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35" windowHeight="11760" activeTab="1"/>
  </bookViews>
  <sheets>
    <sheet name="нов.форма" sheetId="1" r:id="rId1"/>
    <sheet name="нов.январь" sheetId="2" r:id="rId2"/>
    <sheet name="нов.февраль" sheetId="3" r:id="rId3"/>
    <sheet name="нов.ф. март" sheetId="4" r:id="rId4"/>
  </sheets>
  <calcPr calcId="145621"/>
</workbook>
</file>

<file path=xl/calcChain.xml><?xml version="1.0" encoding="utf-8"?>
<calcChain xmlns="http://schemas.openxmlformats.org/spreadsheetml/2006/main">
  <c r="HX99" i="4" l="1"/>
  <c r="HW99" i="4"/>
  <c r="HV99" i="4"/>
  <c r="HU99" i="4"/>
  <c r="HT99" i="4"/>
  <c r="HS99" i="4"/>
  <c r="HR99" i="4"/>
  <c r="HQ99" i="4"/>
  <c r="HP99" i="4"/>
  <c r="HO99" i="4"/>
  <c r="HN99" i="4"/>
  <c r="HM99" i="4"/>
  <c r="HL99" i="4"/>
  <c r="HK99" i="4"/>
  <c r="HJ99" i="4"/>
  <c r="HI99" i="4"/>
  <c r="HH99" i="4"/>
  <c r="HG99" i="4"/>
  <c r="HF99" i="4"/>
  <c r="HE99" i="4"/>
  <c r="HD99" i="4"/>
  <c r="HC99" i="4"/>
  <c r="HB99" i="4"/>
  <c r="HA99" i="4"/>
  <c r="GZ99" i="4"/>
  <c r="GY99" i="4"/>
  <c r="GX99" i="4"/>
  <c r="GW99" i="4"/>
  <c r="GV99" i="4"/>
  <c r="GU99" i="4"/>
  <c r="GT99" i="4"/>
  <c r="GS99" i="4"/>
  <c r="GR99" i="4"/>
  <c r="GQ99" i="4"/>
  <c r="GP99" i="4"/>
  <c r="GO99" i="4"/>
  <c r="GN99" i="4"/>
  <c r="GM99" i="4"/>
  <c r="GL99" i="4"/>
  <c r="GK99" i="4"/>
  <c r="GJ99" i="4"/>
  <c r="GI99" i="4"/>
  <c r="GH99" i="4"/>
  <c r="GG99" i="4"/>
  <c r="GF99" i="4"/>
  <c r="GE99" i="4"/>
  <c r="GD99" i="4"/>
  <c r="GC99" i="4"/>
  <c r="GB99" i="4"/>
  <c r="GA99" i="4"/>
  <c r="FZ99" i="4"/>
  <c r="FY99" i="4"/>
  <c r="FX99" i="4"/>
  <c r="FW99" i="4"/>
  <c r="FV99" i="4"/>
  <c r="FU99" i="4"/>
  <c r="FT99" i="4"/>
  <c r="FS99" i="4"/>
  <c r="FR99" i="4"/>
  <c r="FQ99" i="4"/>
  <c r="FP99" i="4"/>
  <c r="FO99" i="4"/>
  <c r="FN99" i="4"/>
  <c r="FM99" i="4"/>
  <c r="FL99" i="4"/>
  <c r="FK99" i="4"/>
  <c r="FJ99" i="4"/>
  <c r="FI99" i="4"/>
  <c r="FH99" i="4"/>
  <c r="FG99" i="4"/>
  <c r="FF99" i="4"/>
  <c r="FE99" i="4"/>
  <c r="FD99" i="4"/>
  <c r="FC99" i="4"/>
  <c r="FB99" i="4"/>
  <c r="FA99" i="4"/>
  <c r="EZ99" i="4"/>
  <c r="EY99" i="4"/>
  <c r="EX99" i="4"/>
  <c r="EW99" i="4"/>
  <c r="EV99" i="4"/>
  <c r="EU99" i="4"/>
  <c r="ET99" i="4"/>
  <c r="ES99" i="4"/>
  <c r="ER99" i="4"/>
  <c r="EQ99" i="4"/>
  <c r="EP99" i="4"/>
  <c r="EO99" i="4"/>
  <c r="EN99" i="4"/>
  <c r="EM99" i="4"/>
  <c r="EL99" i="4"/>
  <c r="EK99" i="4"/>
  <c r="EJ99" i="4"/>
  <c r="EI99" i="4"/>
  <c r="EH99" i="4"/>
  <c r="EG99" i="4"/>
  <c r="EF99" i="4"/>
  <c r="EE99" i="4"/>
  <c r="ED99" i="4"/>
  <c r="EC99" i="4"/>
  <c r="EB99" i="4"/>
  <c r="EA99" i="4"/>
  <c r="DZ99" i="4"/>
  <c r="DY99" i="4"/>
  <c r="DX99" i="4"/>
  <c r="DW99" i="4"/>
  <c r="DV99" i="4"/>
  <c r="DU99" i="4"/>
  <c r="DT99" i="4"/>
  <c r="DS99" i="4"/>
  <c r="DR99" i="4"/>
  <c r="DQ99" i="4"/>
  <c r="DP99" i="4"/>
  <c r="DO99" i="4"/>
  <c r="DN99" i="4"/>
  <c r="DM99" i="4"/>
  <c r="DL99" i="4"/>
  <c r="DK99" i="4"/>
  <c r="DJ99" i="4"/>
  <c r="DI99" i="4"/>
  <c r="DH99" i="4"/>
  <c r="DG99" i="4"/>
  <c r="DF99" i="4"/>
  <c r="DE99" i="4"/>
  <c r="DD99" i="4"/>
  <c r="DC99" i="4"/>
  <c r="DB99" i="4"/>
  <c r="DA99" i="4"/>
  <c r="CZ99" i="4"/>
  <c r="CY99" i="4"/>
  <c r="CX99" i="4"/>
  <c r="CW99" i="4"/>
  <c r="CV99" i="4"/>
  <c r="CU99" i="4"/>
  <c r="CT99" i="4"/>
  <c r="CS99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HQ96" i="4"/>
  <c r="FR96" i="4"/>
  <c r="FF96" i="4"/>
  <c r="EM96" i="4"/>
  <c r="EF96" i="4"/>
  <c r="DQ96" i="4"/>
  <c r="CF96" i="4"/>
  <c r="CB96" i="4"/>
  <c r="X96" i="4"/>
  <c r="T96" i="4"/>
  <c r="D96" i="4" s="1"/>
  <c r="H96" i="4"/>
  <c r="G96" i="4"/>
  <c r="D95" i="4"/>
  <c r="D94" i="4"/>
  <c r="HX93" i="4"/>
  <c r="HW93" i="4"/>
  <c r="HV93" i="4"/>
  <c r="HU93" i="4"/>
  <c r="HT93" i="4"/>
  <c r="HS93" i="4"/>
  <c r="HR93" i="4"/>
  <c r="HQ93" i="4"/>
  <c r="HP93" i="4"/>
  <c r="HO93" i="4"/>
  <c r="HN93" i="4"/>
  <c r="HM93" i="4"/>
  <c r="HL93" i="4"/>
  <c r="HK93" i="4"/>
  <c r="HJ93" i="4"/>
  <c r="HI93" i="4"/>
  <c r="HH93" i="4"/>
  <c r="HG93" i="4"/>
  <c r="HF93" i="4"/>
  <c r="HE93" i="4"/>
  <c r="HD93" i="4"/>
  <c r="HC93" i="4"/>
  <c r="HB93" i="4"/>
  <c r="HA93" i="4"/>
  <c r="GZ93" i="4"/>
  <c r="GY93" i="4"/>
  <c r="GX93" i="4"/>
  <c r="GW93" i="4"/>
  <c r="GV93" i="4"/>
  <c r="GU93" i="4"/>
  <c r="GT93" i="4"/>
  <c r="GS93" i="4"/>
  <c r="GR93" i="4"/>
  <c r="GQ93" i="4"/>
  <c r="GP93" i="4"/>
  <c r="GO93" i="4"/>
  <c r="GN93" i="4"/>
  <c r="GM93" i="4"/>
  <c r="GL93" i="4"/>
  <c r="GK93" i="4"/>
  <c r="GJ93" i="4"/>
  <c r="GI93" i="4"/>
  <c r="GH93" i="4"/>
  <c r="GG93" i="4"/>
  <c r="GF93" i="4"/>
  <c r="GE93" i="4"/>
  <c r="GD93" i="4"/>
  <c r="GC93" i="4"/>
  <c r="GB93" i="4"/>
  <c r="GA93" i="4"/>
  <c r="FZ93" i="4"/>
  <c r="FY93" i="4"/>
  <c r="FX93" i="4"/>
  <c r="FW93" i="4"/>
  <c r="FV93" i="4"/>
  <c r="FU93" i="4"/>
  <c r="FT93" i="4"/>
  <c r="FS93" i="4"/>
  <c r="FR93" i="4"/>
  <c r="FQ93" i="4"/>
  <c r="FP93" i="4"/>
  <c r="FO93" i="4"/>
  <c r="FN93" i="4"/>
  <c r="FM93" i="4"/>
  <c r="FL93" i="4"/>
  <c r="FK93" i="4"/>
  <c r="FJ93" i="4"/>
  <c r="FI93" i="4"/>
  <c r="FH93" i="4"/>
  <c r="FG93" i="4"/>
  <c r="FF93" i="4"/>
  <c r="FE93" i="4"/>
  <c r="FD93" i="4"/>
  <c r="FC93" i="4"/>
  <c r="FB93" i="4"/>
  <c r="FA93" i="4"/>
  <c r="EZ93" i="4"/>
  <c r="EY93" i="4"/>
  <c r="EX93" i="4"/>
  <c r="EW93" i="4"/>
  <c r="EV93" i="4"/>
  <c r="EU93" i="4"/>
  <c r="ET93" i="4"/>
  <c r="ES93" i="4"/>
  <c r="ER93" i="4"/>
  <c r="EQ93" i="4"/>
  <c r="EP93" i="4"/>
  <c r="EO93" i="4"/>
  <c r="EN93" i="4"/>
  <c r="EM93" i="4"/>
  <c r="EL93" i="4"/>
  <c r="EK93" i="4"/>
  <c r="EJ93" i="4"/>
  <c r="EI93" i="4"/>
  <c r="EH93" i="4"/>
  <c r="EG93" i="4"/>
  <c r="EF93" i="4"/>
  <c r="EE93" i="4"/>
  <c r="ED93" i="4"/>
  <c r="EC93" i="4"/>
  <c r="EB93" i="4"/>
  <c r="EA93" i="4"/>
  <c r="DZ93" i="4"/>
  <c r="DY93" i="4"/>
  <c r="DX93" i="4"/>
  <c r="DW93" i="4"/>
  <c r="DV93" i="4"/>
  <c r="DU93" i="4"/>
  <c r="DT93" i="4"/>
  <c r="DS93" i="4"/>
  <c r="DR93" i="4"/>
  <c r="DQ93" i="4"/>
  <c r="DP93" i="4"/>
  <c r="DO93" i="4"/>
  <c r="DN93" i="4"/>
  <c r="DM93" i="4"/>
  <c r="DL93" i="4"/>
  <c r="DK93" i="4"/>
  <c r="DJ93" i="4"/>
  <c r="DI93" i="4"/>
  <c r="DH93" i="4"/>
  <c r="DG93" i="4"/>
  <c r="DF93" i="4"/>
  <c r="DE93" i="4"/>
  <c r="DD93" i="4"/>
  <c r="DC93" i="4"/>
  <c r="DB93" i="4"/>
  <c r="DA93" i="4"/>
  <c r="CZ93" i="4"/>
  <c r="CY93" i="4"/>
  <c r="CX93" i="4"/>
  <c r="CW93" i="4"/>
  <c r="CV93" i="4"/>
  <c r="CU93" i="4"/>
  <c r="CT93" i="4"/>
  <c r="CS93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D92" i="4"/>
  <c r="D91" i="4"/>
  <c r="D90" i="4"/>
  <c r="D89" i="4"/>
  <c r="D88" i="4"/>
  <c r="HX87" i="4"/>
  <c r="HW87" i="4"/>
  <c r="HV87" i="4"/>
  <c r="HU87" i="4"/>
  <c r="HT87" i="4"/>
  <c r="HS87" i="4"/>
  <c r="HR87" i="4"/>
  <c r="HQ87" i="4"/>
  <c r="HP87" i="4"/>
  <c r="HO87" i="4"/>
  <c r="HN87" i="4"/>
  <c r="HM87" i="4"/>
  <c r="HL87" i="4"/>
  <c r="HK87" i="4"/>
  <c r="HJ87" i="4"/>
  <c r="HI87" i="4"/>
  <c r="HH87" i="4"/>
  <c r="HG87" i="4"/>
  <c r="HF87" i="4"/>
  <c r="HE87" i="4"/>
  <c r="HD87" i="4"/>
  <c r="HC87" i="4"/>
  <c r="HB87" i="4"/>
  <c r="HA87" i="4"/>
  <c r="GZ87" i="4"/>
  <c r="GY87" i="4"/>
  <c r="GX87" i="4"/>
  <c r="GW87" i="4"/>
  <c r="GV87" i="4"/>
  <c r="GU87" i="4"/>
  <c r="GT87" i="4"/>
  <c r="GS87" i="4"/>
  <c r="GR87" i="4"/>
  <c r="GQ87" i="4"/>
  <c r="GP87" i="4"/>
  <c r="GO87" i="4"/>
  <c r="GN87" i="4"/>
  <c r="GM87" i="4"/>
  <c r="GL87" i="4"/>
  <c r="GK87" i="4"/>
  <c r="GJ87" i="4"/>
  <c r="GI87" i="4"/>
  <c r="GH87" i="4"/>
  <c r="GG87" i="4"/>
  <c r="GF87" i="4"/>
  <c r="GE87" i="4"/>
  <c r="GD87" i="4"/>
  <c r="GC87" i="4"/>
  <c r="GB87" i="4"/>
  <c r="GA87" i="4"/>
  <c r="FZ87" i="4"/>
  <c r="FY87" i="4"/>
  <c r="FX87" i="4"/>
  <c r="FW87" i="4"/>
  <c r="FV87" i="4"/>
  <c r="FU87" i="4"/>
  <c r="FT87" i="4"/>
  <c r="FS87" i="4"/>
  <c r="FR87" i="4"/>
  <c r="FQ87" i="4"/>
  <c r="FP87" i="4"/>
  <c r="FO87" i="4"/>
  <c r="FN87" i="4"/>
  <c r="FM87" i="4"/>
  <c r="FL87" i="4"/>
  <c r="FK87" i="4"/>
  <c r="FJ87" i="4"/>
  <c r="FI87" i="4"/>
  <c r="FH87" i="4"/>
  <c r="FG87" i="4"/>
  <c r="FF87" i="4"/>
  <c r="FE87" i="4"/>
  <c r="FD87" i="4"/>
  <c r="FC87" i="4"/>
  <c r="FB87" i="4"/>
  <c r="FA87" i="4"/>
  <c r="EZ87" i="4"/>
  <c r="EY87" i="4"/>
  <c r="EX87" i="4"/>
  <c r="EW87" i="4"/>
  <c r="EV87" i="4"/>
  <c r="EU87" i="4"/>
  <c r="ET87" i="4"/>
  <c r="ES87" i="4"/>
  <c r="ER87" i="4"/>
  <c r="EQ87" i="4"/>
  <c r="EP87" i="4"/>
  <c r="EO87" i="4"/>
  <c r="EN87" i="4"/>
  <c r="EM87" i="4"/>
  <c r="EL87" i="4"/>
  <c r="EK87" i="4"/>
  <c r="EJ87" i="4"/>
  <c r="EI87" i="4"/>
  <c r="EH87" i="4"/>
  <c r="EG87" i="4"/>
  <c r="EF87" i="4"/>
  <c r="EE87" i="4"/>
  <c r="ED87" i="4"/>
  <c r="EC87" i="4"/>
  <c r="EB87" i="4"/>
  <c r="EA87" i="4"/>
  <c r="DZ87" i="4"/>
  <c r="DY87" i="4"/>
  <c r="DX87" i="4"/>
  <c r="DW87" i="4"/>
  <c r="DV87" i="4"/>
  <c r="DU87" i="4"/>
  <c r="DT87" i="4"/>
  <c r="DS87" i="4"/>
  <c r="DR87" i="4"/>
  <c r="DQ87" i="4"/>
  <c r="DP87" i="4"/>
  <c r="DO87" i="4"/>
  <c r="DN87" i="4"/>
  <c r="DM87" i="4"/>
  <c r="DL87" i="4"/>
  <c r="DK87" i="4"/>
  <c r="DJ87" i="4"/>
  <c r="DI87" i="4"/>
  <c r="DH87" i="4"/>
  <c r="DG87" i="4"/>
  <c r="DF87" i="4"/>
  <c r="DE87" i="4"/>
  <c r="DD87" i="4"/>
  <c r="DC87" i="4"/>
  <c r="DB87" i="4"/>
  <c r="DA87" i="4"/>
  <c r="CZ87" i="4"/>
  <c r="CY87" i="4"/>
  <c r="CX87" i="4"/>
  <c r="CW87" i="4"/>
  <c r="CV87" i="4"/>
  <c r="CU87" i="4"/>
  <c r="CT87" i="4"/>
  <c r="CS87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D87" i="4" s="1"/>
  <c r="H87" i="4"/>
  <c r="G87" i="4"/>
  <c r="HX86" i="4"/>
  <c r="HW86" i="4"/>
  <c r="HV86" i="4"/>
  <c r="HU86" i="4"/>
  <c r="HT86" i="4"/>
  <c r="HS86" i="4"/>
  <c r="HR86" i="4"/>
  <c r="HQ86" i="4"/>
  <c r="HP86" i="4"/>
  <c r="HO86" i="4"/>
  <c r="HN86" i="4"/>
  <c r="HM86" i="4"/>
  <c r="HL86" i="4"/>
  <c r="HK86" i="4"/>
  <c r="HJ86" i="4"/>
  <c r="HI86" i="4"/>
  <c r="HH86" i="4"/>
  <c r="HG86" i="4"/>
  <c r="HF86" i="4"/>
  <c r="HE86" i="4"/>
  <c r="HD86" i="4"/>
  <c r="HC86" i="4"/>
  <c r="HB86" i="4"/>
  <c r="HA86" i="4"/>
  <c r="GZ86" i="4"/>
  <c r="GY86" i="4"/>
  <c r="GX86" i="4"/>
  <c r="GW86" i="4"/>
  <c r="GV86" i="4"/>
  <c r="GU86" i="4"/>
  <c r="GT86" i="4"/>
  <c r="GS86" i="4"/>
  <c r="GR86" i="4"/>
  <c r="GQ86" i="4"/>
  <c r="GP86" i="4"/>
  <c r="GO86" i="4"/>
  <c r="GN86" i="4"/>
  <c r="GM86" i="4"/>
  <c r="GL86" i="4"/>
  <c r="GK86" i="4"/>
  <c r="GJ86" i="4"/>
  <c r="GI86" i="4"/>
  <c r="GH86" i="4"/>
  <c r="GG86" i="4"/>
  <c r="GF86" i="4"/>
  <c r="GE86" i="4"/>
  <c r="GD86" i="4"/>
  <c r="GC86" i="4"/>
  <c r="GB86" i="4"/>
  <c r="GA86" i="4"/>
  <c r="FZ86" i="4"/>
  <c r="FY86" i="4"/>
  <c r="FX86" i="4"/>
  <c r="FW86" i="4"/>
  <c r="FV86" i="4"/>
  <c r="FU86" i="4"/>
  <c r="FT86" i="4"/>
  <c r="FS86" i="4"/>
  <c r="FR86" i="4"/>
  <c r="FQ86" i="4"/>
  <c r="FP86" i="4"/>
  <c r="FO86" i="4"/>
  <c r="FN86" i="4"/>
  <c r="FM86" i="4"/>
  <c r="FL86" i="4"/>
  <c r="FK86" i="4"/>
  <c r="FJ86" i="4"/>
  <c r="FI86" i="4"/>
  <c r="FH86" i="4"/>
  <c r="FG86" i="4"/>
  <c r="FF86" i="4"/>
  <c r="FE86" i="4"/>
  <c r="FD86" i="4"/>
  <c r="FC86" i="4"/>
  <c r="FB86" i="4"/>
  <c r="FA86" i="4"/>
  <c r="EZ86" i="4"/>
  <c r="EY86" i="4"/>
  <c r="EX86" i="4"/>
  <c r="EW86" i="4"/>
  <c r="EV86" i="4"/>
  <c r="EU86" i="4"/>
  <c r="ET86" i="4"/>
  <c r="ES86" i="4"/>
  <c r="ER86" i="4"/>
  <c r="EQ86" i="4"/>
  <c r="EP86" i="4"/>
  <c r="EO86" i="4"/>
  <c r="EN86" i="4"/>
  <c r="EM86" i="4"/>
  <c r="EL86" i="4"/>
  <c r="EK86" i="4"/>
  <c r="EJ86" i="4"/>
  <c r="EI86" i="4"/>
  <c r="EH86" i="4"/>
  <c r="EG86" i="4"/>
  <c r="EF86" i="4"/>
  <c r="EE86" i="4"/>
  <c r="ED86" i="4"/>
  <c r="EC86" i="4"/>
  <c r="EB86" i="4"/>
  <c r="EA86" i="4"/>
  <c r="DZ86" i="4"/>
  <c r="DY86" i="4"/>
  <c r="DX86" i="4"/>
  <c r="DW86" i="4"/>
  <c r="DV86" i="4"/>
  <c r="DU86" i="4"/>
  <c r="DT86" i="4"/>
  <c r="DS86" i="4"/>
  <c r="DR86" i="4"/>
  <c r="DQ86" i="4"/>
  <c r="DP86" i="4"/>
  <c r="DO86" i="4"/>
  <c r="DN86" i="4"/>
  <c r="DM86" i="4"/>
  <c r="DL86" i="4"/>
  <c r="DK86" i="4"/>
  <c r="DJ86" i="4"/>
  <c r="DI86" i="4"/>
  <c r="DH86" i="4"/>
  <c r="DG86" i="4"/>
  <c r="DF86" i="4"/>
  <c r="DE86" i="4"/>
  <c r="DD86" i="4"/>
  <c r="DC86" i="4"/>
  <c r="DB86" i="4"/>
  <c r="DA86" i="4"/>
  <c r="CZ86" i="4"/>
  <c r="CY86" i="4"/>
  <c r="CX86" i="4"/>
  <c r="CW86" i="4"/>
  <c r="CV86" i="4"/>
  <c r="CU86" i="4"/>
  <c r="CT86" i="4"/>
  <c r="CS86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D86" i="4"/>
  <c r="FF85" i="4"/>
  <c r="EP85" i="4"/>
  <c r="EE85" i="4"/>
  <c r="EC85" i="4"/>
  <c r="D85" i="4" s="1"/>
  <c r="FF84" i="4"/>
  <c r="EP84" i="4"/>
  <c r="EE84" i="4"/>
  <c r="EC84" i="4"/>
  <c r="D84" i="4"/>
  <c r="D83" i="4"/>
  <c r="D82" i="4"/>
  <c r="D81" i="4"/>
  <c r="D80" i="4"/>
  <c r="D79" i="4"/>
  <c r="D78" i="4"/>
  <c r="CT77" i="4"/>
  <c r="D77" i="4"/>
  <c r="CT76" i="4"/>
  <c r="D76" i="4"/>
  <c r="D75" i="4"/>
  <c r="H74" i="4"/>
  <c r="G74" i="4"/>
  <c r="D74" i="4"/>
  <c r="CT73" i="4"/>
  <c r="H73" i="4"/>
  <c r="G73" i="4"/>
  <c r="D73" i="4"/>
  <c r="CT72" i="4"/>
  <c r="H72" i="4"/>
  <c r="G72" i="4"/>
  <c r="D72" i="4"/>
  <c r="HX71" i="4"/>
  <c r="HW71" i="4"/>
  <c r="HV71" i="4"/>
  <c r="HU71" i="4"/>
  <c r="HT71" i="4"/>
  <c r="HS71" i="4"/>
  <c r="HR71" i="4"/>
  <c r="HQ71" i="4"/>
  <c r="HP71" i="4"/>
  <c r="HO71" i="4"/>
  <c r="HN71" i="4"/>
  <c r="HM71" i="4"/>
  <c r="HL71" i="4"/>
  <c r="HK71" i="4"/>
  <c r="HJ71" i="4"/>
  <c r="HI71" i="4"/>
  <c r="HH71" i="4"/>
  <c r="HG71" i="4"/>
  <c r="HF71" i="4"/>
  <c r="HE71" i="4"/>
  <c r="HD71" i="4"/>
  <c r="HC71" i="4"/>
  <c r="HB71" i="4"/>
  <c r="HA71" i="4"/>
  <c r="GZ71" i="4"/>
  <c r="GY71" i="4"/>
  <c r="GX71" i="4"/>
  <c r="GW71" i="4"/>
  <c r="GV71" i="4"/>
  <c r="GU71" i="4"/>
  <c r="GT71" i="4"/>
  <c r="GS71" i="4"/>
  <c r="GR71" i="4"/>
  <c r="GQ71" i="4"/>
  <c r="GP71" i="4"/>
  <c r="GO71" i="4"/>
  <c r="GN71" i="4"/>
  <c r="GM71" i="4"/>
  <c r="GL71" i="4"/>
  <c r="GK71" i="4"/>
  <c r="GJ71" i="4"/>
  <c r="GI71" i="4"/>
  <c r="GH71" i="4"/>
  <c r="GG71" i="4"/>
  <c r="GF71" i="4"/>
  <c r="GE71" i="4"/>
  <c r="GD71" i="4"/>
  <c r="GC71" i="4"/>
  <c r="GB71" i="4"/>
  <c r="GA71" i="4"/>
  <c r="FZ71" i="4"/>
  <c r="FY71" i="4"/>
  <c r="FX71" i="4"/>
  <c r="FW71" i="4"/>
  <c r="FV71" i="4"/>
  <c r="FU71" i="4"/>
  <c r="FT71" i="4"/>
  <c r="FS71" i="4"/>
  <c r="FR71" i="4"/>
  <c r="FQ71" i="4"/>
  <c r="FP71" i="4"/>
  <c r="FO71" i="4"/>
  <c r="FN71" i="4"/>
  <c r="FM71" i="4"/>
  <c r="FL71" i="4"/>
  <c r="FK71" i="4"/>
  <c r="FJ71" i="4"/>
  <c r="FI71" i="4"/>
  <c r="FH71" i="4"/>
  <c r="FG71" i="4"/>
  <c r="FF71" i="4"/>
  <c r="FE71" i="4"/>
  <c r="FD71" i="4"/>
  <c r="FC71" i="4"/>
  <c r="FB71" i="4"/>
  <c r="FA71" i="4"/>
  <c r="EZ71" i="4"/>
  <c r="EY71" i="4"/>
  <c r="EX71" i="4"/>
  <c r="EW71" i="4"/>
  <c r="EV71" i="4"/>
  <c r="EU71" i="4"/>
  <c r="ET71" i="4"/>
  <c r="ES71" i="4"/>
  <c r="ER71" i="4"/>
  <c r="EQ71" i="4"/>
  <c r="EP71" i="4"/>
  <c r="EO71" i="4"/>
  <c r="EN71" i="4"/>
  <c r="EM71" i="4"/>
  <c r="EL71" i="4"/>
  <c r="EK71" i="4"/>
  <c r="EJ71" i="4"/>
  <c r="EI71" i="4"/>
  <c r="EH71" i="4"/>
  <c r="EG71" i="4"/>
  <c r="EF71" i="4"/>
  <c r="EE71" i="4"/>
  <c r="ED71" i="4"/>
  <c r="EC71" i="4"/>
  <c r="EB71" i="4"/>
  <c r="EA71" i="4"/>
  <c r="DZ71" i="4"/>
  <c r="DY71" i="4"/>
  <c r="DX71" i="4"/>
  <c r="DW71" i="4"/>
  <c r="DV71" i="4"/>
  <c r="DU71" i="4"/>
  <c r="DT71" i="4"/>
  <c r="DS71" i="4"/>
  <c r="DR71" i="4"/>
  <c r="DQ71" i="4"/>
  <c r="DP71" i="4"/>
  <c r="DO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D71" i="4" s="1"/>
  <c r="H71" i="4"/>
  <c r="G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E54" i="4"/>
  <c r="D54" i="4"/>
  <c r="E53" i="4"/>
  <c r="D53" i="4"/>
  <c r="D52" i="4"/>
  <c r="D51" i="4"/>
  <c r="E50" i="4"/>
  <c r="D50" i="4"/>
  <c r="E49" i="4"/>
  <c r="D49" i="4"/>
  <c r="D48" i="4"/>
  <c r="D47" i="4"/>
  <c r="E46" i="4"/>
  <c r="D46" i="4"/>
  <c r="E45" i="4"/>
  <c r="D45" i="4"/>
  <c r="G44" i="4"/>
  <c r="E44" i="4" s="1"/>
  <c r="E12" i="4" s="1"/>
  <c r="D44" i="4"/>
  <c r="G43" i="4"/>
  <c r="E43" i="4"/>
  <c r="D43" i="4"/>
  <c r="E42" i="4"/>
  <c r="D42" i="4"/>
  <c r="E41" i="4"/>
  <c r="D41" i="4"/>
  <c r="D40" i="4"/>
  <c r="D39" i="4"/>
  <c r="G38" i="4"/>
  <c r="F38" i="4"/>
  <c r="E38" i="4"/>
  <c r="D38" i="4"/>
  <c r="G37" i="4"/>
  <c r="F37" i="4"/>
  <c r="E37" i="4"/>
  <c r="D37" i="4"/>
  <c r="G36" i="4"/>
  <c r="F36" i="4"/>
  <c r="E36" i="4"/>
  <c r="D36" i="4"/>
  <c r="E35" i="4"/>
  <c r="D35" i="4"/>
  <c r="F34" i="4"/>
  <c r="E34" i="4" s="1"/>
  <c r="D34" i="4"/>
  <c r="D33" i="4"/>
  <c r="D32" i="4"/>
  <c r="D31" i="4"/>
  <c r="D30" i="4"/>
  <c r="D29" i="4"/>
  <c r="D28" i="4"/>
  <c r="D27" i="4"/>
  <c r="D26" i="4"/>
  <c r="D25" i="4"/>
  <c r="D24" i="4"/>
  <c r="D23" i="4"/>
  <c r="HX22" i="4"/>
  <c r="HW22" i="4"/>
  <c r="HV22" i="4"/>
  <c r="HU22" i="4"/>
  <c r="HT22" i="4"/>
  <c r="HS22" i="4"/>
  <c r="HR22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D21" i="4"/>
  <c r="D20" i="4"/>
  <c r="D19" i="4"/>
  <c r="D18" i="4"/>
  <c r="D17" i="4"/>
  <c r="D16" i="4"/>
  <c r="HX15" i="4"/>
  <c r="HW15" i="4"/>
  <c r="HV15" i="4"/>
  <c r="HU15" i="4"/>
  <c r="HT15" i="4"/>
  <c r="HS15" i="4"/>
  <c r="HR15" i="4"/>
  <c r="HQ15" i="4"/>
  <c r="HP15" i="4"/>
  <c r="HO15" i="4"/>
  <c r="HN15" i="4"/>
  <c r="HM15" i="4"/>
  <c r="HL15" i="4"/>
  <c r="HK15" i="4"/>
  <c r="HJ15" i="4"/>
  <c r="HI15" i="4"/>
  <c r="HH15" i="4"/>
  <c r="HG15" i="4"/>
  <c r="HF15" i="4"/>
  <c r="HE15" i="4"/>
  <c r="HD15" i="4"/>
  <c r="HC15" i="4"/>
  <c r="HB15" i="4"/>
  <c r="HA15" i="4"/>
  <c r="GZ15" i="4"/>
  <c r="GY15" i="4"/>
  <c r="GX15" i="4"/>
  <c r="GW15" i="4"/>
  <c r="GV15" i="4"/>
  <c r="GU15" i="4"/>
  <c r="GT15" i="4"/>
  <c r="GS15" i="4"/>
  <c r="GR15" i="4"/>
  <c r="GQ15" i="4"/>
  <c r="GP15" i="4"/>
  <c r="GO15" i="4"/>
  <c r="GN15" i="4"/>
  <c r="GM15" i="4"/>
  <c r="GL15" i="4"/>
  <c r="GK15" i="4"/>
  <c r="GJ15" i="4"/>
  <c r="GI15" i="4"/>
  <c r="GH15" i="4"/>
  <c r="GG15" i="4"/>
  <c r="GF15" i="4"/>
  <c r="GE15" i="4"/>
  <c r="GD15" i="4"/>
  <c r="GC15" i="4"/>
  <c r="GB15" i="4"/>
  <c r="GA15" i="4"/>
  <c r="FZ15" i="4"/>
  <c r="FY15" i="4"/>
  <c r="FX15" i="4"/>
  <c r="FW15" i="4"/>
  <c r="FV15" i="4"/>
  <c r="FU15" i="4"/>
  <c r="FT15" i="4"/>
  <c r="FS15" i="4"/>
  <c r="FR15" i="4"/>
  <c r="FQ15" i="4"/>
  <c r="FP15" i="4"/>
  <c r="FO15" i="4"/>
  <c r="FN15" i="4"/>
  <c r="FM15" i="4"/>
  <c r="FL15" i="4"/>
  <c r="FK15" i="4"/>
  <c r="FJ15" i="4"/>
  <c r="FI15" i="4"/>
  <c r="FH15" i="4"/>
  <c r="FG15" i="4"/>
  <c r="FF15" i="4"/>
  <c r="FE15" i="4"/>
  <c r="FD15" i="4"/>
  <c r="FC15" i="4"/>
  <c r="FB15" i="4"/>
  <c r="FA15" i="4"/>
  <c r="EZ15" i="4"/>
  <c r="EY15" i="4"/>
  <c r="EX15" i="4"/>
  <c r="EW15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D15" i="4" s="1"/>
  <c r="H15" i="4"/>
  <c r="G15" i="4"/>
  <c r="F15" i="4"/>
  <c r="E15" i="4"/>
  <c r="HX14" i="4"/>
  <c r="HW14" i="4"/>
  <c r="HV14" i="4"/>
  <c r="HU14" i="4"/>
  <c r="HT14" i="4"/>
  <c r="HS14" i="4"/>
  <c r="HR14" i="4"/>
  <c r="HQ14" i="4"/>
  <c r="HP14" i="4"/>
  <c r="HO14" i="4"/>
  <c r="HN14" i="4"/>
  <c r="HM14" i="4"/>
  <c r="HL14" i="4"/>
  <c r="HK14" i="4"/>
  <c r="HJ14" i="4"/>
  <c r="HI14" i="4"/>
  <c r="HH14" i="4"/>
  <c r="HG14" i="4"/>
  <c r="HF14" i="4"/>
  <c r="HE14" i="4"/>
  <c r="HD14" i="4"/>
  <c r="HC14" i="4"/>
  <c r="HB14" i="4"/>
  <c r="HA14" i="4"/>
  <c r="GZ14" i="4"/>
  <c r="GY14" i="4"/>
  <c r="GX14" i="4"/>
  <c r="GW14" i="4"/>
  <c r="GV14" i="4"/>
  <c r="GU14" i="4"/>
  <c r="GT14" i="4"/>
  <c r="GS14" i="4"/>
  <c r="GR14" i="4"/>
  <c r="GQ14" i="4"/>
  <c r="GP14" i="4"/>
  <c r="GO14" i="4"/>
  <c r="GN14" i="4"/>
  <c r="GM14" i="4"/>
  <c r="GL14" i="4"/>
  <c r="GK14" i="4"/>
  <c r="GJ14" i="4"/>
  <c r="GI14" i="4"/>
  <c r="GH14" i="4"/>
  <c r="GG14" i="4"/>
  <c r="GF14" i="4"/>
  <c r="GE14" i="4"/>
  <c r="GD14" i="4"/>
  <c r="GC14" i="4"/>
  <c r="GB14" i="4"/>
  <c r="GA14" i="4"/>
  <c r="FZ14" i="4"/>
  <c r="FY14" i="4"/>
  <c r="FX14" i="4"/>
  <c r="FW14" i="4"/>
  <c r="FV14" i="4"/>
  <c r="FU14" i="4"/>
  <c r="FT14" i="4"/>
  <c r="FS14" i="4"/>
  <c r="FR14" i="4"/>
  <c r="FQ14" i="4"/>
  <c r="FP14" i="4"/>
  <c r="FO14" i="4"/>
  <c r="FN14" i="4"/>
  <c r="FM14" i="4"/>
  <c r="FL14" i="4"/>
  <c r="FK14" i="4"/>
  <c r="FJ14" i="4"/>
  <c r="FI14" i="4"/>
  <c r="FH14" i="4"/>
  <c r="FG14" i="4"/>
  <c r="FF14" i="4"/>
  <c r="FE14" i="4"/>
  <c r="FD14" i="4"/>
  <c r="FC14" i="4"/>
  <c r="FB14" i="4"/>
  <c r="FA14" i="4"/>
  <c r="EZ14" i="4"/>
  <c r="EY14" i="4"/>
  <c r="EX14" i="4"/>
  <c r="EW14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D13" i="4"/>
  <c r="HX12" i="4"/>
  <c r="HW12" i="4"/>
  <c r="HV12" i="4"/>
  <c r="HU12" i="4"/>
  <c r="HT12" i="4"/>
  <c r="HS12" i="4"/>
  <c r="HR12" i="4"/>
  <c r="HQ12" i="4"/>
  <c r="HP12" i="4"/>
  <c r="HO12" i="4"/>
  <c r="HN12" i="4"/>
  <c r="HM12" i="4"/>
  <c r="HL12" i="4"/>
  <c r="HK12" i="4"/>
  <c r="HJ12" i="4"/>
  <c r="HI12" i="4"/>
  <c r="HH12" i="4"/>
  <c r="HG12" i="4"/>
  <c r="HF12" i="4"/>
  <c r="HE12" i="4"/>
  <c r="HD12" i="4"/>
  <c r="HC12" i="4"/>
  <c r="HB12" i="4"/>
  <c r="HA12" i="4"/>
  <c r="GZ12" i="4"/>
  <c r="GY12" i="4"/>
  <c r="GX12" i="4"/>
  <c r="GW12" i="4"/>
  <c r="GV12" i="4"/>
  <c r="GU12" i="4"/>
  <c r="GT12" i="4"/>
  <c r="GS12" i="4"/>
  <c r="GR12" i="4"/>
  <c r="GQ12" i="4"/>
  <c r="GP12" i="4"/>
  <c r="GO12" i="4"/>
  <c r="GN12" i="4"/>
  <c r="GM12" i="4"/>
  <c r="GL12" i="4"/>
  <c r="GK12" i="4"/>
  <c r="GJ12" i="4"/>
  <c r="GI12" i="4"/>
  <c r="GH12" i="4"/>
  <c r="GG12" i="4"/>
  <c r="GF12" i="4"/>
  <c r="GE12" i="4"/>
  <c r="GD12" i="4"/>
  <c r="GC12" i="4"/>
  <c r="GB12" i="4"/>
  <c r="GA12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D12" i="4"/>
  <c r="HX99" i="3"/>
  <c r="HX100" i="3" s="1"/>
  <c r="HW99" i="3"/>
  <c r="HW100" i="3" s="1"/>
  <c r="HV99" i="3"/>
  <c r="HV100" i="3" s="1"/>
  <c r="HU99" i="3"/>
  <c r="HU100" i="3" s="1"/>
  <c r="HT99" i="3"/>
  <c r="HT100" i="3" s="1"/>
  <c r="HS99" i="3"/>
  <c r="HS100" i="3" s="1"/>
  <c r="HR99" i="3"/>
  <c r="HR100" i="3" s="1"/>
  <c r="HQ99" i="3"/>
  <c r="HQ100" i="3" s="1"/>
  <c r="HP99" i="3"/>
  <c r="HP100" i="3" s="1"/>
  <c r="HO99" i="3"/>
  <c r="HO100" i="3" s="1"/>
  <c r="HN99" i="3"/>
  <c r="HN100" i="3" s="1"/>
  <c r="HM99" i="3"/>
  <c r="HM100" i="3" s="1"/>
  <c r="HL99" i="3"/>
  <c r="HL100" i="3" s="1"/>
  <c r="HK99" i="3"/>
  <c r="HK100" i="3" s="1"/>
  <c r="HJ99" i="3"/>
  <c r="HJ100" i="3" s="1"/>
  <c r="HI99" i="3"/>
  <c r="HI100" i="3" s="1"/>
  <c r="HH99" i="3"/>
  <c r="HH100" i="3" s="1"/>
  <c r="HG99" i="3"/>
  <c r="HG100" i="3" s="1"/>
  <c r="HF99" i="3"/>
  <c r="HF100" i="3" s="1"/>
  <c r="HE99" i="3"/>
  <c r="HE100" i="3" s="1"/>
  <c r="HD99" i="3"/>
  <c r="HD100" i="3" s="1"/>
  <c r="HC99" i="3"/>
  <c r="HC100" i="3" s="1"/>
  <c r="HB99" i="3"/>
  <c r="HB100" i="3" s="1"/>
  <c r="HA99" i="3"/>
  <c r="HA100" i="3" s="1"/>
  <c r="GZ99" i="3"/>
  <c r="GZ100" i="3" s="1"/>
  <c r="GY99" i="3"/>
  <c r="GY100" i="3" s="1"/>
  <c r="GX99" i="3"/>
  <c r="GX100" i="3" s="1"/>
  <c r="GW99" i="3"/>
  <c r="GW100" i="3" s="1"/>
  <c r="GV99" i="3"/>
  <c r="GV100" i="3" s="1"/>
  <c r="GU99" i="3"/>
  <c r="GU100" i="3" s="1"/>
  <c r="GT99" i="3"/>
  <c r="GT100" i="3" s="1"/>
  <c r="GS99" i="3"/>
  <c r="GS100" i="3" s="1"/>
  <c r="GR99" i="3"/>
  <c r="GR100" i="3" s="1"/>
  <c r="GQ99" i="3"/>
  <c r="GQ100" i="3" s="1"/>
  <c r="GP99" i="3"/>
  <c r="GP100" i="3" s="1"/>
  <c r="GO99" i="3"/>
  <c r="GO100" i="3" s="1"/>
  <c r="GN99" i="3"/>
  <c r="GN100" i="3" s="1"/>
  <c r="GM99" i="3"/>
  <c r="GM100" i="3" s="1"/>
  <c r="GL99" i="3"/>
  <c r="GL100" i="3" s="1"/>
  <c r="GK99" i="3"/>
  <c r="GK100" i="3" s="1"/>
  <c r="GJ99" i="3"/>
  <c r="GJ100" i="3" s="1"/>
  <c r="GI99" i="3"/>
  <c r="GI100" i="3" s="1"/>
  <c r="GH99" i="3"/>
  <c r="GH100" i="3" s="1"/>
  <c r="GG99" i="3"/>
  <c r="GG100" i="3" s="1"/>
  <c r="GF99" i="3"/>
  <c r="GF100" i="3" s="1"/>
  <c r="GE99" i="3"/>
  <c r="GE100" i="3" s="1"/>
  <c r="GD99" i="3"/>
  <c r="GD100" i="3" s="1"/>
  <c r="GC99" i="3"/>
  <c r="GC100" i="3" s="1"/>
  <c r="GB99" i="3"/>
  <c r="GB100" i="3" s="1"/>
  <c r="GA99" i="3"/>
  <c r="GA100" i="3" s="1"/>
  <c r="FZ99" i="3"/>
  <c r="FZ100" i="3" s="1"/>
  <c r="FY99" i="3"/>
  <c r="FY100" i="3" s="1"/>
  <c r="FX99" i="3"/>
  <c r="FX100" i="3" s="1"/>
  <c r="FW99" i="3"/>
  <c r="FW100" i="3" s="1"/>
  <c r="FV99" i="3"/>
  <c r="FV100" i="3" s="1"/>
  <c r="FU99" i="3"/>
  <c r="FU100" i="3" s="1"/>
  <c r="FT99" i="3"/>
  <c r="FT100" i="3" s="1"/>
  <c r="FS99" i="3"/>
  <c r="FS100" i="3" s="1"/>
  <c r="FR99" i="3"/>
  <c r="FR100" i="3" s="1"/>
  <c r="FQ99" i="3"/>
  <c r="FQ100" i="3" s="1"/>
  <c r="FP99" i="3"/>
  <c r="FP100" i="3" s="1"/>
  <c r="FO99" i="3"/>
  <c r="FO100" i="3" s="1"/>
  <c r="FN99" i="3"/>
  <c r="FN100" i="3" s="1"/>
  <c r="FM99" i="3"/>
  <c r="FM100" i="3" s="1"/>
  <c r="FL99" i="3"/>
  <c r="FL100" i="3" s="1"/>
  <c r="FK99" i="3"/>
  <c r="FK100" i="3" s="1"/>
  <c r="FJ99" i="3"/>
  <c r="FJ100" i="3" s="1"/>
  <c r="FI99" i="3"/>
  <c r="FI100" i="3" s="1"/>
  <c r="FH99" i="3"/>
  <c r="FH100" i="3" s="1"/>
  <c r="FG99" i="3"/>
  <c r="FG100" i="3" s="1"/>
  <c r="FF99" i="3"/>
  <c r="FF100" i="3" s="1"/>
  <c r="FE99" i="3"/>
  <c r="FE100" i="3" s="1"/>
  <c r="FD99" i="3"/>
  <c r="FD100" i="3" s="1"/>
  <c r="FC99" i="3"/>
  <c r="FC100" i="3" s="1"/>
  <c r="FB99" i="3"/>
  <c r="FB100" i="3" s="1"/>
  <c r="FA99" i="3"/>
  <c r="FA100" i="3" s="1"/>
  <c r="EZ99" i="3"/>
  <c r="EZ100" i="3" s="1"/>
  <c r="EY99" i="3"/>
  <c r="EY100" i="3" s="1"/>
  <c r="EX99" i="3"/>
  <c r="EX100" i="3" s="1"/>
  <c r="EW99" i="3"/>
  <c r="EW100" i="3" s="1"/>
  <c r="EV99" i="3"/>
  <c r="EV100" i="3" s="1"/>
  <c r="EU99" i="3"/>
  <c r="EU100" i="3" s="1"/>
  <c r="ET99" i="3"/>
  <c r="ET100" i="3" s="1"/>
  <c r="ES99" i="3"/>
  <c r="ES100" i="3" s="1"/>
  <c r="ER99" i="3"/>
  <c r="ER100" i="3" s="1"/>
  <c r="EQ99" i="3"/>
  <c r="EQ100" i="3" s="1"/>
  <c r="EP99" i="3"/>
  <c r="EP100" i="3" s="1"/>
  <c r="EO99" i="3"/>
  <c r="EO100" i="3" s="1"/>
  <c r="EN99" i="3"/>
  <c r="EN100" i="3" s="1"/>
  <c r="EM99" i="3"/>
  <c r="EM100" i="3" s="1"/>
  <c r="EL99" i="3"/>
  <c r="EL100" i="3" s="1"/>
  <c r="EK99" i="3"/>
  <c r="EK100" i="3" s="1"/>
  <c r="EJ99" i="3"/>
  <c r="EJ100" i="3" s="1"/>
  <c r="EI99" i="3"/>
  <c r="EI100" i="3" s="1"/>
  <c r="EH99" i="3"/>
  <c r="EH100" i="3" s="1"/>
  <c r="EG99" i="3"/>
  <c r="EG100" i="3" s="1"/>
  <c r="EF99" i="3"/>
  <c r="EF100" i="3" s="1"/>
  <c r="EE99" i="3"/>
  <c r="EE100" i="3" s="1"/>
  <c r="ED99" i="3"/>
  <c r="ED100" i="3" s="1"/>
  <c r="EC99" i="3"/>
  <c r="EC100" i="3" s="1"/>
  <c r="EB99" i="3"/>
  <c r="EB100" i="3" s="1"/>
  <c r="EA99" i="3"/>
  <c r="EA100" i="3" s="1"/>
  <c r="DZ99" i="3"/>
  <c r="DZ100" i="3" s="1"/>
  <c r="DY99" i="3"/>
  <c r="DY100" i="3" s="1"/>
  <c r="DX99" i="3"/>
  <c r="DX100" i="3" s="1"/>
  <c r="DW99" i="3"/>
  <c r="DW100" i="3" s="1"/>
  <c r="DV99" i="3"/>
  <c r="DV100" i="3" s="1"/>
  <c r="DU99" i="3"/>
  <c r="DU100" i="3" s="1"/>
  <c r="DT99" i="3"/>
  <c r="DT100" i="3" s="1"/>
  <c r="DS99" i="3"/>
  <c r="DS100" i="3" s="1"/>
  <c r="DR99" i="3"/>
  <c r="DR100" i="3" s="1"/>
  <c r="DQ99" i="3"/>
  <c r="DQ100" i="3" s="1"/>
  <c r="DP99" i="3"/>
  <c r="DP100" i="3" s="1"/>
  <c r="DO99" i="3"/>
  <c r="DO100" i="3" s="1"/>
  <c r="DN99" i="3"/>
  <c r="DN100" i="3" s="1"/>
  <c r="DM99" i="3"/>
  <c r="DM100" i="3" s="1"/>
  <c r="DL99" i="3"/>
  <c r="DL100" i="3" s="1"/>
  <c r="DK99" i="3"/>
  <c r="DK100" i="3" s="1"/>
  <c r="DJ99" i="3"/>
  <c r="DJ100" i="3" s="1"/>
  <c r="DI99" i="3"/>
  <c r="DI100" i="3" s="1"/>
  <c r="DH99" i="3"/>
  <c r="DH100" i="3" s="1"/>
  <c r="DG99" i="3"/>
  <c r="DG100" i="3" s="1"/>
  <c r="DF99" i="3"/>
  <c r="DF100" i="3" s="1"/>
  <c r="DE99" i="3"/>
  <c r="DE100" i="3" s="1"/>
  <c r="DD99" i="3"/>
  <c r="DD100" i="3" s="1"/>
  <c r="DC99" i="3"/>
  <c r="DC100" i="3" s="1"/>
  <c r="DB99" i="3"/>
  <c r="DB100" i="3" s="1"/>
  <c r="DA99" i="3"/>
  <c r="DA100" i="3" s="1"/>
  <c r="CZ99" i="3"/>
  <c r="CZ100" i="3" s="1"/>
  <c r="CY99" i="3"/>
  <c r="CY100" i="3" s="1"/>
  <c r="CX99" i="3"/>
  <c r="CX100" i="3" s="1"/>
  <c r="CW99" i="3"/>
  <c r="CW100" i="3" s="1"/>
  <c r="CV99" i="3"/>
  <c r="CV100" i="3" s="1"/>
  <c r="CU99" i="3"/>
  <c r="CU100" i="3" s="1"/>
  <c r="CT99" i="3"/>
  <c r="CT100" i="3" s="1"/>
  <c r="CS99" i="3"/>
  <c r="CS100" i="3" s="1"/>
  <c r="CR99" i="3"/>
  <c r="CR100" i="3" s="1"/>
  <c r="CQ99" i="3"/>
  <c r="CQ100" i="3" s="1"/>
  <c r="CP99" i="3"/>
  <c r="CP100" i="3" s="1"/>
  <c r="CO99" i="3"/>
  <c r="CO100" i="3" s="1"/>
  <c r="CN99" i="3"/>
  <c r="CN100" i="3" s="1"/>
  <c r="CM99" i="3"/>
  <c r="CM100" i="3" s="1"/>
  <c r="CL99" i="3"/>
  <c r="CL100" i="3" s="1"/>
  <c r="CK99" i="3"/>
  <c r="CK100" i="3" s="1"/>
  <c r="CJ99" i="3"/>
  <c r="CJ100" i="3" s="1"/>
  <c r="CI99" i="3"/>
  <c r="CI100" i="3" s="1"/>
  <c r="CH99" i="3"/>
  <c r="CH100" i="3" s="1"/>
  <c r="CG99" i="3"/>
  <c r="CG100" i="3" s="1"/>
  <c r="CF99" i="3"/>
  <c r="CF100" i="3" s="1"/>
  <c r="CE99" i="3"/>
  <c r="CE100" i="3" s="1"/>
  <c r="CD99" i="3"/>
  <c r="CD100" i="3" s="1"/>
  <c r="CC99" i="3"/>
  <c r="CC100" i="3" s="1"/>
  <c r="CB99" i="3"/>
  <c r="CB100" i="3" s="1"/>
  <c r="CA99" i="3"/>
  <c r="CA100" i="3" s="1"/>
  <c r="BZ99" i="3"/>
  <c r="BZ100" i="3" s="1"/>
  <c r="BY99" i="3"/>
  <c r="BY100" i="3" s="1"/>
  <c r="BX99" i="3"/>
  <c r="BX100" i="3" s="1"/>
  <c r="BW99" i="3"/>
  <c r="BW100" i="3" s="1"/>
  <c r="BV99" i="3"/>
  <c r="BV100" i="3" s="1"/>
  <c r="BU99" i="3"/>
  <c r="BU100" i="3" s="1"/>
  <c r="BT99" i="3"/>
  <c r="BT100" i="3" s="1"/>
  <c r="BS99" i="3"/>
  <c r="BS100" i="3" s="1"/>
  <c r="BR99" i="3"/>
  <c r="BR100" i="3" s="1"/>
  <c r="BQ99" i="3"/>
  <c r="BQ100" i="3" s="1"/>
  <c r="BP99" i="3"/>
  <c r="BP100" i="3" s="1"/>
  <c r="BO99" i="3"/>
  <c r="BO100" i="3" s="1"/>
  <c r="BN99" i="3"/>
  <c r="BN100" i="3" s="1"/>
  <c r="BM99" i="3"/>
  <c r="BM100" i="3" s="1"/>
  <c r="BL99" i="3"/>
  <c r="BL100" i="3" s="1"/>
  <c r="BK99" i="3"/>
  <c r="BK100" i="3" s="1"/>
  <c r="BJ99" i="3"/>
  <c r="BJ100" i="3" s="1"/>
  <c r="BI99" i="3"/>
  <c r="BI100" i="3" s="1"/>
  <c r="BH99" i="3"/>
  <c r="BH100" i="3" s="1"/>
  <c r="BG99" i="3"/>
  <c r="BG100" i="3" s="1"/>
  <c r="BF99" i="3"/>
  <c r="BF100" i="3" s="1"/>
  <c r="BE99" i="3"/>
  <c r="BE100" i="3" s="1"/>
  <c r="BD99" i="3"/>
  <c r="BD100" i="3" s="1"/>
  <c r="BC99" i="3"/>
  <c r="BC100" i="3" s="1"/>
  <c r="BB99" i="3"/>
  <c r="BB100" i="3" s="1"/>
  <c r="BA99" i="3"/>
  <c r="BA100" i="3" s="1"/>
  <c r="AZ99" i="3"/>
  <c r="AZ100" i="3" s="1"/>
  <c r="AY99" i="3"/>
  <c r="AY100" i="3" s="1"/>
  <c r="AX99" i="3"/>
  <c r="AX100" i="3" s="1"/>
  <c r="AW99" i="3"/>
  <c r="AW100" i="3" s="1"/>
  <c r="AV99" i="3"/>
  <c r="AV100" i="3" s="1"/>
  <c r="AU99" i="3"/>
  <c r="AU100" i="3" s="1"/>
  <c r="AT99" i="3"/>
  <c r="AT100" i="3" s="1"/>
  <c r="AS99" i="3"/>
  <c r="AS100" i="3" s="1"/>
  <c r="AR99" i="3"/>
  <c r="AR100" i="3" s="1"/>
  <c r="AQ99" i="3"/>
  <c r="AQ100" i="3" s="1"/>
  <c r="AP99" i="3"/>
  <c r="AP100" i="3" s="1"/>
  <c r="AO99" i="3"/>
  <c r="AO100" i="3" s="1"/>
  <c r="AN99" i="3"/>
  <c r="AN100" i="3" s="1"/>
  <c r="AM99" i="3"/>
  <c r="AM100" i="3" s="1"/>
  <c r="AL99" i="3"/>
  <c r="AL100" i="3" s="1"/>
  <c r="AK99" i="3"/>
  <c r="AK100" i="3" s="1"/>
  <c r="AJ99" i="3"/>
  <c r="AJ100" i="3" s="1"/>
  <c r="AI99" i="3"/>
  <c r="AI100" i="3" s="1"/>
  <c r="AH99" i="3"/>
  <c r="AH100" i="3" s="1"/>
  <c r="AG99" i="3"/>
  <c r="AG100" i="3" s="1"/>
  <c r="AF99" i="3"/>
  <c r="AF100" i="3" s="1"/>
  <c r="AE99" i="3"/>
  <c r="AE100" i="3" s="1"/>
  <c r="AD99" i="3"/>
  <c r="AD100" i="3" s="1"/>
  <c r="AC99" i="3"/>
  <c r="AC100" i="3" s="1"/>
  <c r="AB99" i="3"/>
  <c r="AB100" i="3" s="1"/>
  <c r="AA99" i="3"/>
  <c r="AA100" i="3" s="1"/>
  <c r="Z99" i="3"/>
  <c r="Z100" i="3" s="1"/>
  <c r="Y99" i="3"/>
  <c r="Y100" i="3" s="1"/>
  <c r="X99" i="3"/>
  <c r="X100" i="3" s="1"/>
  <c r="W99" i="3"/>
  <c r="W100" i="3" s="1"/>
  <c r="V99" i="3"/>
  <c r="V100" i="3" s="1"/>
  <c r="U99" i="3"/>
  <c r="U100" i="3" s="1"/>
  <c r="T99" i="3"/>
  <c r="T100" i="3" s="1"/>
  <c r="S99" i="3"/>
  <c r="S100" i="3" s="1"/>
  <c r="R99" i="3"/>
  <c r="R100" i="3" s="1"/>
  <c r="Q99" i="3"/>
  <c r="Q100" i="3" s="1"/>
  <c r="P99" i="3"/>
  <c r="P100" i="3" s="1"/>
  <c r="O99" i="3"/>
  <c r="O100" i="3" s="1"/>
  <c r="N99" i="3"/>
  <c r="N100" i="3" s="1"/>
  <c r="M99" i="3"/>
  <c r="M100" i="3" s="1"/>
  <c r="L99" i="3"/>
  <c r="L100" i="3" s="1"/>
  <c r="K99" i="3"/>
  <c r="K100" i="3" s="1"/>
  <c r="J99" i="3"/>
  <c r="I99" i="3"/>
  <c r="H99" i="3"/>
  <c r="G96" i="3"/>
  <c r="G97" i="3" s="1"/>
  <c r="F96" i="3"/>
  <c r="F97" i="3" s="1"/>
  <c r="E96" i="3"/>
  <c r="E97" i="3" s="1"/>
  <c r="D96" i="3"/>
  <c r="D95" i="3"/>
  <c r="D94" i="3"/>
  <c r="G93" i="3"/>
  <c r="F93" i="3"/>
  <c r="E93" i="3"/>
  <c r="D92" i="3"/>
  <c r="D91" i="3"/>
  <c r="D90" i="3"/>
  <c r="D89" i="3"/>
  <c r="D88" i="3"/>
  <c r="G87" i="3"/>
  <c r="F87" i="3"/>
  <c r="E87" i="3"/>
  <c r="D87" i="3"/>
  <c r="G86" i="3"/>
  <c r="F86" i="3"/>
  <c r="E86" i="3"/>
  <c r="D86" i="3"/>
  <c r="D85" i="3"/>
  <c r="D84" i="3"/>
  <c r="D83" i="3"/>
  <c r="D82" i="3"/>
  <c r="D81" i="3"/>
  <c r="D80" i="3"/>
  <c r="D79" i="3"/>
  <c r="D78" i="3"/>
  <c r="D77" i="3"/>
  <c r="D76" i="3"/>
  <c r="D75" i="3"/>
  <c r="G74" i="3"/>
  <c r="F74" i="3"/>
  <c r="E74" i="3"/>
  <c r="D74" i="3"/>
  <c r="G73" i="3"/>
  <c r="F73" i="3"/>
  <c r="E73" i="3"/>
  <c r="D73" i="3"/>
  <c r="G72" i="3"/>
  <c r="F72" i="3"/>
  <c r="E72" i="3"/>
  <c r="D72" i="3"/>
  <c r="G71" i="3"/>
  <c r="F71" i="3"/>
  <c r="E71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E38" i="3"/>
  <c r="D38" i="3"/>
  <c r="E37" i="3"/>
  <c r="D37" i="3"/>
  <c r="E36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HX22" i="3"/>
  <c r="HW22" i="3"/>
  <c r="HV22" i="3"/>
  <c r="HU22" i="3"/>
  <c r="HT22" i="3"/>
  <c r="HS22" i="3"/>
  <c r="HR22" i="3"/>
  <c r="HQ22" i="3"/>
  <c r="HP22" i="3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HA22" i="3"/>
  <c r="GZ22" i="3"/>
  <c r="GY22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B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D21" i="3"/>
  <c r="D20" i="3"/>
  <c r="D19" i="3"/>
  <c r="D18" i="3"/>
  <c r="D17" i="3"/>
  <c r="D16" i="3"/>
  <c r="HX15" i="3"/>
  <c r="HW15" i="3"/>
  <c r="HV15" i="3"/>
  <c r="HU15" i="3"/>
  <c r="HT15" i="3"/>
  <c r="HS15" i="3"/>
  <c r="HR15" i="3"/>
  <c r="HQ15" i="3"/>
  <c r="HP15" i="3"/>
  <c r="HO15" i="3"/>
  <c r="HN15" i="3"/>
  <c r="HM15" i="3"/>
  <c r="HL15" i="3"/>
  <c r="HK15" i="3"/>
  <c r="HJ15" i="3"/>
  <c r="HI15" i="3"/>
  <c r="HH15" i="3"/>
  <c r="HG15" i="3"/>
  <c r="HF15" i="3"/>
  <c r="HE15" i="3"/>
  <c r="HD15" i="3"/>
  <c r="HC15" i="3"/>
  <c r="HB15" i="3"/>
  <c r="HA15" i="3"/>
  <c r="GZ15" i="3"/>
  <c r="GY15" i="3"/>
  <c r="GX15" i="3"/>
  <c r="GW15" i="3"/>
  <c r="GV15" i="3"/>
  <c r="GU15" i="3"/>
  <c r="GT15" i="3"/>
  <c r="GS15" i="3"/>
  <c r="GR15" i="3"/>
  <c r="GQ15" i="3"/>
  <c r="GP15" i="3"/>
  <c r="GO15" i="3"/>
  <c r="GN15" i="3"/>
  <c r="GM15" i="3"/>
  <c r="GL15" i="3"/>
  <c r="GK15" i="3"/>
  <c r="GJ15" i="3"/>
  <c r="GI15" i="3"/>
  <c r="GH15" i="3"/>
  <c r="GG15" i="3"/>
  <c r="GF15" i="3"/>
  <c r="GE15" i="3"/>
  <c r="GD15" i="3"/>
  <c r="GC15" i="3"/>
  <c r="GB15" i="3"/>
  <c r="GA15" i="3"/>
  <c r="FZ15" i="3"/>
  <c r="FY15" i="3"/>
  <c r="FX15" i="3"/>
  <c r="FW15" i="3"/>
  <c r="FV15" i="3"/>
  <c r="FU15" i="3"/>
  <c r="FT15" i="3"/>
  <c r="FS15" i="3"/>
  <c r="FR15" i="3"/>
  <c r="FQ15" i="3"/>
  <c r="FP15" i="3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D15" i="3" s="1"/>
  <c r="D12" i="3" s="1"/>
  <c r="H15" i="3"/>
  <c r="G15" i="3"/>
  <c r="F15" i="3"/>
  <c r="E15" i="3"/>
  <c r="HX14" i="3"/>
  <c r="HW14" i="3"/>
  <c r="HV14" i="3"/>
  <c r="HU14" i="3"/>
  <c r="HT14" i="3"/>
  <c r="HS14" i="3"/>
  <c r="HR14" i="3"/>
  <c r="HQ14" i="3"/>
  <c r="HP14" i="3"/>
  <c r="HO14" i="3"/>
  <c r="HN14" i="3"/>
  <c r="HM14" i="3"/>
  <c r="HL14" i="3"/>
  <c r="HK14" i="3"/>
  <c r="HJ14" i="3"/>
  <c r="HI14" i="3"/>
  <c r="HH14" i="3"/>
  <c r="HG14" i="3"/>
  <c r="HF14" i="3"/>
  <c r="HE14" i="3"/>
  <c r="HD14" i="3"/>
  <c r="HC14" i="3"/>
  <c r="HB14" i="3"/>
  <c r="HA14" i="3"/>
  <c r="GZ14" i="3"/>
  <c r="GY14" i="3"/>
  <c r="GX14" i="3"/>
  <c r="GW14" i="3"/>
  <c r="GV14" i="3"/>
  <c r="GU14" i="3"/>
  <c r="GT14" i="3"/>
  <c r="GS14" i="3"/>
  <c r="GR14" i="3"/>
  <c r="GQ14" i="3"/>
  <c r="GP14" i="3"/>
  <c r="GO14" i="3"/>
  <c r="GN14" i="3"/>
  <c r="GM14" i="3"/>
  <c r="GL14" i="3"/>
  <c r="GK14" i="3"/>
  <c r="GJ14" i="3"/>
  <c r="GI14" i="3"/>
  <c r="GH14" i="3"/>
  <c r="GG14" i="3"/>
  <c r="GF14" i="3"/>
  <c r="GE14" i="3"/>
  <c r="GD14" i="3"/>
  <c r="GC14" i="3"/>
  <c r="GB14" i="3"/>
  <c r="GA14" i="3"/>
  <c r="FZ14" i="3"/>
  <c r="FY14" i="3"/>
  <c r="FX14" i="3"/>
  <c r="FW14" i="3"/>
  <c r="FV14" i="3"/>
  <c r="FU14" i="3"/>
  <c r="FT14" i="3"/>
  <c r="FS14" i="3"/>
  <c r="FR14" i="3"/>
  <c r="FQ14" i="3"/>
  <c r="FP14" i="3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D13" i="3"/>
  <c r="HX12" i="3"/>
  <c r="HX97" i="3" s="1"/>
  <c r="HW12" i="3"/>
  <c r="HW97" i="3" s="1"/>
  <c r="HV12" i="3"/>
  <c r="HV97" i="3" s="1"/>
  <c r="HU12" i="3"/>
  <c r="HU97" i="3" s="1"/>
  <c r="HT12" i="3"/>
  <c r="HT97" i="3" s="1"/>
  <c r="HS12" i="3"/>
  <c r="HS97" i="3" s="1"/>
  <c r="HR12" i="3"/>
  <c r="HR97" i="3" s="1"/>
  <c r="HQ12" i="3"/>
  <c r="HQ97" i="3" s="1"/>
  <c r="HP12" i="3"/>
  <c r="HP97" i="3" s="1"/>
  <c r="HO12" i="3"/>
  <c r="HO97" i="3" s="1"/>
  <c r="HN12" i="3"/>
  <c r="HN97" i="3" s="1"/>
  <c r="HM12" i="3"/>
  <c r="HM97" i="3" s="1"/>
  <c r="HL12" i="3"/>
  <c r="HL97" i="3" s="1"/>
  <c r="HK12" i="3"/>
  <c r="HK97" i="3" s="1"/>
  <c r="HJ12" i="3"/>
  <c r="HJ97" i="3" s="1"/>
  <c r="HI12" i="3"/>
  <c r="HI97" i="3" s="1"/>
  <c r="HH12" i="3"/>
  <c r="HH97" i="3" s="1"/>
  <c r="HG12" i="3"/>
  <c r="HG97" i="3" s="1"/>
  <c r="HF12" i="3"/>
  <c r="HF97" i="3" s="1"/>
  <c r="HE12" i="3"/>
  <c r="HE97" i="3" s="1"/>
  <c r="HD12" i="3"/>
  <c r="HD97" i="3" s="1"/>
  <c r="HC12" i="3"/>
  <c r="HC97" i="3" s="1"/>
  <c r="HB12" i="3"/>
  <c r="HB97" i="3" s="1"/>
  <c r="HA12" i="3"/>
  <c r="HA97" i="3" s="1"/>
  <c r="GZ12" i="3"/>
  <c r="GZ97" i="3" s="1"/>
  <c r="GY12" i="3"/>
  <c r="GY97" i="3" s="1"/>
  <c r="GX12" i="3"/>
  <c r="GX97" i="3" s="1"/>
  <c r="GW12" i="3"/>
  <c r="GW97" i="3" s="1"/>
  <c r="GV12" i="3"/>
  <c r="GV97" i="3" s="1"/>
  <c r="GU12" i="3"/>
  <c r="GU97" i="3" s="1"/>
  <c r="GT12" i="3"/>
  <c r="GT97" i="3" s="1"/>
  <c r="GS12" i="3"/>
  <c r="GS97" i="3" s="1"/>
  <c r="GR12" i="3"/>
  <c r="GR97" i="3" s="1"/>
  <c r="GQ12" i="3"/>
  <c r="GQ97" i="3" s="1"/>
  <c r="GP12" i="3"/>
  <c r="GP97" i="3" s="1"/>
  <c r="GO12" i="3"/>
  <c r="GO97" i="3" s="1"/>
  <c r="GN12" i="3"/>
  <c r="GN97" i="3" s="1"/>
  <c r="GM12" i="3"/>
  <c r="GM97" i="3" s="1"/>
  <c r="GL12" i="3"/>
  <c r="GL97" i="3" s="1"/>
  <c r="GK12" i="3"/>
  <c r="GK97" i="3" s="1"/>
  <c r="GJ12" i="3"/>
  <c r="GJ97" i="3" s="1"/>
  <c r="GI12" i="3"/>
  <c r="GI97" i="3" s="1"/>
  <c r="GH12" i="3"/>
  <c r="GH97" i="3" s="1"/>
  <c r="GG12" i="3"/>
  <c r="GG97" i="3" s="1"/>
  <c r="GF12" i="3"/>
  <c r="GF97" i="3" s="1"/>
  <c r="GE12" i="3"/>
  <c r="GE97" i="3" s="1"/>
  <c r="GD12" i="3"/>
  <c r="GD97" i="3" s="1"/>
  <c r="GC12" i="3"/>
  <c r="GC97" i="3" s="1"/>
  <c r="GB12" i="3"/>
  <c r="GB97" i="3" s="1"/>
  <c r="GA12" i="3"/>
  <c r="GA97" i="3" s="1"/>
  <c r="FZ12" i="3"/>
  <c r="FZ97" i="3" s="1"/>
  <c r="FY12" i="3"/>
  <c r="FY97" i="3" s="1"/>
  <c r="FX12" i="3"/>
  <c r="FX97" i="3" s="1"/>
  <c r="FW12" i="3"/>
  <c r="FW97" i="3" s="1"/>
  <c r="FV12" i="3"/>
  <c r="FV97" i="3" s="1"/>
  <c r="FU12" i="3"/>
  <c r="FU97" i="3" s="1"/>
  <c r="FT12" i="3"/>
  <c r="FT97" i="3" s="1"/>
  <c r="FS12" i="3"/>
  <c r="FS97" i="3" s="1"/>
  <c r="FR12" i="3"/>
  <c r="FR97" i="3" s="1"/>
  <c r="FQ12" i="3"/>
  <c r="FQ97" i="3" s="1"/>
  <c r="FP12" i="3"/>
  <c r="FP97" i="3" s="1"/>
  <c r="FO12" i="3"/>
  <c r="FO97" i="3" s="1"/>
  <c r="FN12" i="3"/>
  <c r="FN97" i="3" s="1"/>
  <c r="FM12" i="3"/>
  <c r="FM97" i="3" s="1"/>
  <c r="FL12" i="3"/>
  <c r="FL97" i="3" s="1"/>
  <c r="FK12" i="3"/>
  <c r="FK97" i="3" s="1"/>
  <c r="FJ12" i="3"/>
  <c r="FJ97" i="3" s="1"/>
  <c r="FI12" i="3"/>
  <c r="FI97" i="3" s="1"/>
  <c r="FH12" i="3"/>
  <c r="FH97" i="3" s="1"/>
  <c r="FG12" i="3"/>
  <c r="FG97" i="3" s="1"/>
  <c r="FF12" i="3"/>
  <c r="FF97" i="3" s="1"/>
  <c r="FE12" i="3"/>
  <c r="FE97" i="3" s="1"/>
  <c r="FD12" i="3"/>
  <c r="FD97" i="3" s="1"/>
  <c r="FC12" i="3"/>
  <c r="FC97" i="3" s="1"/>
  <c r="FB12" i="3"/>
  <c r="FB97" i="3" s="1"/>
  <c r="FA12" i="3"/>
  <c r="FA97" i="3" s="1"/>
  <c r="EZ12" i="3"/>
  <c r="EZ97" i="3" s="1"/>
  <c r="EY12" i="3"/>
  <c r="EY97" i="3" s="1"/>
  <c r="EX12" i="3"/>
  <c r="EX97" i="3" s="1"/>
  <c r="EW12" i="3"/>
  <c r="EW97" i="3" s="1"/>
  <c r="EV12" i="3"/>
  <c r="EV97" i="3" s="1"/>
  <c r="EU12" i="3"/>
  <c r="EU97" i="3" s="1"/>
  <c r="ET12" i="3"/>
  <c r="ET97" i="3" s="1"/>
  <c r="ES12" i="3"/>
  <c r="ES97" i="3" s="1"/>
  <c r="ER12" i="3"/>
  <c r="ER97" i="3" s="1"/>
  <c r="EQ12" i="3"/>
  <c r="EQ97" i="3" s="1"/>
  <c r="EP12" i="3"/>
  <c r="EP97" i="3" s="1"/>
  <c r="EO12" i="3"/>
  <c r="EO97" i="3" s="1"/>
  <c r="EN12" i="3"/>
  <c r="EN97" i="3" s="1"/>
  <c r="EM12" i="3"/>
  <c r="EM97" i="3" s="1"/>
  <c r="EL12" i="3"/>
  <c r="EL97" i="3" s="1"/>
  <c r="EK12" i="3"/>
  <c r="EK97" i="3" s="1"/>
  <c r="EJ12" i="3"/>
  <c r="EJ97" i="3" s="1"/>
  <c r="EI12" i="3"/>
  <c r="EI97" i="3" s="1"/>
  <c r="EH12" i="3"/>
  <c r="EH97" i="3" s="1"/>
  <c r="EG12" i="3"/>
  <c r="EG97" i="3" s="1"/>
  <c r="EF12" i="3"/>
  <c r="EF97" i="3" s="1"/>
  <c r="EE12" i="3"/>
  <c r="EE97" i="3" s="1"/>
  <c r="ED12" i="3"/>
  <c r="ED97" i="3" s="1"/>
  <c r="EC12" i="3"/>
  <c r="EC97" i="3" s="1"/>
  <c r="EB12" i="3"/>
  <c r="EB97" i="3" s="1"/>
  <c r="EA12" i="3"/>
  <c r="EA97" i="3" s="1"/>
  <c r="DZ12" i="3"/>
  <c r="DZ97" i="3" s="1"/>
  <c r="DY12" i="3"/>
  <c r="DY97" i="3" s="1"/>
  <c r="DX12" i="3"/>
  <c r="DX97" i="3" s="1"/>
  <c r="DW12" i="3"/>
  <c r="DW97" i="3" s="1"/>
  <c r="DV12" i="3"/>
  <c r="DV97" i="3" s="1"/>
  <c r="DU12" i="3"/>
  <c r="DU97" i="3" s="1"/>
  <c r="DT12" i="3"/>
  <c r="DT97" i="3" s="1"/>
  <c r="DS12" i="3"/>
  <c r="DS97" i="3" s="1"/>
  <c r="DR12" i="3"/>
  <c r="DR97" i="3" s="1"/>
  <c r="DQ12" i="3"/>
  <c r="DQ97" i="3" s="1"/>
  <c r="DP12" i="3"/>
  <c r="DP97" i="3" s="1"/>
  <c r="DO12" i="3"/>
  <c r="DO97" i="3" s="1"/>
  <c r="DN12" i="3"/>
  <c r="DN97" i="3" s="1"/>
  <c r="DM12" i="3"/>
  <c r="DM97" i="3" s="1"/>
  <c r="DL12" i="3"/>
  <c r="DL97" i="3" s="1"/>
  <c r="DK12" i="3"/>
  <c r="DK97" i="3" s="1"/>
  <c r="DJ12" i="3"/>
  <c r="DJ97" i="3" s="1"/>
  <c r="DI12" i="3"/>
  <c r="DI97" i="3" s="1"/>
  <c r="DH12" i="3"/>
  <c r="DH97" i="3" s="1"/>
  <c r="DG12" i="3"/>
  <c r="DG97" i="3" s="1"/>
  <c r="DF12" i="3"/>
  <c r="DF97" i="3" s="1"/>
  <c r="DE12" i="3"/>
  <c r="DE97" i="3" s="1"/>
  <c r="DD12" i="3"/>
  <c r="DD97" i="3" s="1"/>
  <c r="DC12" i="3"/>
  <c r="DC97" i="3" s="1"/>
  <c r="DB12" i="3"/>
  <c r="DB97" i="3" s="1"/>
  <c r="DA12" i="3"/>
  <c r="DA97" i="3" s="1"/>
  <c r="CZ12" i="3"/>
  <c r="CZ97" i="3" s="1"/>
  <c r="CY12" i="3"/>
  <c r="CY97" i="3" s="1"/>
  <c r="CX12" i="3"/>
  <c r="CX97" i="3" s="1"/>
  <c r="CW12" i="3"/>
  <c r="CW97" i="3" s="1"/>
  <c r="CV12" i="3"/>
  <c r="CV97" i="3" s="1"/>
  <c r="CU12" i="3"/>
  <c r="CU97" i="3" s="1"/>
  <c r="CT12" i="3"/>
  <c r="CT97" i="3" s="1"/>
  <c r="CS12" i="3"/>
  <c r="CS97" i="3" s="1"/>
  <c r="CR12" i="3"/>
  <c r="CR97" i="3" s="1"/>
  <c r="CQ12" i="3"/>
  <c r="CQ97" i="3" s="1"/>
  <c r="CP12" i="3"/>
  <c r="CP97" i="3" s="1"/>
  <c r="CO12" i="3"/>
  <c r="CO97" i="3" s="1"/>
  <c r="CN12" i="3"/>
  <c r="CN97" i="3" s="1"/>
  <c r="CM12" i="3"/>
  <c r="CM97" i="3" s="1"/>
  <c r="CL12" i="3"/>
  <c r="CL97" i="3" s="1"/>
  <c r="CK12" i="3"/>
  <c r="CK97" i="3" s="1"/>
  <c r="CJ12" i="3"/>
  <c r="CJ97" i="3" s="1"/>
  <c r="CI12" i="3"/>
  <c r="CI97" i="3" s="1"/>
  <c r="CH12" i="3"/>
  <c r="CH97" i="3" s="1"/>
  <c r="CG12" i="3"/>
  <c r="CG97" i="3" s="1"/>
  <c r="CF12" i="3"/>
  <c r="CF97" i="3" s="1"/>
  <c r="CE12" i="3"/>
  <c r="CE97" i="3" s="1"/>
  <c r="CD12" i="3"/>
  <c r="CD97" i="3" s="1"/>
  <c r="CC12" i="3"/>
  <c r="CC97" i="3" s="1"/>
  <c r="CB12" i="3"/>
  <c r="CB97" i="3" s="1"/>
  <c r="CA12" i="3"/>
  <c r="CA97" i="3" s="1"/>
  <c r="BZ12" i="3"/>
  <c r="BZ97" i="3" s="1"/>
  <c r="BY12" i="3"/>
  <c r="BY97" i="3" s="1"/>
  <c r="BX12" i="3"/>
  <c r="BX97" i="3" s="1"/>
  <c r="BW12" i="3"/>
  <c r="BW97" i="3" s="1"/>
  <c r="BV12" i="3"/>
  <c r="BV97" i="3" s="1"/>
  <c r="BU12" i="3"/>
  <c r="BU97" i="3" s="1"/>
  <c r="BT12" i="3"/>
  <c r="BT97" i="3" s="1"/>
  <c r="BS12" i="3"/>
  <c r="BS97" i="3" s="1"/>
  <c r="BR12" i="3"/>
  <c r="BR97" i="3" s="1"/>
  <c r="BQ12" i="3"/>
  <c r="BQ97" i="3" s="1"/>
  <c r="BP12" i="3"/>
  <c r="BP97" i="3" s="1"/>
  <c r="BO12" i="3"/>
  <c r="BO97" i="3" s="1"/>
  <c r="BN12" i="3"/>
  <c r="BN97" i="3" s="1"/>
  <c r="BM12" i="3"/>
  <c r="BM97" i="3" s="1"/>
  <c r="BL12" i="3"/>
  <c r="BL97" i="3" s="1"/>
  <c r="BK12" i="3"/>
  <c r="BK97" i="3" s="1"/>
  <c r="BJ12" i="3"/>
  <c r="BJ97" i="3" s="1"/>
  <c r="BI12" i="3"/>
  <c r="BI97" i="3" s="1"/>
  <c r="BH12" i="3"/>
  <c r="BH97" i="3" s="1"/>
  <c r="BG12" i="3"/>
  <c r="BG97" i="3" s="1"/>
  <c r="BF12" i="3"/>
  <c r="BF97" i="3" s="1"/>
  <c r="BE12" i="3"/>
  <c r="BE97" i="3" s="1"/>
  <c r="BD12" i="3"/>
  <c r="BD97" i="3" s="1"/>
  <c r="BC12" i="3"/>
  <c r="BC97" i="3" s="1"/>
  <c r="BB12" i="3"/>
  <c r="BB97" i="3" s="1"/>
  <c r="BA12" i="3"/>
  <c r="BA97" i="3" s="1"/>
  <c r="AZ12" i="3"/>
  <c r="AZ97" i="3" s="1"/>
  <c r="AY12" i="3"/>
  <c r="AY97" i="3" s="1"/>
  <c r="AX12" i="3"/>
  <c r="AX97" i="3" s="1"/>
  <c r="AW12" i="3"/>
  <c r="AW97" i="3" s="1"/>
  <c r="AV12" i="3"/>
  <c r="AV97" i="3" s="1"/>
  <c r="AU12" i="3"/>
  <c r="AU97" i="3" s="1"/>
  <c r="AT12" i="3"/>
  <c r="AT97" i="3" s="1"/>
  <c r="AS12" i="3"/>
  <c r="AS97" i="3" s="1"/>
  <c r="AR12" i="3"/>
  <c r="AR97" i="3" s="1"/>
  <c r="AQ12" i="3"/>
  <c r="AQ97" i="3" s="1"/>
  <c r="AP12" i="3"/>
  <c r="AP97" i="3" s="1"/>
  <c r="AO12" i="3"/>
  <c r="AO97" i="3" s="1"/>
  <c r="AN12" i="3"/>
  <c r="AN97" i="3" s="1"/>
  <c r="AM12" i="3"/>
  <c r="AM97" i="3" s="1"/>
  <c r="AL12" i="3"/>
  <c r="AL97" i="3" s="1"/>
  <c r="AK12" i="3"/>
  <c r="AK97" i="3" s="1"/>
  <c r="AJ12" i="3"/>
  <c r="AJ97" i="3" s="1"/>
  <c r="AI12" i="3"/>
  <c r="AI97" i="3" s="1"/>
  <c r="AH12" i="3"/>
  <c r="AH97" i="3" s="1"/>
  <c r="AG12" i="3"/>
  <c r="AG97" i="3" s="1"/>
  <c r="AF12" i="3"/>
  <c r="AF97" i="3" s="1"/>
  <c r="AE12" i="3"/>
  <c r="AE97" i="3" s="1"/>
  <c r="AD12" i="3"/>
  <c r="AD97" i="3" s="1"/>
  <c r="AC12" i="3"/>
  <c r="AC97" i="3" s="1"/>
  <c r="AB12" i="3"/>
  <c r="AB97" i="3" s="1"/>
  <c r="AA12" i="3"/>
  <c r="AA97" i="3" s="1"/>
  <c r="Z12" i="3"/>
  <c r="Z97" i="3" s="1"/>
  <c r="Y12" i="3"/>
  <c r="Y97" i="3" s="1"/>
  <c r="X12" i="3"/>
  <c r="X97" i="3" s="1"/>
  <c r="W12" i="3"/>
  <c r="W97" i="3" s="1"/>
  <c r="V12" i="3"/>
  <c r="V97" i="3" s="1"/>
  <c r="U12" i="3"/>
  <c r="U97" i="3" s="1"/>
  <c r="T12" i="3"/>
  <c r="T97" i="3" s="1"/>
  <c r="S12" i="3"/>
  <c r="S97" i="3" s="1"/>
  <c r="R12" i="3"/>
  <c r="R97" i="3" s="1"/>
  <c r="Q12" i="3"/>
  <c r="Q97" i="3" s="1"/>
  <c r="P12" i="3"/>
  <c r="P97" i="3" s="1"/>
  <c r="O12" i="3"/>
  <c r="O97" i="3" s="1"/>
  <c r="N12" i="3"/>
  <c r="N97" i="3" s="1"/>
  <c r="M12" i="3"/>
  <c r="M97" i="3" s="1"/>
  <c r="L12" i="3"/>
  <c r="L97" i="3" s="1"/>
  <c r="K12" i="3"/>
  <c r="K97" i="3" s="1"/>
  <c r="J12" i="3"/>
  <c r="J97" i="3" s="1"/>
  <c r="I12" i="3"/>
  <c r="I97" i="3" s="1"/>
  <c r="H12" i="3"/>
  <c r="H97" i="3" s="1"/>
  <c r="G12" i="3"/>
  <c r="F12" i="3"/>
  <c r="E12" i="3"/>
  <c r="HX99" i="2"/>
  <c r="HX100" i="2" s="1"/>
  <c r="HW99" i="2"/>
  <c r="HW100" i="2" s="1"/>
  <c r="HV99" i="2"/>
  <c r="HV100" i="2" s="1"/>
  <c r="HU99" i="2"/>
  <c r="HU100" i="2" s="1"/>
  <c r="HT99" i="2"/>
  <c r="HT100" i="2" s="1"/>
  <c r="HS99" i="2"/>
  <c r="HS100" i="2" s="1"/>
  <c r="HR99" i="2"/>
  <c r="HR100" i="2" s="1"/>
  <c r="HQ99" i="2"/>
  <c r="HQ100" i="2" s="1"/>
  <c r="HP99" i="2"/>
  <c r="HP100" i="2" s="1"/>
  <c r="HO99" i="2"/>
  <c r="HO100" i="2" s="1"/>
  <c r="HN99" i="2"/>
  <c r="HN100" i="2" s="1"/>
  <c r="HM99" i="2"/>
  <c r="HM100" i="2" s="1"/>
  <c r="HL99" i="2"/>
  <c r="HL100" i="2" s="1"/>
  <c r="HK99" i="2"/>
  <c r="HK100" i="2" s="1"/>
  <c r="HJ99" i="2"/>
  <c r="HJ100" i="2" s="1"/>
  <c r="HI99" i="2"/>
  <c r="HI100" i="2" s="1"/>
  <c r="HH99" i="2"/>
  <c r="HH100" i="2" s="1"/>
  <c r="HG99" i="2"/>
  <c r="HG100" i="2" s="1"/>
  <c r="HF99" i="2"/>
  <c r="HF100" i="2" s="1"/>
  <c r="HE99" i="2"/>
  <c r="HE100" i="2" s="1"/>
  <c r="HD99" i="2"/>
  <c r="HD100" i="2" s="1"/>
  <c r="HC99" i="2"/>
  <c r="HC100" i="2" s="1"/>
  <c r="HB99" i="2"/>
  <c r="HB100" i="2" s="1"/>
  <c r="HA99" i="2"/>
  <c r="HA100" i="2" s="1"/>
  <c r="GZ99" i="2"/>
  <c r="GZ100" i="2" s="1"/>
  <c r="GY99" i="2"/>
  <c r="GY100" i="2" s="1"/>
  <c r="GX99" i="2"/>
  <c r="GX100" i="2" s="1"/>
  <c r="GW99" i="2"/>
  <c r="GW100" i="2" s="1"/>
  <c r="GV99" i="2"/>
  <c r="GV100" i="2" s="1"/>
  <c r="GU99" i="2"/>
  <c r="GU100" i="2" s="1"/>
  <c r="GT99" i="2"/>
  <c r="GT100" i="2" s="1"/>
  <c r="GS99" i="2"/>
  <c r="GS100" i="2" s="1"/>
  <c r="GR99" i="2"/>
  <c r="GR100" i="2" s="1"/>
  <c r="GQ99" i="2"/>
  <c r="GQ100" i="2" s="1"/>
  <c r="GP99" i="2"/>
  <c r="GP100" i="2" s="1"/>
  <c r="GO99" i="2"/>
  <c r="GO100" i="2" s="1"/>
  <c r="GN99" i="2"/>
  <c r="GN100" i="2" s="1"/>
  <c r="GM99" i="2"/>
  <c r="GM100" i="2" s="1"/>
  <c r="GL99" i="2"/>
  <c r="GL100" i="2" s="1"/>
  <c r="GK99" i="2"/>
  <c r="GK100" i="2" s="1"/>
  <c r="GJ99" i="2"/>
  <c r="GJ100" i="2" s="1"/>
  <c r="GI99" i="2"/>
  <c r="GI100" i="2" s="1"/>
  <c r="GH99" i="2"/>
  <c r="GH100" i="2" s="1"/>
  <c r="GG99" i="2"/>
  <c r="GG100" i="2" s="1"/>
  <c r="GF99" i="2"/>
  <c r="GF100" i="2" s="1"/>
  <c r="GE99" i="2"/>
  <c r="GE100" i="2" s="1"/>
  <c r="GD99" i="2"/>
  <c r="GD100" i="2" s="1"/>
  <c r="GC99" i="2"/>
  <c r="GC100" i="2" s="1"/>
  <c r="GB99" i="2"/>
  <c r="GB100" i="2" s="1"/>
  <c r="GA99" i="2"/>
  <c r="GA100" i="2" s="1"/>
  <c r="FZ99" i="2"/>
  <c r="FZ100" i="2" s="1"/>
  <c r="FY99" i="2"/>
  <c r="FY100" i="2" s="1"/>
  <c r="FX99" i="2"/>
  <c r="FX100" i="2" s="1"/>
  <c r="FW99" i="2"/>
  <c r="FW100" i="2" s="1"/>
  <c r="FV99" i="2"/>
  <c r="FV100" i="2" s="1"/>
  <c r="FU99" i="2"/>
  <c r="FU100" i="2" s="1"/>
  <c r="FT99" i="2"/>
  <c r="FT100" i="2" s="1"/>
  <c r="FS99" i="2"/>
  <c r="FS100" i="2" s="1"/>
  <c r="FR99" i="2"/>
  <c r="FR100" i="2" s="1"/>
  <c r="FQ99" i="2"/>
  <c r="FQ100" i="2" s="1"/>
  <c r="FP99" i="2"/>
  <c r="FP100" i="2" s="1"/>
  <c r="FO99" i="2"/>
  <c r="FO100" i="2" s="1"/>
  <c r="FN99" i="2"/>
  <c r="FN100" i="2" s="1"/>
  <c r="FM99" i="2"/>
  <c r="FM100" i="2" s="1"/>
  <c r="FL99" i="2"/>
  <c r="FL100" i="2" s="1"/>
  <c r="FK99" i="2"/>
  <c r="FK100" i="2" s="1"/>
  <c r="FJ99" i="2"/>
  <c r="FJ100" i="2" s="1"/>
  <c r="FI99" i="2"/>
  <c r="FI100" i="2" s="1"/>
  <c r="FH99" i="2"/>
  <c r="FH100" i="2" s="1"/>
  <c r="FG99" i="2"/>
  <c r="FG100" i="2" s="1"/>
  <c r="FF99" i="2"/>
  <c r="FF100" i="2" s="1"/>
  <c r="FE99" i="2"/>
  <c r="FE100" i="2" s="1"/>
  <c r="FD99" i="2"/>
  <c r="FD100" i="2" s="1"/>
  <c r="FC99" i="2"/>
  <c r="FC100" i="2" s="1"/>
  <c r="FB99" i="2"/>
  <c r="FB100" i="2" s="1"/>
  <c r="FA99" i="2"/>
  <c r="FA100" i="2" s="1"/>
  <c r="EZ99" i="2"/>
  <c r="EZ100" i="2" s="1"/>
  <c r="EY99" i="2"/>
  <c r="EY100" i="2" s="1"/>
  <c r="EX99" i="2"/>
  <c r="EX100" i="2" s="1"/>
  <c r="EW99" i="2"/>
  <c r="EW100" i="2" s="1"/>
  <c r="EV99" i="2"/>
  <c r="EV100" i="2" s="1"/>
  <c r="EU99" i="2"/>
  <c r="EU100" i="2" s="1"/>
  <c r="ET99" i="2"/>
  <c r="ET100" i="2" s="1"/>
  <c r="ES99" i="2"/>
  <c r="ES100" i="2" s="1"/>
  <c r="ER99" i="2"/>
  <c r="ER100" i="2" s="1"/>
  <c r="EQ99" i="2"/>
  <c r="EQ100" i="2" s="1"/>
  <c r="EP99" i="2"/>
  <c r="EP100" i="2" s="1"/>
  <c r="EO99" i="2"/>
  <c r="EO100" i="2" s="1"/>
  <c r="EN99" i="2"/>
  <c r="EN100" i="2" s="1"/>
  <c r="EM99" i="2"/>
  <c r="EM100" i="2" s="1"/>
  <c r="EL99" i="2"/>
  <c r="EL100" i="2" s="1"/>
  <c r="EK99" i="2"/>
  <c r="EK100" i="2" s="1"/>
  <c r="EJ99" i="2"/>
  <c r="EJ100" i="2" s="1"/>
  <c r="EI99" i="2"/>
  <c r="EI100" i="2" s="1"/>
  <c r="EH99" i="2"/>
  <c r="EH100" i="2" s="1"/>
  <c r="EG99" i="2"/>
  <c r="EG100" i="2" s="1"/>
  <c r="EF99" i="2"/>
  <c r="EF100" i="2" s="1"/>
  <c r="EE99" i="2"/>
  <c r="EE100" i="2" s="1"/>
  <c r="ED99" i="2"/>
  <c r="ED100" i="2" s="1"/>
  <c r="EC99" i="2"/>
  <c r="EC100" i="2" s="1"/>
  <c r="EB99" i="2"/>
  <c r="EB100" i="2" s="1"/>
  <c r="EA99" i="2"/>
  <c r="EA100" i="2" s="1"/>
  <c r="DZ99" i="2"/>
  <c r="DZ100" i="2" s="1"/>
  <c r="DY99" i="2"/>
  <c r="DY100" i="2" s="1"/>
  <c r="DX99" i="2"/>
  <c r="DX100" i="2" s="1"/>
  <c r="DW99" i="2"/>
  <c r="DW100" i="2" s="1"/>
  <c r="DV99" i="2"/>
  <c r="DV100" i="2" s="1"/>
  <c r="DU99" i="2"/>
  <c r="DU100" i="2" s="1"/>
  <c r="DT99" i="2"/>
  <c r="DT100" i="2" s="1"/>
  <c r="DS99" i="2"/>
  <c r="DS100" i="2" s="1"/>
  <c r="DR99" i="2"/>
  <c r="DR100" i="2" s="1"/>
  <c r="DQ99" i="2"/>
  <c r="DQ100" i="2" s="1"/>
  <c r="DP99" i="2"/>
  <c r="DP100" i="2" s="1"/>
  <c r="DO99" i="2"/>
  <c r="DO100" i="2" s="1"/>
  <c r="DN99" i="2"/>
  <c r="DN100" i="2" s="1"/>
  <c r="DM99" i="2"/>
  <c r="DM100" i="2" s="1"/>
  <c r="DL99" i="2"/>
  <c r="DL100" i="2" s="1"/>
  <c r="DK99" i="2"/>
  <c r="DK100" i="2" s="1"/>
  <c r="DJ99" i="2"/>
  <c r="DJ100" i="2" s="1"/>
  <c r="DI99" i="2"/>
  <c r="DI100" i="2" s="1"/>
  <c r="DH99" i="2"/>
  <c r="DH100" i="2" s="1"/>
  <c r="DG99" i="2"/>
  <c r="DG100" i="2" s="1"/>
  <c r="DF99" i="2"/>
  <c r="DF100" i="2" s="1"/>
  <c r="DE99" i="2"/>
  <c r="DE100" i="2" s="1"/>
  <c r="DD99" i="2"/>
  <c r="DD100" i="2" s="1"/>
  <c r="DC99" i="2"/>
  <c r="DC100" i="2" s="1"/>
  <c r="DB99" i="2"/>
  <c r="DB100" i="2" s="1"/>
  <c r="DA99" i="2"/>
  <c r="DA100" i="2" s="1"/>
  <c r="CZ99" i="2"/>
  <c r="CZ100" i="2" s="1"/>
  <c r="CY99" i="2"/>
  <c r="CY100" i="2" s="1"/>
  <c r="CX99" i="2"/>
  <c r="CX100" i="2" s="1"/>
  <c r="CW99" i="2"/>
  <c r="CW100" i="2" s="1"/>
  <c r="CV99" i="2"/>
  <c r="CV100" i="2" s="1"/>
  <c r="CU99" i="2"/>
  <c r="CU100" i="2" s="1"/>
  <c r="CT99" i="2"/>
  <c r="CT100" i="2" s="1"/>
  <c r="CS99" i="2"/>
  <c r="CS100" i="2" s="1"/>
  <c r="CR99" i="2"/>
  <c r="CR100" i="2" s="1"/>
  <c r="CQ99" i="2"/>
  <c r="CQ100" i="2" s="1"/>
  <c r="CP99" i="2"/>
  <c r="CP100" i="2" s="1"/>
  <c r="CO99" i="2"/>
  <c r="CO100" i="2" s="1"/>
  <c r="CN99" i="2"/>
  <c r="CN100" i="2" s="1"/>
  <c r="CM99" i="2"/>
  <c r="CM100" i="2" s="1"/>
  <c r="CL99" i="2"/>
  <c r="CL100" i="2" s="1"/>
  <c r="CK99" i="2"/>
  <c r="CK100" i="2" s="1"/>
  <c r="CJ99" i="2"/>
  <c r="CJ100" i="2" s="1"/>
  <c r="CI99" i="2"/>
  <c r="CI100" i="2" s="1"/>
  <c r="CH99" i="2"/>
  <c r="CH100" i="2" s="1"/>
  <c r="CG99" i="2"/>
  <c r="CG100" i="2" s="1"/>
  <c r="CF99" i="2"/>
  <c r="CF100" i="2" s="1"/>
  <c r="CE99" i="2"/>
  <c r="CE100" i="2" s="1"/>
  <c r="CD99" i="2"/>
  <c r="CD100" i="2" s="1"/>
  <c r="CC99" i="2"/>
  <c r="CC100" i="2" s="1"/>
  <c r="CB99" i="2"/>
  <c r="CB100" i="2" s="1"/>
  <c r="CA99" i="2"/>
  <c r="CA100" i="2" s="1"/>
  <c r="BZ99" i="2"/>
  <c r="BZ100" i="2" s="1"/>
  <c r="BY99" i="2"/>
  <c r="BY100" i="2" s="1"/>
  <c r="BX99" i="2"/>
  <c r="BX100" i="2" s="1"/>
  <c r="BW99" i="2"/>
  <c r="BW100" i="2" s="1"/>
  <c r="BV99" i="2"/>
  <c r="BV100" i="2" s="1"/>
  <c r="BU99" i="2"/>
  <c r="BU100" i="2" s="1"/>
  <c r="BT99" i="2"/>
  <c r="BT100" i="2" s="1"/>
  <c r="BS99" i="2"/>
  <c r="BS100" i="2" s="1"/>
  <c r="BR99" i="2"/>
  <c r="BR100" i="2" s="1"/>
  <c r="BQ99" i="2"/>
  <c r="BQ100" i="2" s="1"/>
  <c r="BP99" i="2"/>
  <c r="BP100" i="2" s="1"/>
  <c r="BO99" i="2"/>
  <c r="BO100" i="2" s="1"/>
  <c r="BN99" i="2"/>
  <c r="BN100" i="2" s="1"/>
  <c r="BM99" i="2"/>
  <c r="BM100" i="2" s="1"/>
  <c r="BL99" i="2"/>
  <c r="BL100" i="2" s="1"/>
  <c r="BK99" i="2"/>
  <c r="BK100" i="2" s="1"/>
  <c r="BJ99" i="2"/>
  <c r="BJ100" i="2" s="1"/>
  <c r="BI99" i="2"/>
  <c r="BI100" i="2" s="1"/>
  <c r="BH99" i="2"/>
  <c r="BH100" i="2" s="1"/>
  <c r="BG99" i="2"/>
  <c r="BG100" i="2" s="1"/>
  <c r="BF99" i="2"/>
  <c r="BF100" i="2" s="1"/>
  <c r="BE99" i="2"/>
  <c r="BE100" i="2" s="1"/>
  <c r="BD99" i="2"/>
  <c r="BD100" i="2" s="1"/>
  <c r="BC99" i="2"/>
  <c r="BC100" i="2" s="1"/>
  <c r="BB99" i="2"/>
  <c r="BB100" i="2" s="1"/>
  <c r="BA99" i="2"/>
  <c r="BA100" i="2" s="1"/>
  <c r="AZ99" i="2"/>
  <c r="AZ100" i="2" s="1"/>
  <c r="AY99" i="2"/>
  <c r="AY100" i="2" s="1"/>
  <c r="AX99" i="2"/>
  <c r="AX100" i="2" s="1"/>
  <c r="AW99" i="2"/>
  <c r="AW100" i="2" s="1"/>
  <c r="AV99" i="2"/>
  <c r="AV100" i="2" s="1"/>
  <c r="AU99" i="2"/>
  <c r="AU100" i="2" s="1"/>
  <c r="AT99" i="2"/>
  <c r="AT100" i="2" s="1"/>
  <c r="AS99" i="2"/>
  <c r="AS100" i="2" s="1"/>
  <c r="AR99" i="2"/>
  <c r="AR100" i="2" s="1"/>
  <c r="AQ99" i="2"/>
  <c r="AQ100" i="2" s="1"/>
  <c r="AP99" i="2"/>
  <c r="AP100" i="2" s="1"/>
  <c r="AO99" i="2"/>
  <c r="AO100" i="2" s="1"/>
  <c r="AN99" i="2"/>
  <c r="AN100" i="2" s="1"/>
  <c r="AM99" i="2"/>
  <c r="AM100" i="2" s="1"/>
  <c r="AL99" i="2"/>
  <c r="AL100" i="2" s="1"/>
  <c r="AK99" i="2"/>
  <c r="AK100" i="2" s="1"/>
  <c r="AJ99" i="2"/>
  <c r="AJ100" i="2" s="1"/>
  <c r="AI99" i="2"/>
  <c r="AI100" i="2" s="1"/>
  <c r="AH99" i="2"/>
  <c r="AH100" i="2" s="1"/>
  <c r="AG99" i="2"/>
  <c r="AG100" i="2" s="1"/>
  <c r="AF99" i="2"/>
  <c r="AF100" i="2" s="1"/>
  <c r="AE99" i="2"/>
  <c r="AE100" i="2" s="1"/>
  <c r="AD99" i="2"/>
  <c r="AD100" i="2" s="1"/>
  <c r="AC99" i="2"/>
  <c r="AC100" i="2" s="1"/>
  <c r="AB99" i="2"/>
  <c r="AB100" i="2" s="1"/>
  <c r="AA99" i="2"/>
  <c r="AA100" i="2" s="1"/>
  <c r="Z99" i="2"/>
  <c r="Z100" i="2" s="1"/>
  <c r="Y99" i="2"/>
  <c r="Y100" i="2" s="1"/>
  <c r="X99" i="2"/>
  <c r="X100" i="2" s="1"/>
  <c r="W99" i="2"/>
  <c r="W100" i="2" s="1"/>
  <c r="V99" i="2"/>
  <c r="V100" i="2" s="1"/>
  <c r="U99" i="2"/>
  <c r="U100" i="2" s="1"/>
  <c r="T99" i="2"/>
  <c r="T100" i="2" s="1"/>
  <c r="S99" i="2"/>
  <c r="S100" i="2" s="1"/>
  <c r="R99" i="2"/>
  <c r="R100" i="2" s="1"/>
  <c r="Q99" i="2"/>
  <c r="Q100" i="2" s="1"/>
  <c r="P99" i="2"/>
  <c r="P100" i="2" s="1"/>
  <c r="O99" i="2"/>
  <c r="O100" i="2" s="1"/>
  <c r="N99" i="2"/>
  <c r="N100" i="2" s="1"/>
  <c r="M99" i="2"/>
  <c r="M100" i="2" s="1"/>
  <c r="L99" i="2"/>
  <c r="L100" i="2" s="1"/>
  <c r="K99" i="2"/>
  <c r="K100" i="2" s="1"/>
  <c r="J99" i="2"/>
  <c r="I99" i="2"/>
  <c r="H99" i="2"/>
  <c r="G96" i="2"/>
  <c r="G97" i="2" s="1"/>
  <c r="F96" i="2"/>
  <c r="F97" i="2" s="1"/>
  <c r="E96" i="2"/>
  <c r="E97" i="2" s="1"/>
  <c r="D96" i="2"/>
  <c r="D95" i="2"/>
  <c r="D94" i="2"/>
  <c r="HX93" i="2"/>
  <c r="HW93" i="2"/>
  <c r="HV93" i="2"/>
  <c r="HU93" i="2"/>
  <c r="HT93" i="2"/>
  <c r="HS93" i="2"/>
  <c r="HR93" i="2"/>
  <c r="HQ93" i="2"/>
  <c r="HP93" i="2"/>
  <c r="HO93" i="2"/>
  <c r="HN93" i="2"/>
  <c r="HM93" i="2"/>
  <c r="HL93" i="2"/>
  <c r="HK93" i="2"/>
  <c r="HJ93" i="2"/>
  <c r="HI93" i="2"/>
  <c r="HH93" i="2"/>
  <c r="HG93" i="2"/>
  <c r="HF93" i="2"/>
  <c r="HE93" i="2"/>
  <c r="HD93" i="2"/>
  <c r="HC93" i="2"/>
  <c r="HB93" i="2"/>
  <c r="HA93" i="2"/>
  <c r="GZ93" i="2"/>
  <c r="GY93" i="2"/>
  <c r="GX93" i="2"/>
  <c r="GW93" i="2"/>
  <c r="GV93" i="2"/>
  <c r="GU93" i="2"/>
  <c r="GT93" i="2"/>
  <c r="GS93" i="2"/>
  <c r="GR93" i="2"/>
  <c r="GQ93" i="2"/>
  <c r="GP93" i="2"/>
  <c r="GO93" i="2"/>
  <c r="GN93" i="2"/>
  <c r="GM93" i="2"/>
  <c r="GL93" i="2"/>
  <c r="GK93" i="2"/>
  <c r="GJ93" i="2"/>
  <c r="GI93" i="2"/>
  <c r="GH93" i="2"/>
  <c r="GG93" i="2"/>
  <c r="GF93" i="2"/>
  <c r="GE93" i="2"/>
  <c r="GD93" i="2"/>
  <c r="GC93" i="2"/>
  <c r="GB93" i="2"/>
  <c r="GA93" i="2"/>
  <c r="FZ93" i="2"/>
  <c r="FY93" i="2"/>
  <c r="FX93" i="2"/>
  <c r="FW93" i="2"/>
  <c r="FV93" i="2"/>
  <c r="FU93" i="2"/>
  <c r="FT93" i="2"/>
  <c r="FS93" i="2"/>
  <c r="FR93" i="2"/>
  <c r="FQ93" i="2"/>
  <c r="FP93" i="2"/>
  <c r="FO93" i="2"/>
  <c r="FN93" i="2"/>
  <c r="FM93" i="2"/>
  <c r="FL93" i="2"/>
  <c r="FK93" i="2"/>
  <c r="FJ93" i="2"/>
  <c r="FI93" i="2"/>
  <c r="FH93" i="2"/>
  <c r="FG93" i="2"/>
  <c r="FF93" i="2"/>
  <c r="FE93" i="2"/>
  <c r="FD93" i="2"/>
  <c r="FC93" i="2"/>
  <c r="FB93" i="2"/>
  <c r="FA93" i="2"/>
  <c r="EZ93" i="2"/>
  <c r="EY93" i="2"/>
  <c r="EX93" i="2"/>
  <c r="EW93" i="2"/>
  <c r="EV93" i="2"/>
  <c r="EU93" i="2"/>
  <c r="ET93" i="2"/>
  <c r="ES93" i="2"/>
  <c r="ER93" i="2"/>
  <c r="EQ93" i="2"/>
  <c r="EP93" i="2"/>
  <c r="EO93" i="2"/>
  <c r="EN93" i="2"/>
  <c r="EM93" i="2"/>
  <c r="EL93" i="2"/>
  <c r="EK93" i="2"/>
  <c r="EJ93" i="2"/>
  <c r="EI93" i="2"/>
  <c r="EH93" i="2"/>
  <c r="EG93" i="2"/>
  <c r="EF93" i="2"/>
  <c r="EE93" i="2"/>
  <c r="ED93" i="2"/>
  <c r="EC93" i="2"/>
  <c r="EB93" i="2"/>
  <c r="EA93" i="2"/>
  <c r="DZ93" i="2"/>
  <c r="DY93" i="2"/>
  <c r="DX93" i="2"/>
  <c r="DW93" i="2"/>
  <c r="DV93" i="2"/>
  <c r="DU93" i="2"/>
  <c r="DT93" i="2"/>
  <c r="DS93" i="2"/>
  <c r="DR93" i="2"/>
  <c r="DQ93" i="2"/>
  <c r="DP93" i="2"/>
  <c r="DO93" i="2"/>
  <c r="DN93" i="2"/>
  <c r="DM93" i="2"/>
  <c r="DM97" i="2" s="1"/>
  <c r="DL93" i="2"/>
  <c r="DK93" i="2"/>
  <c r="DK97" i="2" s="1"/>
  <c r="DJ93" i="2"/>
  <c r="DI93" i="2"/>
  <c r="DI97" i="2" s="1"/>
  <c r="DH93" i="2"/>
  <c r="DG93" i="2"/>
  <c r="DG97" i="2" s="1"/>
  <c r="DF93" i="2"/>
  <c r="DE93" i="2"/>
  <c r="DE97" i="2" s="1"/>
  <c r="DD93" i="2"/>
  <c r="DC93" i="2"/>
  <c r="DC97" i="2" s="1"/>
  <c r="DB93" i="2"/>
  <c r="DA93" i="2"/>
  <c r="DA97" i="2" s="1"/>
  <c r="CZ93" i="2"/>
  <c r="CZ97" i="2" s="1"/>
  <c r="CY93" i="2"/>
  <c r="CY97" i="2" s="1"/>
  <c r="CX93" i="2"/>
  <c r="CX97" i="2" s="1"/>
  <c r="CW93" i="2"/>
  <c r="CW97" i="2" s="1"/>
  <c r="CV93" i="2"/>
  <c r="CV97" i="2" s="1"/>
  <c r="CU93" i="2"/>
  <c r="CU97" i="2" s="1"/>
  <c r="CT93" i="2"/>
  <c r="CT97" i="2" s="1"/>
  <c r="CS93" i="2"/>
  <c r="CS97" i="2" s="1"/>
  <c r="CR93" i="2"/>
  <c r="CR97" i="2" s="1"/>
  <c r="CQ93" i="2"/>
  <c r="CQ97" i="2" s="1"/>
  <c r="CP93" i="2"/>
  <c r="CP97" i="2" s="1"/>
  <c r="CO93" i="2"/>
  <c r="CO97" i="2" s="1"/>
  <c r="CN93" i="2"/>
  <c r="CN97" i="2" s="1"/>
  <c r="CM93" i="2"/>
  <c r="CM97" i="2" s="1"/>
  <c r="CL93" i="2"/>
  <c r="CL97" i="2" s="1"/>
  <c r="CK93" i="2"/>
  <c r="CK97" i="2" s="1"/>
  <c r="CJ93" i="2"/>
  <c r="CJ97" i="2" s="1"/>
  <c r="CI93" i="2"/>
  <c r="CI97" i="2" s="1"/>
  <c r="CH93" i="2"/>
  <c r="CH97" i="2" s="1"/>
  <c r="CG93" i="2"/>
  <c r="CG97" i="2" s="1"/>
  <c r="CF93" i="2"/>
  <c r="CF97" i="2" s="1"/>
  <c r="CE93" i="2"/>
  <c r="CE97" i="2" s="1"/>
  <c r="CD93" i="2"/>
  <c r="CD97" i="2" s="1"/>
  <c r="CC93" i="2"/>
  <c r="CC97" i="2" s="1"/>
  <c r="CB93" i="2"/>
  <c r="CB97" i="2" s="1"/>
  <c r="CA93" i="2"/>
  <c r="CA97" i="2" s="1"/>
  <c r="BZ93" i="2"/>
  <c r="BZ97" i="2" s="1"/>
  <c r="BY93" i="2"/>
  <c r="BY97" i="2" s="1"/>
  <c r="BX93" i="2"/>
  <c r="BX97" i="2" s="1"/>
  <c r="BW93" i="2"/>
  <c r="BW97" i="2" s="1"/>
  <c r="BV93" i="2"/>
  <c r="BV97" i="2" s="1"/>
  <c r="BU93" i="2"/>
  <c r="BU97" i="2" s="1"/>
  <c r="BT93" i="2"/>
  <c r="BT97" i="2" s="1"/>
  <c r="BS93" i="2"/>
  <c r="BS97" i="2" s="1"/>
  <c r="BR93" i="2"/>
  <c r="BR97" i="2" s="1"/>
  <c r="BQ93" i="2"/>
  <c r="BQ97" i="2" s="1"/>
  <c r="BP93" i="2"/>
  <c r="BP97" i="2" s="1"/>
  <c r="BO93" i="2"/>
  <c r="BO97" i="2" s="1"/>
  <c r="BN93" i="2"/>
  <c r="BN97" i="2" s="1"/>
  <c r="BM93" i="2"/>
  <c r="BM97" i="2" s="1"/>
  <c r="BL93" i="2"/>
  <c r="BL97" i="2" s="1"/>
  <c r="BK93" i="2"/>
  <c r="BK97" i="2" s="1"/>
  <c r="BJ93" i="2"/>
  <c r="BJ97" i="2" s="1"/>
  <c r="BI93" i="2"/>
  <c r="BI97" i="2" s="1"/>
  <c r="BH93" i="2"/>
  <c r="BH97" i="2" s="1"/>
  <c r="BG93" i="2"/>
  <c r="BG97" i="2" s="1"/>
  <c r="BF93" i="2"/>
  <c r="BF97" i="2" s="1"/>
  <c r="BE93" i="2"/>
  <c r="BE97" i="2" s="1"/>
  <c r="BD93" i="2"/>
  <c r="BD97" i="2" s="1"/>
  <c r="BC93" i="2"/>
  <c r="BC97" i="2" s="1"/>
  <c r="BB93" i="2"/>
  <c r="BB97" i="2" s="1"/>
  <c r="BA93" i="2"/>
  <c r="BA97" i="2" s="1"/>
  <c r="AZ93" i="2"/>
  <c r="AZ97" i="2" s="1"/>
  <c r="AY93" i="2"/>
  <c r="AY97" i="2" s="1"/>
  <c r="AX93" i="2"/>
  <c r="AX97" i="2" s="1"/>
  <c r="AW93" i="2"/>
  <c r="AW97" i="2" s="1"/>
  <c r="AV93" i="2"/>
  <c r="AV97" i="2" s="1"/>
  <c r="AU93" i="2"/>
  <c r="AU97" i="2" s="1"/>
  <c r="AT93" i="2"/>
  <c r="AT97" i="2" s="1"/>
  <c r="AS93" i="2"/>
  <c r="AS97" i="2" s="1"/>
  <c r="AR93" i="2"/>
  <c r="AR97" i="2" s="1"/>
  <c r="AQ93" i="2"/>
  <c r="AQ97" i="2" s="1"/>
  <c r="AP93" i="2"/>
  <c r="AP97" i="2" s="1"/>
  <c r="AO93" i="2"/>
  <c r="AO97" i="2" s="1"/>
  <c r="AN93" i="2"/>
  <c r="AN97" i="2" s="1"/>
  <c r="AM93" i="2"/>
  <c r="AM97" i="2" s="1"/>
  <c r="AL93" i="2"/>
  <c r="AL97" i="2" s="1"/>
  <c r="AK93" i="2"/>
  <c r="AK97" i="2" s="1"/>
  <c r="AJ93" i="2"/>
  <c r="AJ97" i="2" s="1"/>
  <c r="AI93" i="2"/>
  <c r="AI97" i="2" s="1"/>
  <c r="AH93" i="2"/>
  <c r="AH97" i="2" s="1"/>
  <c r="AG93" i="2"/>
  <c r="AG97" i="2" s="1"/>
  <c r="AF93" i="2"/>
  <c r="AF97" i="2" s="1"/>
  <c r="AE93" i="2"/>
  <c r="AE97" i="2" s="1"/>
  <c r="AD93" i="2"/>
  <c r="AD97" i="2" s="1"/>
  <c r="AC93" i="2"/>
  <c r="AC97" i="2" s="1"/>
  <c r="AB93" i="2"/>
  <c r="AB97" i="2" s="1"/>
  <c r="AA93" i="2"/>
  <c r="AA97" i="2" s="1"/>
  <c r="Z93" i="2"/>
  <c r="Z97" i="2" s="1"/>
  <c r="Y93" i="2"/>
  <c r="Y97" i="2" s="1"/>
  <c r="X93" i="2"/>
  <c r="X97" i="2" s="1"/>
  <c r="W93" i="2"/>
  <c r="W97" i="2" s="1"/>
  <c r="V93" i="2"/>
  <c r="V97" i="2" s="1"/>
  <c r="U93" i="2"/>
  <c r="U97" i="2" s="1"/>
  <c r="T93" i="2"/>
  <c r="T97" i="2" s="1"/>
  <c r="S93" i="2"/>
  <c r="S97" i="2" s="1"/>
  <c r="R93" i="2"/>
  <c r="R97" i="2" s="1"/>
  <c r="Q93" i="2"/>
  <c r="Q97" i="2" s="1"/>
  <c r="P93" i="2"/>
  <c r="P97" i="2" s="1"/>
  <c r="O93" i="2"/>
  <c r="O97" i="2" s="1"/>
  <c r="N93" i="2"/>
  <c r="N97" i="2" s="1"/>
  <c r="M93" i="2"/>
  <c r="M97" i="2" s="1"/>
  <c r="L93" i="2"/>
  <c r="L97" i="2" s="1"/>
  <c r="K93" i="2"/>
  <c r="K97" i="2" s="1"/>
  <c r="J93" i="2"/>
  <c r="J97" i="2" s="1"/>
  <c r="I93" i="2"/>
  <c r="I97" i="2" s="1"/>
  <c r="H93" i="2"/>
  <c r="H97" i="2" s="1"/>
  <c r="G93" i="2"/>
  <c r="F93" i="2"/>
  <c r="E93" i="2"/>
  <c r="D93" i="2"/>
  <c r="D92" i="2"/>
  <c r="D91" i="2"/>
  <c r="D90" i="2"/>
  <c r="D89" i="2"/>
  <c r="D88" i="2"/>
  <c r="G87" i="2"/>
  <c r="F87" i="2"/>
  <c r="E87" i="2"/>
  <c r="D87" i="2"/>
  <c r="G86" i="2"/>
  <c r="F86" i="2"/>
  <c r="E86" i="2"/>
  <c r="D86" i="2"/>
  <c r="D85" i="2"/>
  <c r="D84" i="2"/>
  <c r="D83" i="2"/>
  <c r="D82" i="2"/>
  <c r="D81" i="2"/>
  <c r="D80" i="2"/>
  <c r="D79" i="2"/>
  <c r="D78" i="2"/>
  <c r="D77" i="2"/>
  <c r="D76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E38" i="2"/>
  <c r="D38" i="2"/>
  <c r="E37" i="2"/>
  <c r="D37" i="2"/>
  <c r="E36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HX22" i="2"/>
  <c r="HW22" i="2"/>
  <c r="HV22" i="2"/>
  <c r="HU22" i="2"/>
  <c r="HT22" i="2"/>
  <c r="HS22" i="2"/>
  <c r="HR22" i="2"/>
  <c r="HQ22" i="2"/>
  <c r="HP22" i="2"/>
  <c r="HO22" i="2"/>
  <c r="HN22" i="2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D21" i="2"/>
  <c r="D20" i="2"/>
  <c r="D19" i="2"/>
  <c r="D18" i="2"/>
  <c r="D17" i="2"/>
  <c r="D16" i="2"/>
  <c r="HX15" i="2"/>
  <c r="HW15" i="2"/>
  <c r="HV15" i="2"/>
  <c r="HU15" i="2"/>
  <c r="HT15" i="2"/>
  <c r="HS15" i="2"/>
  <c r="HR15" i="2"/>
  <c r="HQ15" i="2"/>
  <c r="HP15" i="2"/>
  <c r="HO15" i="2"/>
  <c r="HN15" i="2"/>
  <c r="HM15" i="2"/>
  <c r="HL15" i="2"/>
  <c r="HK15" i="2"/>
  <c r="HJ15" i="2"/>
  <c r="HI15" i="2"/>
  <c r="HH15" i="2"/>
  <c r="HG15" i="2"/>
  <c r="HF15" i="2"/>
  <c r="HE15" i="2"/>
  <c r="HD15" i="2"/>
  <c r="HC15" i="2"/>
  <c r="HB15" i="2"/>
  <c r="HA15" i="2"/>
  <c r="GZ15" i="2"/>
  <c r="GY15" i="2"/>
  <c r="GX15" i="2"/>
  <c r="GW15" i="2"/>
  <c r="GV15" i="2"/>
  <c r="GU15" i="2"/>
  <c r="GT15" i="2"/>
  <c r="GS15" i="2"/>
  <c r="GR15" i="2"/>
  <c r="GQ15" i="2"/>
  <c r="GP15" i="2"/>
  <c r="GO15" i="2"/>
  <c r="GN15" i="2"/>
  <c r="GM15" i="2"/>
  <c r="GL15" i="2"/>
  <c r="GK15" i="2"/>
  <c r="GJ15" i="2"/>
  <c r="GI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V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D15" i="2" s="1"/>
  <c r="D12" i="2" s="1"/>
  <c r="H15" i="2"/>
  <c r="G15" i="2"/>
  <c r="F15" i="2"/>
  <c r="E15" i="2"/>
  <c r="HX14" i="2"/>
  <c r="HW14" i="2"/>
  <c r="HV14" i="2"/>
  <c r="HU14" i="2"/>
  <c r="HT14" i="2"/>
  <c r="HS14" i="2"/>
  <c r="HR14" i="2"/>
  <c r="HQ14" i="2"/>
  <c r="HP14" i="2"/>
  <c r="HO14" i="2"/>
  <c r="HN14" i="2"/>
  <c r="HM14" i="2"/>
  <c r="HL14" i="2"/>
  <c r="HK14" i="2"/>
  <c r="HJ14" i="2"/>
  <c r="HI14" i="2"/>
  <c r="HH14" i="2"/>
  <c r="HG14" i="2"/>
  <c r="HF14" i="2"/>
  <c r="HE14" i="2"/>
  <c r="HD14" i="2"/>
  <c r="HC14" i="2"/>
  <c r="HB14" i="2"/>
  <c r="HA14" i="2"/>
  <c r="GZ14" i="2"/>
  <c r="GY14" i="2"/>
  <c r="GX14" i="2"/>
  <c r="GW14" i="2"/>
  <c r="GV14" i="2"/>
  <c r="GU14" i="2"/>
  <c r="GT14" i="2"/>
  <c r="GS14" i="2"/>
  <c r="GR14" i="2"/>
  <c r="GQ14" i="2"/>
  <c r="GP14" i="2"/>
  <c r="GO14" i="2"/>
  <c r="GN14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D13" i="2"/>
  <c r="HX12" i="2"/>
  <c r="HW12" i="2"/>
  <c r="HV12" i="2"/>
  <c r="HU12" i="2"/>
  <c r="HT12" i="2"/>
  <c r="HS12" i="2"/>
  <c r="HR12" i="2"/>
  <c r="HQ12" i="2"/>
  <c r="HP12" i="2"/>
  <c r="HO12" i="2"/>
  <c r="HN12" i="2"/>
  <c r="HM12" i="2"/>
  <c r="HL12" i="2"/>
  <c r="HK12" i="2"/>
  <c r="HJ12" i="2"/>
  <c r="HI12" i="2"/>
  <c r="HH12" i="2"/>
  <c r="HG12" i="2"/>
  <c r="HF12" i="2"/>
  <c r="HE12" i="2"/>
  <c r="HD12" i="2"/>
  <c r="HC12" i="2"/>
  <c r="HB12" i="2"/>
  <c r="HA12" i="2"/>
  <c r="GZ12" i="2"/>
  <c r="GY12" i="2"/>
  <c r="GX12" i="2"/>
  <c r="GW12" i="2"/>
  <c r="GV12" i="2"/>
  <c r="GU12" i="2"/>
  <c r="GT12" i="2"/>
  <c r="GS12" i="2"/>
  <c r="GR12" i="2"/>
  <c r="GQ12" i="2"/>
  <c r="GP12" i="2"/>
  <c r="GO12" i="2"/>
  <c r="GN12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HX99" i="1"/>
  <c r="HW99" i="1"/>
  <c r="HV99" i="1"/>
  <c r="HU99" i="1"/>
  <c r="HT99" i="1"/>
  <c r="HS99" i="1"/>
  <c r="HR99" i="1"/>
  <c r="HQ99" i="1"/>
  <c r="HP99" i="1"/>
  <c r="HO99" i="1"/>
  <c r="HN99" i="1"/>
  <c r="HM99" i="1"/>
  <c r="HL99" i="1"/>
  <c r="HK99" i="1"/>
  <c r="HJ99" i="1"/>
  <c r="HI99" i="1"/>
  <c r="HH99" i="1"/>
  <c r="HG99" i="1"/>
  <c r="HF99" i="1"/>
  <c r="HE99" i="1"/>
  <c r="HD99" i="1"/>
  <c r="HC99" i="1"/>
  <c r="HB99" i="1"/>
  <c r="HA99" i="1"/>
  <c r="GZ99" i="1"/>
  <c r="GY99" i="1"/>
  <c r="GX99" i="1"/>
  <c r="GW99" i="1"/>
  <c r="GV99" i="1"/>
  <c r="GU99" i="1"/>
  <c r="GT99" i="1"/>
  <c r="GS99" i="1"/>
  <c r="GR99" i="1"/>
  <c r="GQ99" i="1"/>
  <c r="GP99" i="1"/>
  <c r="GO99" i="1"/>
  <c r="GN99" i="1"/>
  <c r="GM99" i="1"/>
  <c r="GL99" i="1"/>
  <c r="GK99" i="1"/>
  <c r="GJ99" i="1"/>
  <c r="GI99" i="1"/>
  <c r="GH99" i="1"/>
  <c r="GG99" i="1"/>
  <c r="GF99" i="1"/>
  <c r="GE99" i="1"/>
  <c r="GD99" i="1"/>
  <c r="GC99" i="1"/>
  <c r="GB99" i="1"/>
  <c r="GA99" i="1"/>
  <c r="FZ99" i="1"/>
  <c r="FY99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HX96" i="1"/>
  <c r="HW96" i="1"/>
  <c r="HV96" i="1"/>
  <c r="HU96" i="1"/>
  <c r="HT96" i="1"/>
  <c r="HS96" i="1"/>
  <c r="HR96" i="1"/>
  <c r="HQ96" i="1"/>
  <c r="HP96" i="1"/>
  <c r="HO96" i="1"/>
  <c r="HN96" i="1"/>
  <c r="HM96" i="1"/>
  <c r="HL96" i="1"/>
  <c r="HK96" i="1"/>
  <c r="HJ96" i="1"/>
  <c r="HI96" i="1"/>
  <c r="HH96" i="1"/>
  <c r="HG96" i="1"/>
  <c r="HF96" i="1"/>
  <c r="HE96" i="1"/>
  <c r="HD96" i="1"/>
  <c r="HC96" i="1"/>
  <c r="HB96" i="1"/>
  <c r="HA96" i="1"/>
  <c r="GZ96" i="1"/>
  <c r="GY96" i="1"/>
  <c r="GX96" i="1"/>
  <c r="GW96" i="1"/>
  <c r="GV96" i="1"/>
  <c r="GU96" i="1"/>
  <c r="GT96" i="1"/>
  <c r="GS96" i="1"/>
  <c r="GR96" i="1"/>
  <c r="GQ96" i="1"/>
  <c r="GP96" i="1"/>
  <c r="GO96" i="1"/>
  <c r="GN96" i="1"/>
  <c r="GM96" i="1"/>
  <c r="GL96" i="1"/>
  <c r="GK96" i="1"/>
  <c r="GJ96" i="1"/>
  <c r="GI96" i="1"/>
  <c r="GH96" i="1"/>
  <c r="GG96" i="1"/>
  <c r="GF96" i="1"/>
  <c r="GE96" i="1"/>
  <c r="GD96" i="1"/>
  <c r="GC96" i="1"/>
  <c r="GB96" i="1"/>
  <c r="GA96" i="1"/>
  <c r="FZ96" i="1"/>
  <c r="FY96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HX93" i="1"/>
  <c r="HW93" i="1"/>
  <c r="HV93" i="1"/>
  <c r="HU93" i="1"/>
  <c r="HT93" i="1"/>
  <c r="HS93" i="1"/>
  <c r="HR93" i="1"/>
  <c r="HQ93" i="1"/>
  <c r="HP93" i="1"/>
  <c r="HO93" i="1"/>
  <c r="HN93" i="1"/>
  <c r="HM93" i="1"/>
  <c r="HL93" i="1"/>
  <c r="HK93" i="1"/>
  <c r="HJ93" i="1"/>
  <c r="HI93" i="1"/>
  <c r="HH93" i="1"/>
  <c r="HG93" i="1"/>
  <c r="HF93" i="1"/>
  <c r="HE93" i="1"/>
  <c r="HD93" i="1"/>
  <c r="HC93" i="1"/>
  <c r="HB93" i="1"/>
  <c r="HA93" i="1"/>
  <c r="GZ93" i="1"/>
  <c r="GY93" i="1"/>
  <c r="GX93" i="1"/>
  <c r="GW93" i="1"/>
  <c r="GV93" i="1"/>
  <c r="GU93" i="1"/>
  <c r="GT93" i="1"/>
  <c r="GS93" i="1"/>
  <c r="GR93" i="1"/>
  <c r="GQ93" i="1"/>
  <c r="GP93" i="1"/>
  <c r="GO93" i="1"/>
  <c r="GN93" i="1"/>
  <c r="GM93" i="1"/>
  <c r="GL93" i="1"/>
  <c r="GK93" i="1"/>
  <c r="GJ93" i="1"/>
  <c r="GI93" i="1"/>
  <c r="GH93" i="1"/>
  <c r="GG93" i="1"/>
  <c r="GF93" i="1"/>
  <c r="GE93" i="1"/>
  <c r="GD93" i="1"/>
  <c r="GC93" i="1"/>
  <c r="GB93" i="1"/>
  <c r="GA93" i="1"/>
  <c r="FZ93" i="1"/>
  <c r="FY93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D93" i="1" s="1"/>
  <c r="H93" i="1"/>
  <c r="G93" i="1"/>
  <c r="F93" i="1"/>
  <c r="E93" i="1"/>
  <c r="D92" i="1"/>
  <c r="D91" i="1"/>
  <c r="D90" i="1"/>
  <c r="D89" i="1"/>
  <c r="D88" i="1"/>
  <c r="HX87" i="1"/>
  <c r="HW87" i="1"/>
  <c r="HV87" i="1"/>
  <c r="HU87" i="1"/>
  <c r="HT87" i="1"/>
  <c r="HS87" i="1"/>
  <c r="HR87" i="1"/>
  <c r="HQ87" i="1"/>
  <c r="HP87" i="1"/>
  <c r="HO87" i="1"/>
  <c r="HN87" i="1"/>
  <c r="HM87" i="1"/>
  <c r="HL87" i="1"/>
  <c r="HK87" i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HX86" i="1"/>
  <c r="HW86" i="1"/>
  <c r="HV86" i="1"/>
  <c r="HU86" i="1"/>
  <c r="HT86" i="1"/>
  <c r="HS86" i="1"/>
  <c r="HR86" i="1"/>
  <c r="HQ86" i="1"/>
  <c r="HP86" i="1"/>
  <c r="HO86" i="1"/>
  <c r="HN86" i="1"/>
  <c r="HM86" i="1"/>
  <c r="HL86" i="1"/>
  <c r="HK86" i="1"/>
  <c r="HJ86" i="1"/>
  <c r="HI86" i="1"/>
  <c r="HH86" i="1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D86" i="1" s="1"/>
  <c r="H86" i="1"/>
  <c r="G86" i="1"/>
  <c r="F86" i="1"/>
  <c r="E86" i="1"/>
  <c r="D85" i="1"/>
  <c r="D84" i="1"/>
  <c r="D83" i="1"/>
  <c r="D82" i="1"/>
  <c r="D81" i="1"/>
  <c r="D80" i="1"/>
  <c r="D79" i="1"/>
  <c r="D78" i="1"/>
  <c r="D77" i="1"/>
  <c r="D76" i="1"/>
  <c r="D75" i="1"/>
  <c r="HX74" i="1"/>
  <c r="HW74" i="1"/>
  <c r="HV74" i="1"/>
  <c r="HU74" i="1"/>
  <c r="HT74" i="1"/>
  <c r="HS74" i="1"/>
  <c r="HR74" i="1"/>
  <c r="HQ74" i="1"/>
  <c r="HP74" i="1"/>
  <c r="HO74" i="1"/>
  <c r="HN74" i="1"/>
  <c r="HM74" i="1"/>
  <c r="HL74" i="1"/>
  <c r="HK74" i="1"/>
  <c r="HJ74" i="1"/>
  <c r="HI74" i="1"/>
  <c r="HH74" i="1"/>
  <c r="HG74" i="1"/>
  <c r="HF74" i="1"/>
  <c r="HE74" i="1"/>
  <c r="HD74" i="1"/>
  <c r="HC74" i="1"/>
  <c r="HB74" i="1"/>
  <c r="HA74" i="1"/>
  <c r="GZ74" i="1"/>
  <c r="GY74" i="1"/>
  <c r="GX74" i="1"/>
  <c r="GW74" i="1"/>
  <c r="GV74" i="1"/>
  <c r="GU74" i="1"/>
  <c r="GT74" i="1"/>
  <c r="GS74" i="1"/>
  <c r="GR74" i="1"/>
  <c r="GQ74" i="1"/>
  <c r="GP74" i="1"/>
  <c r="GO74" i="1"/>
  <c r="GN74" i="1"/>
  <c r="GM74" i="1"/>
  <c r="GL74" i="1"/>
  <c r="GK74" i="1"/>
  <c r="GJ74" i="1"/>
  <c r="GI74" i="1"/>
  <c r="GH74" i="1"/>
  <c r="GG74" i="1"/>
  <c r="GF74" i="1"/>
  <c r="GE74" i="1"/>
  <c r="GD74" i="1"/>
  <c r="GC74" i="1"/>
  <c r="GB74" i="1"/>
  <c r="GA74" i="1"/>
  <c r="FZ74" i="1"/>
  <c r="FY74" i="1"/>
  <c r="FX74" i="1"/>
  <c r="FW74" i="1"/>
  <c r="FV74" i="1"/>
  <c r="FU74" i="1"/>
  <c r="FT74" i="1"/>
  <c r="FS74" i="1"/>
  <c r="FR74" i="1"/>
  <c r="FQ74" i="1"/>
  <c r="FP74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C74" i="1"/>
  <c r="FB74" i="1"/>
  <c r="FA74" i="1"/>
  <c r="EZ74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D74" i="1" s="1"/>
  <c r="H74" i="1"/>
  <c r="G74" i="1"/>
  <c r="F74" i="1"/>
  <c r="E74" i="1"/>
  <c r="HX73" i="1"/>
  <c r="HW73" i="1"/>
  <c r="HV73" i="1"/>
  <c r="HU73" i="1"/>
  <c r="HT73" i="1"/>
  <c r="HS73" i="1"/>
  <c r="HR73" i="1"/>
  <c r="HQ73" i="1"/>
  <c r="HP73" i="1"/>
  <c r="HO73" i="1"/>
  <c r="HN73" i="1"/>
  <c r="HM73" i="1"/>
  <c r="HL73" i="1"/>
  <c r="HK73" i="1"/>
  <c r="HJ73" i="1"/>
  <c r="HI73" i="1"/>
  <c r="HH73" i="1"/>
  <c r="HG73" i="1"/>
  <c r="HF73" i="1"/>
  <c r="HE73" i="1"/>
  <c r="HD73" i="1"/>
  <c r="HC73" i="1"/>
  <c r="HB73" i="1"/>
  <c r="HA73" i="1"/>
  <c r="GZ73" i="1"/>
  <c r="GY73" i="1"/>
  <c r="GX73" i="1"/>
  <c r="GW73" i="1"/>
  <c r="GV73" i="1"/>
  <c r="GU73" i="1"/>
  <c r="GT73" i="1"/>
  <c r="GS73" i="1"/>
  <c r="GR73" i="1"/>
  <c r="GQ73" i="1"/>
  <c r="GP73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HX72" i="1"/>
  <c r="HW72" i="1"/>
  <c r="HV72" i="1"/>
  <c r="HU72" i="1"/>
  <c r="HT72" i="1"/>
  <c r="HS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D72" i="1" s="1"/>
  <c r="H72" i="1"/>
  <c r="G72" i="1"/>
  <c r="F72" i="1"/>
  <c r="E72" i="1"/>
  <c r="HX71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D22" i="1" s="1"/>
  <c r="H22" i="1"/>
  <c r="G22" i="1"/>
  <c r="F22" i="1"/>
  <c r="E22" i="1"/>
  <c r="D21" i="1"/>
  <c r="D20" i="1"/>
  <c r="D19" i="1"/>
  <c r="D18" i="1"/>
  <c r="D17" i="1"/>
  <c r="D16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D14" i="1" s="1"/>
  <c r="H14" i="1"/>
  <c r="G14" i="1"/>
  <c r="F14" i="1"/>
  <c r="E14" i="1"/>
  <c r="D13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 s="1"/>
  <c r="D97" i="4" l="1"/>
  <c r="I97" i="4"/>
  <c r="K97" i="4"/>
  <c r="M97" i="4"/>
  <c r="O97" i="4"/>
  <c r="Q97" i="4"/>
  <c r="S97" i="4"/>
  <c r="U97" i="4"/>
  <c r="W97" i="4"/>
  <c r="Y97" i="4"/>
  <c r="AA97" i="4"/>
  <c r="AC97" i="4"/>
  <c r="AE97" i="4"/>
  <c r="AG97" i="4"/>
  <c r="AI97" i="4"/>
  <c r="AK97" i="4"/>
  <c r="AM97" i="4"/>
  <c r="AO97" i="4"/>
  <c r="AQ97" i="4"/>
  <c r="AS97" i="4"/>
  <c r="AU97" i="4"/>
  <c r="AW97" i="4"/>
  <c r="AY97" i="4"/>
  <c r="BA97" i="4"/>
  <c r="BC97" i="4"/>
  <c r="BE97" i="4"/>
  <c r="BG97" i="4"/>
  <c r="BI97" i="4"/>
  <c r="BK97" i="4"/>
  <c r="BM97" i="4"/>
  <c r="BO97" i="4"/>
  <c r="BQ97" i="4"/>
  <c r="BS97" i="4"/>
  <c r="BU97" i="4"/>
  <c r="BW97" i="4"/>
  <c r="BY97" i="4"/>
  <c r="CA97" i="4"/>
  <c r="CC97" i="4"/>
  <c r="CE97" i="4"/>
  <c r="CG97" i="4"/>
  <c r="CI97" i="4"/>
  <c r="CK97" i="4"/>
  <c r="CM97" i="4"/>
  <c r="CO97" i="4"/>
  <c r="CQ97" i="4"/>
  <c r="CS97" i="4"/>
  <c r="CU97" i="4"/>
  <c r="CW97" i="4"/>
  <c r="CY97" i="4"/>
  <c r="DA97" i="4"/>
  <c r="DC97" i="4"/>
  <c r="DE97" i="4"/>
  <c r="DG97" i="4"/>
  <c r="DI97" i="4"/>
  <c r="DK97" i="4"/>
  <c r="DM97" i="4"/>
  <c r="DO97" i="4"/>
  <c r="DS97" i="4"/>
  <c r="DU97" i="4"/>
  <c r="DW97" i="4"/>
  <c r="DY97" i="4"/>
  <c r="EA97" i="4"/>
  <c r="EC97" i="4"/>
  <c r="EE97" i="4"/>
  <c r="EG97" i="4"/>
  <c r="EI97" i="4"/>
  <c r="EK97" i="4"/>
  <c r="EO97" i="4"/>
  <c r="EQ97" i="4"/>
  <c r="ES97" i="4"/>
  <c r="EU97" i="4"/>
  <c r="EW97" i="4"/>
  <c r="EY97" i="4"/>
  <c r="FA97" i="4"/>
  <c r="FC97" i="4"/>
  <c r="FE97" i="4"/>
  <c r="FG97" i="4"/>
  <c r="FI97" i="4"/>
  <c r="FK97" i="4"/>
  <c r="FM97" i="4"/>
  <c r="FO97" i="4"/>
  <c r="FQ97" i="4"/>
  <c r="FS97" i="4"/>
  <c r="FU97" i="4"/>
  <c r="FW97" i="4"/>
  <c r="FY97" i="4"/>
  <c r="GA97" i="4"/>
  <c r="GC97" i="4"/>
  <c r="GE97" i="4"/>
  <c r="GG97" i="4"/>
  <c r="GI97" i="4"/>
  <c r="GK97" i="4"/>
  <c r="GM97" i="4"/>
  <c r="GO97" i="4"/>
  <c r="GQ97" i="4"/>
  <c r="GS97" i="4"/>
  <c r="GU97" i="4"/>
  <c r="GW97" i="4"/>
  <c r="GY97" i="4"/>
  <c r="HA97" i="4"/>
  <c r="HC97" i="4"/>
  <c r="HE97" i="4"/>
  <c r="HG97" i="4"/>
  <c r="HI97" i="4"/>
  <c r="HK97" i="4"/>
  <c r="HM97" i="4"/>
  <c r="HO97" i="4"/>
  <c r="HS97" i="4"/>
  <c r="HU97" i="4"/>
  <c r="HW97" i="4"/>
  <c r="H97" i="4"/>
  <c r="X97" i="4"/>
  <c r="CF97" i="4"/>
  <c r="EF97" i="4"/>
  <c r="FF97" i="4"/>
  <c r="HQ97" i="4"/>
  <c r="F97" i="4"/>
  <c r="J97" i="4"/>
  <c r="L97" i="4"/>
  <c r="N97" i="4"/>
  <c r="P97" i="4"/>
  <c r="R97" i="4"/>
  <c r="V97" i="4"/>
  <c r="Z97" i="4"/>
  <c r="AB97" i="4"/>
  <c r="AD97" i="4"/>
  <c r="AF97" i="4"/>
  <c r="AH97" i="4"/>
  <c r="AJ97" i="4"/>
  <c r="AL97" i="4"/>
  <c r="AN97" i="4"/>
  <c r="AP97" i="4"/>
  <c r="AR97" i="4"/>
  <c r="AT97" i="4"/>
  <c r="AV97" i="4"/>
  <c r="AX97" i="4"/>
  <c r="AZ97" i="4"/>
  <c r="BB97" i="4"/>
  <c r="BD97" i="4"/>
  <c r="BF97" i="4"/>
  <c r="BH97" i="4"/>
  <c r="BJ97" i="4"/>
  <c r="BL97" i="4"/>
  <c r="BN97" i="4"/>
  <c r="BP97" i="4"/>
  <c r="BR97" i="4"/>
  <c r="BT97" i="4"/>
  <c r="BV97" i="4"/>
  <c r="BX97" i="4"/>
  <c r="BZ97" i="4"/>
  <c r="CD97" i="4"/>
  <c r="CH97" i="4"/>
  <c r="CJ97" i="4"/>
  <c r="CL97" i="4"/>
  <c r="CN97" i="4"/>
  <c r="CP97" i="4"/>
  <c r="CR97" i="4"/>
  <c r="CT97" i="4"/>
  <c r="CV97" i="4"/>
  <c r="CX97" i="4"/>
  <c r="CZ97" i="4"/>
  <c r="DB97" i="4"/>
  <c r="DD97" i="4"/>
  <c r="DF97" i="4"/>
  <c r="DH97" i="4"/>
  <c r="DJ97" i="4"/>
  <c r="DL97" i="4"/>
  <c r="DN97" i="4"/>
  <c r="DP97" i="4"/>
  <c r="DR97" i="4"/>
  <c r="DT97" i="4"/>
  <c r="DV97" i="4"/>
  <c r="DX97" i="4"/>
  <c r="DZ97" i="4"/>
  <c r="EB97" i="4"/>
  <c r="ED97" i="4"/>
  <c r="EH97" i="4"/>
  <c r="EJ97" i="4"/>
  <c r="EL97" i="4"/>
  <c r="EN97" i="4"/>
  <c r="EP97" i="4"/>
  <c r="ER97" i="4"/>
  <c r="ET97" i="4"/>
  <c r="EV97" i="4"/>
  <c r="EX97" i="4"/>
  <c r="EZ97" i="4"/>
  <c r="FB97" i="4"/>
  <c r="FD97" i="4"/>
  <c r="FH97" i="4"/>
  <c r="FJ97" i="4"/>
  <c r="FL97" i="4"/>
  <c r="FN97" i="4"/>
  <c r="FP97" i="4"/>
  <c r="FT97" i="4"/>
  <c r="FV97" i="4"/>
  <c r="FX97" i="4"/>
  <c r="FZ97" i="4"/>
  <c r="GB97" i="4"/>
  <c r="GD97" i="4"/>
  <c r="GF97" i="4"/>
  <c r="GH97" i="4"/>
  <c r="GJ97" i="4"/>
  <c r="GL97" i="4"/>
  <c r="GN97" i="4"/>
  <c r="GP97" i="4"/>
  <c r="GR97" i="4"/>
  <c r="GT97" i="4"/>
  <c r="GV97" i="4"/>
  <c r="GX97" i="4"/>
  <c r="GZ97" i="4"/>
  <c r="HB97" i="4"/>
  <c r="HD97" i="4"/>
  <c r="HF97" i="4"/>
  <c r="HH97" i="4"/>
  <c r="HJ97" i="4"/>
  <c r="HL97" i="4"/>
  <c r="HN97" i="4"/>
  <c r="HP97" i="4"/>
  <c r="HR97" i="4"/>
  <c r="HT97" i="4"/>
  <c r="HV97" i="4"/>
  <c r="HX97" i="4"/>
  <c r="G97" i="4"/>
  <c r="E96" i="4"/>
  <c r="E97" i="4" s="1"/>
  <c r="T97" i="4"/>
  <c r="CB97" i="4"/>
  <c r="DQ97" i="4"/>
  <c r="EM97" i="4"/>
  <c r="FR97" i="4"/>
  <c r="I100" i="4"/>
  <c r="K100" i="4"/>
  <c r="M100" i="4"/>
  <c r="O100" i="4"/>
  <c r="Q100" i="4"/>
  <c r="S100" i="4"/>
  <c r="U100" i="4"/>
  <c r="W100" i="4"/>
  <c r="Y100" i="4"/>
  <c r="AA100" i="4"/>
  <c r="AC100" i="4"/>
  <c r="AE100" i="4"/>
  <c r="AG100" i="4"/>
  <c r="AI100" i="4"/>
  <c r="AK100" i="4"/>
  <c r="AM100" i="4"/>
  <c r="AO100" i="4"/>
  <c r="AQ100" i="4"/>
  <c r="AS100" i="4"/>
  <c r="AU100" i="4"/>
  <c r="AW100" i="4"/>
  <c r="AY100" i="4"/>
  <c r="BA100" i="4"/>
  <c r="BC100" i="4"/>
  <c r="BE100" i="4"/>
  <c r="BG100" i="4"/>
  <c r="BI100" i="4"/>
  <c r="BK100" i="4"/>
  <c r="BM100" i="4"/>
  <c r="BO100" i="4"/>
  <c r="BQ100" i="4"/>
  <c r="BS100" i="4"/>
  <c r="BU100" i="4"/>
  <c r="BW100" i="4"/>
  <c r="BY100" i="4"/>
  <c r="CA100" i="4"/>
  <c r="CC100" i="4"/>
  <c r="CE100" i="4"/>
  <c r="CG100" i="4"/>
  <c r="CI100" i="4"/>
  <c r="CK100" i="4"/>
  <c r="CM100" i="4"/>
  <c r="CO100" i="4"/>
  <c r="CQ100" i="4"/>
  <c r="CS100" i="4"/>
  <c r="CU100" i="4"/>
  <c r="CW100" i="4"/>
  <c r="CY100" i="4"/>
  <c r="DA100" i="4"/>
  <c r="DC100" i="4"/>
  <c r="DE100" i="4"/>
  <c r="DG100" i="4"/>
  <c r="H100" i="4"/>
  <c r="J100" i="4"/>
  <c r="L100" i="4"/>
  <c r="N100" i="4"/>
  <c r="P100" i="4"/>
  <c r="R100" i="4"/>
  <c r="T100" i="4"/>
  <c r="V100" i="4"/>
  <c r="X100" i="4"/>
  <c r="Z100" i="4"/>
  <c r="AB100" i="4"/>
  <c r="AD100" i="4"/>
  <c r="AF100" i="4"/>
  <c r="AH100" i="4"/>
  <c r="AJ100" i="4"/>
  <c r="AL100" i="4"/>
  <c r="AN100" i="4"/>
  <c r="AP100" i="4"/>
  <c r="AR100" i="4"/>
  <c r="AT100" i="4"/>
  <c r="AV100" i="4"/>
  <c r="AX100" i="4"/>
  <c r="AZ100" i="4"/>
  <c r="BB100" i="4"/>
  <c r="BD100" i="4"/>
  <c r="BF100" i="4"/>
  <c r="BH100" i="4"/>
  <c r="BJ100" i="4"/>
  <c r="BL100" i="4"/>
  <c r="BN100" i="4"/>
  <c r="BP100" i="4"/>
  <c r="BR100" i="4"/>
  <c r="BT100" i="4"/>
  <c r="BV100" i="4"/>
  <c r="BX100" i="4"/>
  <c r="BZ100" i="4"/>
  <c r="CB100" i="4"/>
  <c r="CD100" i="4"/>
  <c r="CF100" i="4"/>
  <c r="CH100" i="4"/>
  <c r="CJ100" i="4"/>
  <c r="CL100" i="4"/>
  <c r="CN100" i="4"/>
  <c r="CP100" i="4"/>
  <c r="CR100" i="4"/>
  <c r="CT100" i="4"/>
  <c r="CV100" i="4"/>
  <c r="CX100" i="4"/>
  <c r="CZ100" i="4"/>
  <c r="DB100" i="4"/>
  <c r="DD100" i="4"/>
  <c r="DF100" i="4"/>
  <c r="DH100" i="4"/>
  <c r="DJ100" i="4"/>
  <c r="DL100" i="4"/>
  <c r="DN100" i="4"/>
  <c r="DP100" i="4"/>
  <c r="DR100" i="4"/>
  <c r="DT100" i="4"/>
  <c r="DV100" i="4"/>
  <c r="DX100" i="4"/>
  <c r="DZ100" i="4"/>
  <c r="EB100" i="4"/>
  <c r="ED100" i="4"/>
  <c r="EF100" i="4"/>
  <c r="EH100" i="4"/>
  <c r="EJ100" i="4"/>
  <c r="EL100" i="4"/>
  <c r="EN100" i="4"/>
  <c r="EP100" i="4"/>
  <c r="ER100" i="4"/>
  <c r="ET100" i="4"/>
  <c r="EV100" i="4"/>
  <c r="EX100" i="4"/>
  <c r="EZ100" i="4"/>
  <c r="FB100" i="4"/>
  <c r="FD100" i="4"/>
  <c r="FF100" i="4"/>
  <c r="FH100" i="4"/>
  <c r="FJ100" i="4"/>
  <c r="FL100" i="4"/>
  <c r="FN100" i="4"/>
  <c r="FP100" i="4"/>
  <c r="FR100" i="4"/>
  <c r="FT100" i="4"/>
  <c r="FV100" i="4"/>
  <c r="FX100" i="4"/>
  <c r="FZ100" i="4"/>
  <c r="GB100" i="4"/>
  <c r="GD100" i="4"/>
  <c r="GF100" i="4"/>
  <c r="GH100" i="4"/>
  <c r="GJ100" i="4"/>
  <c r="GL100" i="4"/>
  <c r="GN100" i="4"/>
  <c r="GP100" i="4"/>
  <c r="GR100" i="4"/>
  <c r="GT100" i="4"/>
  <c r="GV100" i="4"/>
  <c r="GX100" i="4"/>
  <c r="GZ100" i="4"/>
  <c r="HB100" i="4"/>
  <c r="HD100" i="4"/>
  <c r="HF100" i="4"/>
  <c r="HH100" i="4"/>
  <c r="HJ100" i="4"/>
  <c r="HL100" i="4"/>
  <c r="HN100" i="4"/>
  <c r="HP100" i="4"/>
  <c r="HR100" i="4"/>
  <c r="HT100" i="4"/>
  <c r="HV100" i="4"/>
  <c r="HX100" i="4"/>
  <c r="DI100" i="4"/>
  <c r="DK100" i="4"/>
  <c r="DM100" i="4"/>
  <c r="DO100" i="4"/>
  <c r="DQ100" i="4"/>
  <c r="DS100" i="4"/>
  <c r="DU100" i="4"/>
  <c r="DW100" i="4"/>
  <c r="DY100" i="4"/>
  <c r="EA100" i="4"/>
  <c r="EC100" i="4"/>
  <c r="EE100" i="4"/>
  <c r="EG100" i="4"/>
  <c r="EI100" i="4"/>
  <c r="EK100" i="4"/>
  <c r="EM100" i="4"/>
  <c r="EO100" i="4"/>
  <c r="EQ100" i="4"/>
  <c r="ES100" i="4"/>
  <c r="EU100" i="4"/>
  <c r="EW100" i="4"/>
  <c r="EY100" i="4"/>
  <c r="FA100" i="4"/>
  <c r="FC100" i="4"/>
  <c r="FE100" i="4"/>
  <c r="FG100" i="4"/>
  <c r="FI100" i="4"/>
  <c r="FK100" i="4"/>
  <c r="FM100" i="4"/>
  <c r="FO100" i="4"/>
  <c r="FQ100" i="4"/>
  <c r="FS100" i="4"/>
  <c r="FU100" i="4"/>
  <c r="FW100" i="4"/>
  <c r="FY100" i="4"/>
  <c r="GA100" i="4"/>
  <c r="GC100" i="4"/>
  <c r="GE100" i="4"/>
  <c r="GG100" i="4"/>
  <c r="GI100" i="4"/>
  <c r="GK100" i="4"/>
  <c r="GM100" i="4"/>
  <c r="GO100" i="4"/>
  <c r="GQ100" i="4"/>
  <c r="GS100" i="4"/>
  <c r="GU100" i="4"/>
  <c r="GW100" i="4"/>
  <c r="GY100" i="4"/>
  <c r="HA100" i="4"/>
  <c r="HC100" i="4"/>
  <c r="HE100" i="4"/>
  <c r="HG100" i="4"/>
  <c r="HI100" i="4"/>
  <c r="HK100" i="4"/>
  <c r="HM100" i="4"/>
  <c r="HO100" i="4"/>
  <c r="HQ100" i="4"/>
  <c r="HS100" i="4"/>
  <c r="HU100" i="4"/>
  <c r="HW100" i="4"/>
  <c r="I100" i="3"/>
  <c r="D97" i="3"/>
  <c r="H100" i="3"/>
  <c r="J100" i="3"/>
  <c r="D97" i="2"/>
  <c r="DB97" i="2"/>
  <c r="DD97" i="2"/>
  <c r="DF97" i="2"/>
  <c r="DH97" i="2"/>
  <c r="DJ97" i="2"/>
  <c r="DL97" i="2"/>
  <c r="DN97" i="2"/>
  <c r="DP97" i="2"/>
  <c r="DR97" i="2"/>
  <c r="DT97" i="2"/>
  <c r="DV97" i="2"/>
  <c r="DX97" i="2"/>
  <c r="DZ97" i="2"/>
  <c r="EB97" i="2"/>
  <c r="ED97" i="2"/>
  <c r="EF97" i="2"/>
  <c r="EH97" i="2"/>
  <c r="EJ97" i="2"/>
  <c r="EL97" i="2"/>
  <c r="EN97" i="2"/>
  <c r="EP97" i="2"/>
  <c r="ER97" i="2"/>
  <c r="ET97" i="2"/>
  <c r="EV97" i="2"/>
  <c r="EX97" i="2"/>
  <c r="EZ97" i="2"/>
  <c r="FB97" i="2"/>
  <c r="FD97" i="2"/>
  <c r="FF97" i="2"/>
  <c r="FH97" i="2"/>
  <c r="FJ97" i="2"/>
  <c r="FL97" i="2"/>
  <c r="FN97" i="2"/>
  <c r="FP97" i="2"/>
  <c r="FR97" i="2"/>
  <c r="FT97" i="2"/>
  <c r="FV97" i="2"/>
  <c r="FX97" i="2"/>
  <c r="FZ97" i="2"/>
  <c r="GB97" i="2"/>
  <c r="GD97" i="2"/>
  <c r="GF97" i="2"/>
  <c r="GH97" i="2"/>
  <c r="GJ97" i="2"/>
  <c r="GL97" i="2"/>
  <c r="GN97" i="2"/>
  <c r="GP97" i="2"/>
  <c r="GR97" i="2"/>
  <c r="GT97" i="2"/>
  <c r="GV97" i="2"/>
  <c r="GX97" i="2"/>
  <c r="GZ97" i="2"/>
  <c r="HB97" i="2"/>
  <c r="HD97" i="2"/>
  <c r="HF97" i="2"/>
  <c r="HH97" i="2"/>
  <c r="HJ97" i="2"/>
  <c r="HL97" i="2"/>
  <c r="HN97" i="2"/>
  <c r="HP97" i="2"/>
  <c r="HR97" i="2"/>
  <c r="HT97" i="2"/>
  <c r="HV97" i="2"/>
  <c r="HX97" i="2"/>
  <c r="I100" i="2"/>
  <c r="DO97" i="2"/>
  <c r="DQ97" i="2"/>
  <c r="DS97" i="2"/>
  <c r="DU97" i="2"/>
  <c r="DW97" i="2"/>
  <c r="DY97" i="2"/>
  <c r="EA97" i="2"/>
  <c r="EC97" i="2"/>
  <c r="EE97" i="2"/>
  <c r="EG97" i="2"/>
  <c r="EI97" i="2"/>
  <c r="EK97" i="2"/>
  <c r="EM97" i="2"/>
  <c r="EO97" i="2"/>
  <c r="EQ97" i="2"/>
  <c r="ES97" i="2"/>
  <c r="EU97" i="2"/>
  <c r="EW97" i="2"/>
  <c r="EY97" i="2"/>
  <c r="FA97" i="2"/>
  <c r="FC97" i="2"/>
  <c r="FE97" i="2"/>
  <c r="FG97" i="2"/>
  <c r="FI97" i="2"/>
  <c r="FK97" i="2"/>
  <c r="FM97" i="2"/>
  <c r="FO97" i="2"/>
  <c r="FQ97" i="2"/>
  <c r="FS97" i="2"/>
  <c r="FU97" i="2"/>
  <c r="FW97" i="2"/>
  <c r="FY97" i="2"/>
  <c r="GA97" i="2"/>
  <c r="GC97" i="2"/>
  <c r="GE97" i="2"/>
  <c r="GG97" i="2"/>
  <c r="GI97" i="2"/>
  <c r="GK97" i="2"/>
  <c r="GM97" i="2"/>
  <c r="GO97" i="2"/>
  <c r="GQ97" i="2"/>
  <c r="GS97" i="2"/>
  <c r="GU97" i="2"/>
  <c r="GW97" i="2"/>
  <c r="GY97" i="2"/>
  <c r="HA97" i="2"/>
  <c r="HC97" i="2"/>
  <c r="HE97" i="2"/>
  <c r="HG97" i="2"/>
  <c r="HI97" i="2"/>
  <c r="HK97" i="2"/>
  <c r="HM97" i="2"/>
  <c r="HO97" i="2"/>
  <c r="HQ97" i="2"/>
  <c r="HS97" i="2"/>
  <c r="HU97" i="2"/>
  <c r="HW97" i="2"/>
  <c r="H100" i="2"/>
  <c r="J100" i="2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AR97" i="1"/>
  <c r="AT97" i="1"/>
  <c r="AV97" i="1"/>
  <c r="AX97" i="1"/>
  <c r="AZ97" i="1"/>
  <c r="BB97" i="1"/>
  <c r="BD97" i="1"/>
  <c r="BF97" i="1"/>
  <c r="BH97" i="1"/>
  <c r="BJ97" i="1"/>
  <c r="BL97" i="1"/>
  <c r="BN97" i="1"/>
  <c r="BP97" i="1"/>
  <c r="BR97" i="1"/>
  <c r="BT97" i="1"/>
  <c r="BV97" i="1"/>
  <c r="BX97" i="1"/>
  <c r="BZ97" i="1"/>
  <c r="CB97" i="1"/>
  <c r="CD97" i="1"/>
  <c r="CF97" i="1"/>
  <c r="CH97" i="1"/>
  <c r="CJ97" i="1"/>
  <c r="CL97" i="1"/>
  <c r="CN97" i="1"/>
  <c r="CP97" i="1"/>
  <c r="CR97" i="1"/>
  <c r="CT97" i="1"/>
  <c r="CV97" i="1"/>
  <c r="CX97" i="1"/>
  <c r="CZ97" i="1"/>
  <c r="DB97" i="1"/>
  <c r="DD97" i="1"/>
  <c r="DF97" i="1"/>
  <c r="DH97" i="1"/>
  <c r="DJ97" i="1"/>
  <c r="DL97" i="1"/>
  <c r="DN97" i="1"/>
  <c r="DP97" i="1"/>
  <c r="DR97" i="1"/>
  <c r="DT97" i="1"/>
  <c r="DV97" i="1"/>
  <c r="DX97" i="1"/>
  <c r="DZ97" i="1"/>
  <c r="EB97" i="1"/>
  <c r="ED97" i="1"/>
  <c r="EF97" i="1"/>
  <c r="EH97" i="1"/>
  <c r="EJ97" i="1"/>
  <c r="EL97" i="1"/>
  <c r="EN97" i="1"/>
  <c r="EP97" i="1"/>
  <c r="ER97" i="1"/>
  <c r="ET97" i="1"/>
  <c r="EV97" i="1"/>
  <c r="EX97" i="1"/>
  <c r="EZ97" i="1"/>
  <c r="FB97" i="1"/>
  <c r="FD97" i="1"/>
  <c r="FF97" i="1"/>
  <c r="FH97" i="1"/>
  <c r="FJ97" i="1"/>
  <c r="FL97" i="1"/>
  <c r="FN97" i="1"/>
  <c r="FP97" i="1"/>
  <c r="FR97" i="1"/>
  <c r="FT97" i="1"/>
  <c r="FV97" i="1"/>
  <c r="FX97" i="1"/>
  <c r="FZ97" i="1"/>
  <c r="GB97" i="1"/>
  <c r="GD97" i="1"/>
  <c r="GF97" i="1"/>
  <c r="GH97" i="1"/>
  <c r="GJ97" i="1"/>
  <c r="GL97" i="1"/>
  <c r="GN97" i="1"/>
  <c r="GP97" i="1"/>
  <c r="GR97" i="1"/>
  <c r="GT97" i="1"/>
  <c r="GV97" i="1"/>
  <c r="GX97" i="1"/>
  <c r="GZ97" i="1"/>
  <c r="HB97" i="1"/>
  <c r="HD97" i="1"/>
  <c r="HF97" i="1"/>
  <c r="HH97" i="1"/>
  <c r="HJ97" i="1"/>
  <c r="HL97" i="1"/>
  <c r="HN97" i="1"/>
  <c r="HP97" i="1"/>
  <c r="HR97" i="1"/>
  <c r="HT97" i="1"/>
  <c r="HV97" i="1"/>
  <c r="HX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AS97" i="1"/>
  <c r="AU97" i="1"/>
  <c r="AW97" i="1"/>
  <c r="AY97" i="1"/>
  <c r="BA97" i="1"/>
  <c r="BC97" i="1"/>
  <c r="BE97" i="1"/>
  <c r="BG97" i="1"/>
  <c r="BI97" i="1"/>
  <c r="BK97" i="1"/>
  <c r="BM97" i="1"/>
  <c r="BO97" i="1"/>
  <c r="BQ97" i="1"/>
  <c r="BS97" i="1"/>
  <c r="BU97" i="1"/>
  <c r="BW97" i="1"/>
  <c r="BY97" i="1"/>
  <c r="CA97" i="1"/>
  <c r="CC97" i="1"/>
  <c r="CE97" i="1"/>
  <c r="CG97" i="1"/>
  <c r="CI97" i="1"/>
  <c r="CK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EK97" i="1"/>
  <c r="EM97" i="1"/>
  <c r="EO97" i="1"/>
  <c r="EQ97" i="1"/>
  <c r="ES97" i="1"/>
  <c r="EU97" i="1"/>
  <c r="EW97" i="1"/>
  <c r="EY97" i="1"/>
  <c r="FA97" i="1"/>
  <c r="FC97" i="1"/>
  <c r="FE97" i="1"/>
  <c r="FG97" i="1"/>
  <c r="FI97" i="1"/>
  <c r="FK97" i="1"/>
  <c r="FM97" i="1"/>
  <c r="FO97" i="1"/>
  <c r="FQ97" i="1"/>
  <c r="FS97" i="1"/>
  <c r="FU97" i="1"/>
  <c r="FW97" i="1"/>
  <c r="FY97" i="1"/>
  <c r="GA97" i="1"/>
  <c r="GC97" i="1"/>
  <c r="GE97" i="1"/>
  <c r="GG97" i="1"/>
  <c r="GI97" i="1"/>
  <c r="GK97" i="1"/>
  <c r="GM97" i="1"/>
  <c r="GO97" i="1"/>
  <c r="GQ97" i="1"/>
  <c r="GS97" i="1"/>
  <c r="GU97" i="1"/>
  <c r="GW97" i="1"/>
  <c r="GY97" i="1"/>
  <c r="HA97" i="1"/>
  <c r="HC97" i="1"/>
  <c r="HE97" i="1"/>
  <c r="HG97" i="1"/>
  <c r="HI97" i="1"/>
  <c r="HK97" i="1"/>
  <c r="HM97" i="1"/>
  <c r="HO97" i="1"/>
  <c r="HQ97" i="1"/>
  <c r="HS97" i="1"/>
  <c r="HU97" i="1"/>
  <c r="HW97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AG100" i="1"/>
  <c r="AI100" i="1"/>
  <c r="AK100" i="1"/>
  <c r="AM100" i="1"/>
  <c r="AO100" i="1"/>
  <c r="AQ100" i="1"/>
  <c r="AS100" i="1"/>
  <c r="AU100" i="1"/>
  <c r="AW100" i="1"/>
  <c r="AY100" i="1"/>
  <c r="BA100" i="1"/>
  <c r="BC100" i="1"/>
  <c r="BE100" i="1"/>
  <c r="BG100" i="1"/>
  <c r="BI100" i="1"/>
  <c r="BK100" i="1"/>
  <c r="BM100" i="1"/>
  <c r="BO100" i="1"/>
  <c r="BQ100" i="1"/>
  <c r="BS100" i="1"/>
  <c r="BU100" i="1"/>
  <c r="BW100" i="1"/>
  <c r="BY100" i="1"/>
  <c r="CA100" i="1"/>
  <c r="CC100" i="1"/>
  <c r="CE100" i="1"/>
  <c r="CG100" i="1"/>
  <c r="CI100" i="1"/>
  <c r="CK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H100" i="1"/>
  <c r="J100" i="1"/>
  <c r="L100" i="1"/>
  <c r="N100" i="1"/>
  <c r="P100" i="1"/>
  <c r="R100" i="1"/>
  <c r="T100" i="1"/>
  <c r="V100" i="1"/>
  <c r="X100" i="1"/>
  <c r="Z100" i="1"/>
  <c r="AB100" i="1"/>
  <c r="AD100" i="1"/>
  <c r="AF100" i="1"/>
  <c r="AH100" i="1"/>
  <c r="AJ100" i="1"/>
  <c r="AL100" i="1"/>
  <c r="AN100" i="1"/>
  <c r="AP100" i="1"/>
  <c r="AR100" i="1"/>
  <c r="AT100" i="1"/>
  <c r="AV100" i="1"/>
  <c r="AX100" i="1"/>
  <c r="AZ100" i="1"/>
  <c r="BB100" i="1"/>
  <c r="BD100" i="1"/>
  <c r="BF100" i="1"/>
  <c r="BH100" i="1"/>
  <c r="BJ100" i="1"/>
  <c r="BL100" i="1"/>
  <c r="BN100" i="1"/>
  <c r="BP100" i="1"/>
  <c r="BR100" i="1"/>
  <c r="BT100" i="1"/>
  <c r="BV100" i="1"/>
  <c r="BX100" i="1"/>
  <c r="BZ100" i="1"/>
  <c r="CB100" i="1"/>
  <c r="CD100" i="1"/>
  <c r="CF100" i="1"/>
  <c r="CH100" i="1"/>
  <c r="CJ100" i="1"/>
  <c r="CL100" i="1"/>
  <c r="CN100" i="1"/>
  <c r="CP100" i="1"/>
  <c r="CR100" i="1"/>
  <c r="CT100" i="1"/>
  <c r="CV100" i="1"/>
  <c r="CX100" i="1"/>
  <c r="CZ100" i="1"/>
  <c r="DB100" i="1"/>
  <c r="DD100" i="1"/>
  <c r="DF100" i="1"/>
  <c r="DH100" i="1"/>
  <c r="DJ100" i="1"/>
  <c r="DL100" i="1"/>
  <c r="DN100" i="1"/>
  <c r="DP100" i="1"/>
  <c r="DR100" i="1"/>
  <c r="DT100" i="1"/>
  <c r="DV100" i="1"/>
  <c r="DX100" i="1"/>
  <c r="DZ100" i="1"/>
  <c r="EB100" i="1"/>
  <c r="ED100" i="1"/>
  <c r="EF100" i="1"/>
  <c r="EH100" i="1"/>
  <c r="EJ100" i="1"/>
  <c r="EL100" i="1"/>
  <c r="EN100" i="1"/>
  <c r="EP100" i="1"/>
  <c r="ER100" i="1"/>
  <c r="ET100" i="1"/>
  <c r="EV100" i="1"/>
  <c r="EX100" i="1"/>
  <c r="EZ100" i="1"/>
  <c r="FB100" i="1"/>
  <c r="FD100" i="1"/>
  <c r="FF100" i="1"/>
  <c r="FH100" i="1"/>
  <c r="FJ100" i="1"/>
  <c r="FL100" i="1"/>
  <c r="FN100" i="1"/>
  <c r="FP100" i="1"/>
  <c r="FR100" i="1"/>
  <c r="FT100" i="1"/>
  <c r="FV100" i="1"/>
  <c r="FX100" i="1"/>
  <c r="FZ100" i="1"/>
  <c r="GB100" i="1"/>
  <c r="GD100" i="1"/>
  <c r="GF100" i="1"/>
  <c r="GH100" i="1"/>
  <c r="GJ100" i="1"/>
  <c r="GL100" i="1"/>
  <c r="GN100" i="1"/>
  <c r="GP100" i="1"/>
  <c r="GR100" i="1"/>
  <c r="GT100" i="1"/>
  <c r="GV100" i="1"/>
  <c r="GX100" i="1"/>
  <c r="GZ100" i="1"/>
  <c r="HB100" i="1"/>
  <c r="HD100" i="1"/>
  <c r="HF100" i="1"/>
  <c r="HH100" i="1"/>
  <c r="HJ100" i="1"/>
  <c r="HL100" i="1"/>
  <c r="HN100" i="1"/>
  <c r="HP100" i="1"/>
  <c r="HR100" i="1"/>
  <c r="HT100" i="1"/>
  <c r="HV100" i="1"/>
  <c r="HX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EK100" i="1"/>
  <c r="EM100" i="1"/>
  <c r="EO100" i="1"/>
  <c r="EQ100" i="1"/>
  <c r="ES100" i="1"/>
  <c r="EU100" i="1"/>
  <c r="EW100" i="1"/>
  <c r="EY100" i="1"/>
  <c r="FA100" i="1"/>
  <c r="FC100" i="1"/>
  <c r="FE100" i="1"/>
  <c r="FG100" i="1"/>
  <c r="FI100" i="1"/>
  <c r="FK100" i="1"/>
  <c r="FM100" i="1"/>
  <c r="FO100" i="1"/>
  <c r="FQ100" i="1"/>
  <c r="FS100" i="1"/>
  <c r="FU100" i="1"/>
  <c r="FW100" i="1"/>
  <c r="FY100" i="1"/>
  <c r="GA100" i="1"/>
  <c r="GC100" i="1"/>
  <c r="GE100" i="1"/>
  <c r="GG100" i="1"/>
  <c r="GI100" i="1"/>
  <c r="GK100" i="1"/>
  <c r="GM100" i="1"/>
  <c r="GO100" i="1"/>
  <c r="GQ100" i="1"/>
  <c r="GS100" i="1"/>
  <c r="GU100" i="1"/>
  <c r="GW100" i="1"/>
  <c r="GY100" i="1"/>
  <c r="HA100" i="1"/>
  <c r="HC100" i="1"/>
  <c r="HE100" i="1"/>
  <c r="HG100" i="1"/>
  <c r="HI100" i="1"/>
  <c r="HK100" i="1"/>
  <c r="HM100" i="1"/>
  <c r="HO100" i="1"/>
  <c r="HQ100" i="1"/>
  <c r="HS100" i="1"/>
  <c r="HU100" i="1"/>
  <c r="HW100" i="1"/>
</calcChain>
</file>

<file path=xl/sharedStrings.xml><?xml version="1.0" encoding="utf-8"?>
<sst xmlns="http://schemas.openxmlformats.org/spreadsheetml/2006/main" count="1688" uniqueCount="344">
  <si>
    <t>"Согласовано"</t>
  </si>
  <si>
    <t>Директор СПб ГКУ "ЖА ВО района СПб"</t>
  </si>
  <si>
    <t>________________________С.А.Алексеев</t>
  </si>
  <si>
    <t>ПЛАН  текущего ремонта на 2014 год по ООО "Жилкомсервис № 1 Василеостровского района"</t>
  </si>
  <si>
    <t>Приложение №1</t>
  </si>
  <si>
    <t>Код</t>
  </si>
  <si>
    <t>Наименование работ</t>
  </si>
  <si>
    <t>ед.изм.</t>
  </si>
  <si>
    <t xml:space="preserve">Всего </t>
  </si>
  <si>
    <t>Текущий ремонт, выполняемый за счет средств</t>
  </si>
  <si>
    <t>12-я линия д.19 литера А</t>
  </si>
  <si>
    <t>13-я  линия  д.  2/19 литера А</t>
  </si>
  <si>
    <t>19- линия  д. 6 литера А</t>
  </si>
  <si>
    <t>20-я линия  д.  9 литера А</t>
  </si>
  <si>
    <t>23-я линия д.28 литера А</t>
  </si>
  <si>
    <t>ул. Беринга  д.  3 литера З</t>
  </si>
  <si>
    <t>ул. Беринга , д.  8 литера А</t>
  </si>
  <si>
    <t>ул. Беринга  д.  16 литера А</t>
  </si>
  <si>
    <t>ул. Беринга   д.  18 литера А</t>
  </si>
  <si>
    <t>ул. Беринга   д.  20 литера А</t>
  </si>
  <si>
    <t>ул. Беринга  д. 22  к. 1 литера А</t>
  </si>
  <si>
    <t>ул. Беринга  д.  24 к. 1 литера А</t>
  </si>
  <si>
    <t>ул. Беринга  д.  24 к. 2 литера Б</t>
  </si>
  <si>
    <t>ул. Беринга  д.  24 к. 3 литера В</t>
  </si>
  <si>
    <t>ул. Беринга  д.  26 к. 1 литера А</t>
  </si>
  <si>
    <t>ул. Беринга   д.  26 к. 3 литера Е</t>
  </si>
  <si>
    <t>ул. Беринга  д. 28 к. 1 литера А</t>
  </si>
  <si>
    <t>ул. Беринга  д.  28 к. 2 литера Б</t>
  </si>
  <si>
    <t>Большой пр. В.О. д.  52/15 литера А</t>
  </si>
  <si>
    <t>Большой пр.В.О.  д.  82 литера А</t>
  </si>
  <si>
    <t>Большой пр. В.О.  д.  82 литера Б</t>
  </si>
  <si>
    <t>Большой пр.В.О.  д.  89 литера А</t>
  </si>
  <si>
    <t>Большой пр.В.О.  д.  90 литера А</t>
  </si>
  <si>
    <t>Большой пр.В.О.  д.  91  литера А</t>
  </si>
  <si>
    <t>Большой пр.В.О.  д.  92 литера А</t>
  </si>
  <si>
    <t>Большой пр.В.О.  д.  94 литера Б</t>
  </si>
  <si>
    <t>Большой пр.В.О.  д.  96 литера В</t>
  </si>
  <si>
    <t>Большой пр. В.О.  д.  99 литера А</t>
  </si>
  <si>
    <t>Большой пр. В.О.  д.  99 литера Б</t>
  </si>
  <si>
    <t>Большой пр.В.О.  д. 101 литера А</t>
  </si>
  <si>
    <t>Весельная ул.,  д.   2/  93 литера А</t>
  </si>
  <si>
    <t>Весельная ул.,  д.   2/  93 литера Б</t>
  </si>
  <si>
    <t>Весельная ул.,  д.   4 литера А</t>
  </si>
  <si>
    <t>Весельная ул.,  д.   4 литера Б</t>
  </si>
  <si>
    <t>Весельная ул.,  д.   5 литера А</t>
  </si>
  <si>
    <t>Весельная ул.,  д. 7/10 литера А</t>
  </si>
  <si>
    <t>Весельная ул.,  д.   8 литера А</t>
  </si>
  <si>
    <t>Весельная ул.,  д.   9 литера А</t>
  </si>
  <si>
    <t>Весельная ул.,  д.  10 литера А</t>
  </si>
  <si>
    <t>Весельная ул.,  д.  11 литера А</t>
  </si>
  <si>
    <t>Весельная ул.,  д.  12 литера А</t>
  </si>
  <si>
    <t>Гаванская ул.,  д.   2/  97 литера А</t>
  </si>
  <si>
    <t>Гаванская ул.,  д.   4 литера А</t>
  </si>
  <si>
    <t>Гаванская ул.,  д.   6 литера А</t>
  </si>
  <si>
    <t>Гаванская ул.,  д.   7 литера А</t>
  </si>
  <si>
    <t>Гаванская ул.,  д.   9 литера А</t>
  </si>
  <si>
    <t>Гаванская ул.,  д.  10 литера А</t>
  </si>
  <si>
    <t>Гаванская ул.,  д.  11 литера А</t>
  </si>
  <si>
    <t>Гаванская ул.,  д.  12 литера А</t>
  </si>
  <si>
    <t>Гаванская ул.,  д.  14 литера В</t>
  </si>
  <si>
    <t>Гаванская ул.,  д.  14 литера Д</t>
  </si>
  <si>
    <t>Гаванская ул.,  д.  15 литера А</t>
  </si>
  <si>
    <t>Гаванская ул.,  д.  16 литера А</t>
  </si>
  <si>
    <t>Гаванская ул.,  д.  17 литера А</t>
  </si>
  <si>
    <t>Гаванская ул.,  д.  19/ 100 литера А</t>
  </si>
  <si>
    <t>Гаванская ул.,  д.  24 литера А</t>
  </si>
  <si>
    <t>Гаванская ул.,  д.  26 литера А</t>
  </si>
  <si>
    <t>Гаванская ул.,  д.  27 литера А</t>
  </si>
  <si>
    <t>Гаванская ул.,  д.  30 литера А</t>
  </si>
  <si>
    <t>Гаванская ул.,  д.  32 литера А</t>
  </si>
  <si>
    <t>Гаванская ул.,  д.  33 литера А</t>
  </si>
  <si>
    <t>Гаванская ул.,  д.  34 литера А</t>
  </si>
  <si>
    <t>Гаванская ул.,  д.  35 литера А</t>
  </si>
  <si>
    <t>Гаванская ул.,  д.  36 литера А</t>
  </si>
  <si>
    <t>Гаванская ул.,  д.  37 литера А</t>
  </si>
  <si>
    <t>Гаванская ул.,  д.  38 литера А</t>
  </si>
  <si>
    <t>Гаванская ул.,  д.  40 литера А</t>
  </si>
  <si>
    <t>Гаванская ул.,  д.  41 литера А</t>
  </si>
  <si>
    <t>Гаванская ул.,  д.  42 литера А</t>
  </si>
  <si>
    <t>Гаванская ул.,  д.  43 литера А</t>
  </si>
  <si>
    <t>Гаванская ул.,  д.  44 литера А</t>
  </si>
  <si>
    <t>Гаванская ул.,  д.  45 литера А</t>
  </si>
  <si>
    <t>Гаванская ул.,  д.  46 литера А</t>
  </si>
  <si>
    <t>Гаванская ул.,  д.  47 литера А</t>
  </si>
  <si>
    <t>Гаванская ул.,  д.  47 литера Б</t>
  </si>
  <si>
    <t>Гаванская ул.,  д.  47 литера В</t>
  </si>
  <si>
    <t>Гаванская ул.,  д.  47 литера Г</t>
  </si>
  <si>
    <t>Гаванская ул.,  д.  47 литера Д</t>
  </si>
  <si>
    <t>Гаванская ул.,  д.  48 литера А</t>
  </si>
  <si>
    <t>Гаванская ул.,  д.  49 литера А</t>
  </si>
  <si>
    <t>Гаванская ул.,  д.  49  к   2 литера А</t>
  </si>
  <si>
    <t>Гаванская ул.,  д.  51 литера А</t>
  </si>
  <si>
    <t>Детская ул.,  д.  11 литера А</t>
  </si>
  <si>
    <t>Детская ул.,  д.  17 литера А</t>
  </si>
  <si>
    <t>Детская ул.,  д.  26 литера А</t>
  </si>
  <si>
    <t>Детская ул.,  д.  30 литера А</t>
  </si>
  <si>
    <t>Детская ул.,  д.  34/  90 литера А</t>
  </si>
  <si>
    <t>Железноводская ул.д.26-28 литера А</t>
  </si>
  <si>
    <t>Канареечная ул., д.   6/4 литера А</t>
  </si>
  <si>
    <t>Канареечная ул,  д.  10 литера А</t>
  </si>
  <si>
    <t>Карташихина ул.,  д.   2/  13 литера А</t>
  </si>
  <si>
    <t>Карташихина ул.,  д.   6 литера А</t>
  </si>
  <si>
    <t>Карташихина ул.,  д.   7 литера А</t>
  </si>
  <si>
    <t>Карташихина ул.,  д.  10/  97 литера А</t>
  </si>
  <si>
    <t>Карташихина ул.,  д.  12 литера А</t>
  </si>
  <si>
    <t>Карташихина ул.,  д.  13 литера А</t>
  </si>
  <si>
    <t>Карташихина ул.,  д.  17 литера А</t>
  </si>
  <si>
    <t>Карташихина ул.,  д.  19 литера А</t>
  </si>
  <si>
    <t>Карташихина ул.,  д.  20 литера В</t>
  </si>
  <si>
    <t>Карташихина ул.,  д.  21 литера А</t>
  </si>
  <si>
    <t>Карташихина ул.,  д.  22 литера А</t>
  </si>
  <si>
    <t>пр.КИМа  д.  11 литера А</t>
  </si>
  <si>
    <t>пр.КИМа   д. 13 литера А</t>
  </si>
  <si>
    <t>Кораблестроителей ул., д.  16 к.1 литера А</t>
  </si>
  <si>
    <t>Кораблестроителей ул., д.19 к.1 литера А</t>
  </si>
  <si>
    <t>Кораблестроителей ул., д.19 к.1 литера В</t>
  </si>
  <si>
    <t>Кораблестроителей ул., д.19 к.2 литера А</t>
  </si>
  <si>
    <t>Кораблестроителей ул., д.22 к.1 литера А</t>
  </si>
  <si>
    <t>Косая линия 24/25 литера А</t>
  </si>
  <si>
    <t>Малый пр.В.О. д.65  к.1 литера А</t>
  </si>
  <si>
    <t>Малый пр.В.О. д.65  к.2 литера Б</t>
  </si>
  <si>
    <t>Малый пр.В.О. д.67  к.1 литера А</t>
  </si>
  <si>
    <t>Малый пр.В.О. д.67  к.2 литера Б</t>
  </si>
  <si>
    <t>Малый пр.В.О.  д.  70 литера А</t>
  </si>
  <si>
    <t>Малый пр.В.О.  д.  75 литера А</t>
  </si>
  <si>
    <t>Мичманская ул., д.   2 к.1 литера А</t>
  </si>
  <si>
    <t>Мичманская ул., д.4 литера А</t>
  </si>
  <si>
    <t>Морская наб., д.   9 литера В</t>
  </si>
  <si>
    <t>Морская наб., д.15 (26-27 л/к) литера Д</t>
  </si>
  <si>
    <t>Морская наб., д.15 (28-29 л/к) литера Г</t>
  </si>
  <si>
    <t>Морская наб., д.15 (1-21 л/к) литера А</t>
  </si>
  <si>
    <t>Морская наб., д.17 (1-3  л/к) литера Б</t>
  </si>
  <si>
    <t>Морская наб., д.17 (6-7 л/к) литера Г</t>
  </si>
  <si>
    <t>Морская наб., д.17 (8-9 л/к) литера Д</t>
  </si>
  <si>
    <t>Морская наб., д.17 (12 л/к) литера Ж</t>
  </si>
  <si>
    <t>Морская наб., д.  17 к.2 литера А</t>
  </si>
  <si>
    <t>Морская наб., д.  17 к.3 литера А</t>
  </si>
  <si>
    <t>Морская наб., д.  19 литера А</t>
  </si>
  <si>
    <t>Наличная ул.,  д.   5 литера А</t>
  </si>
  <si>
    <t>Наличная ул.,  д.   7 литера А</t>
  </si>
  <si>
    <t>Наличная ул.,  д.   9 литера А</t>
  </si>
  <si>
    <t>Наличная ул.,  д.  11 литера А</t>
  </si>
  <si>
    <t>Наличная ул., д.  12 литера А</t>
  </si>
  <si>
    <t>Наличная ул.,  д.  13 литера А</t>
  </si>
  <si>
    <t>Наличная ул., д.  14 литера А</t>
  </si>
  <si>
    <t>Наличная ул.,  д.  15 литера А</t>
  </si>
  <si>
    <t>Наличная ул.,  д.  15  к.2 литера А</t>
  </si>
  <si>
    <t>Наличная ул.,  д.  17 литера А</t>
  </si>
  <si>
    <t>Наличная ул. д.18 литера Б</t>
  </si>
  <si>
    <t>Наличная ул.,  д.  19 литера А</t>
  </si>
  <si>
    <t>Наличная ул.,  д.  19  литера Б</t>
  </si>
  <si>
    <t>Наличная ул.,  д.  21 литера А</t>
  </si>
  <si>
    <t>Наличная ул., д.  22 литера А</t>
  </si>
  <si>
    <t>Наличная ул.,  д.  23 литера А</t>
  </si>
  <si>
    <t>Наличная ул.,  д.  25/84 литера А</t>
  </si>
  <si>
    <t>Наличная ул.,  д.  27 литера А</t>
  </si>
  <si>
    <t>Наличная ул.,  д.  29 литера А</t>
  </si>
  <si>
    <t>Наличная ул.,  д.  31 литера А</t>
  </si>
  <si>
    <t>Наличная ул.,  д.  33 литера А</t>
  </si>
  <si>
    <t>Наличная ул.,  д.  35  к.   1 литера А</t>
  </si>
  <si>
    <t>Наличная ул.,  д.  35  к   2 литера Б</t>
  </si>
  <si>
    <t>Наличная ул.,  д.  35  к.   3 литера В</t>
  </si>
  <si>
    <t>Наличная ул.,  д.  37  к.   2 литера Б</t>
  </si>
  <si>
    <t>Наличная ул.,  д.  37  к.   4 литера Г</t>
  </si>
  <si>
    <t>ул. Нахимова   д.   1 литера А</t>
  </si>
  <si>
    <t>ул. Нахимова   д.   2/  30 литера А</t>
  </si>
  <si>
    <t>ул. Нахимова  д. 3 к. 2 литера А</t>
  </si>
  <si>
    <t>ул Нахимова   д.   4 литера В</t>
  </si>
  <si>
    <t>ул Нахимова   д. 5 к.   4 литера А</t>
  </si>
  <si>
    <t>ул. Нахимова   д. 7 корп.  3 литера А</t>
  </si>
  <si>
    <t>ул. Нахимова  д.    8  к.   3 литера В</t>
  </si>
  <si>
    <t>ул. Нахимова   д.  12 литера Б</t>
  </si>
  <si>
    <t>ул. Нахимова   д.  14/  41 литера А</t>
  </si>
  <si>
    <t>ул Нахимова   д.  14/  41 литера Б</t>
  </si>
  <si>
    <t>ул. Одоевского   д. 12 литера А</t>
  </si>
  <si>
    <t>Опочинина ул.,  д.   3 литера А</t>
  </si>
  <si>
    <t>Опочинина ул.,  д.   5 литера А</t>
  </si>
  <si>
    <t>Опочинина ул.,  д.   6 литера А</t>
  </si>
  <si>
    <t>Опочинина ул.,  д.   7 литера А</t>
  </si>
  <si>
    <t>Опочинина ул.,  д.   9 литера А</t>
  </si>
  <si>
    <t>Опочинина ул.,  д.  11 литера А</t>
  </si>
  <si>
    <t>Опочинина ул.,  д.  13 литера А</t>
  </si>
  <si>
    <t>Опочинина ул.,  д.  15/  18 литера А</t>
  </si>
  <si>
    <t>Опочинина ул.,  д.  17 литера А</t>
  </si>
  <si>
    <t>Опочинина ул.,  д.  17 литера В</t>
  </si>
  <si>
    <t>Опочинина ул.,  д.  21 литера А</t>
  </si>
  <si>
    <t>Опочинина ул.,  д.  27 литера А</t>
  </si>
  <si>
    <t>Опочинина ул.,  д.  29 литера А</t>
  </si>
  <si>
    <t>Опочинина ул.,  д.  33 литера А</t>
  </si>
  <si>
    <t>Остоумова ул.,  д.   7/   9 литера А</t>
  </si>
  <si>
    <t>Остоумова ул.,  д.   7/   9 литера Б</t>
  </si>
  <si>
    <t>Остоумова ул.,  д.   8 литера А</t>
  </si>
  <si>
    <t>Остоумова ул.,  д.  10 литера А</t>
  </si>
  <si>
    <t>Среднегаванский пр, д.   1 литера А</t>
  </si>
  <si>
    <t>Среднегаванский пр,  д.   2/20 литера А</t>
  </si>
  <si>
    <t>Среднегаванский пр,  д.   2/20 литера Б</t>
  </si>
  <si>
    <t>Среднегаванский пр, д.   3 литера А</t>
  </si>
  <si>
    <t>Среднегаванский пр,  д.   7/ 8 литера А</t>
  </si>
  <si>
    <t>Среднегаванский пр,  д.   9 литера А</t>
  </si>
  <si>
    <t>Среднегаванский пр,  д.  12 литера А</t>
  </si>
  <si>
    <t>Среднегаванский пр,  д.  14 литера А</t>
  </si>
  <si>
    <t>Средний пр В.О. д.  70 литера А</t>
  </si>
  <si>
    <t>Средний пр В.О. д.  79 литера А</t>
  </si>
  <si>
    <t>Средний пр В.О. д.  79 к.1 литера Б</t>
  </si>
  <si>
    <t>Средний пр.В.О.  д.  92 литера А</t>
  </si>
  <si>
    <t>Средний пр.В.О.  д.  96 литера А</t>
  </si>
  <si>
    <t>Средний пр.В.О. д.  98 литера А</t>
  </si>
  <si>
    <t>Средний пр. В.О.  д. 99/18 лит "А"</t>
  </si>
  <si>
    <t>Средний пр. В.О.  д. 99/18 лит "Б"</t>
  </si>
  <si>
    <t>Средний пр.В.О.  д. 106 литера Б</t>
  </si>
  <si>
    <t>ул.Шевченко   д.   2 литера А</t>
  </si>
  <si>
    <t>ул. Шевченко   д.   3 литера А</t>
  </si>
  <si>
    <t>ул. Шевченко   д.   4 литера А</t>
  </si>
  <si>
    <t>ул. Шевченко   д.   5/ 6 литера А</t>
  </si>
  <si>
    <t>ул. Шевченко   д.   9 литера А</t>
  </si>
  <si>
    <t>ул.Шевченко  д.  11 литера А</t>
  </si>
  <si>
    <t>ул.Шевченко ул.  д.  16 литера А</t>
  </si>
  <si>
    <t>ул. Шевченко  д.  17 литера А</t>
  </si>
  <si>
    <t>ул. Шевченко  д.  18 литера А</t>
  </si>
  <si>
    <t>ул. Шевченко   д.  22  к.   1 литера А</t>
  </si>
  <si>
    <t>ул. Шевченко   д.  22 к.   2 литера Ж</t>
  </si>
  <si>
    <t>ул. Шевченко   д.  23 к.   1 литера А</t>
  </si>
  <si>
    <t>ул. Шевченко   д.  24 к.1 литера А</t>
  </si>
  <si>
    <t>ул Шевченко   д.  24  к.   2 литера Ж</t>
  </si>
  <si>
    <t>ул. Шевченко   д.  27 литера А</t>
  </si>
  <si>
    <t>ул. Шевченко   д.  28 литера А</t>
  </si>
  <si>
    <t>ул. Шевченко   д.  29 литера А</t>
  </si>
  <si>
    <t>ул. Шевченко   д.  30 литера А</t>
  </si>
  <si>
    <t>ул. Шевченко   д.  31 литера А</t>
  </si>
  <si>
    <t>ул. Шевченко   д.  32 литера А</t>
  </si>
  <si>
    <t>ул. Шевченко   д.  33 литера А</t>
  </si>
  <si>
    <t>ул. Шевченко   д.  34 литера А</t>
  </si>
  <si>
    <t>ул. Шевченко   д.  37 литера А</t>
  </si>
  <si>
    <t>ул. Шевченко ул.,  д.  38 литера А</t>
  </si>
  <si>
    <t>Шкиперский проток, д.   2 литера Б</t>
  </si>
  <si>
    <t>Платы населения 
(работы, выполняемые 
ООО "Жилкомсервис")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</si>
  <si>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</si>
  <si>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</si>
  <si>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</si>
  <si>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</si>
  <si>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</si>
  <si>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</si>
  <si>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</si>
  <si>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</si>
  <si>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</si>
  <si>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</si>
  <si>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</si>
  <si>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</si>
  <si>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</si>
  <si>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</si>
  <si>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</si>
  <si>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</si>
  <si>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</si>
  <si>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</si>
  <si>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</si>
  <si>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</si>
  <si>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</si>
  <si>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</si>
  <si>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</si>
  <si>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</si>
  <si>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</si>
  <si>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</si>
  <si>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</si>
  <si>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</si>
  <si>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</si>
  <si>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</si>
  <si>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</si>
  <si>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</si>
  <si>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</si>
  <si>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</si>
  <si>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</si>
  <si>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</si>
  <si>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</si>
  <si>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</si>
  <si>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</si>
  <si>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</si>
  <si>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</si>
  <si>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</si>
  <si>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</si>
  <si>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</si>
  <si>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</si>
  <si>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</si>
  <si>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</si>
  <si>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</si>
  <si>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</si>
  <si>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</si>
  <si>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</si>
  <si>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</si>
  <si>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</si>
  <si>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</si>
  <si>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</si>
  <si>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</si>
  <si>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</si>
  <si>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</si>
  <si>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</si>
  <si>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</si>
  <si>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</si>
  <si>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</si>
  <si>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</si>
  <si>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</si>
  <si>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</si>
  <si>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</si>
  <si>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</si>
  <si>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</si>
  <si>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</si>
  <si>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</si>
  <si>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</si>
  <si>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</si>
  <si>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</si>
  <si>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</si>
  <si>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</si>
  <si>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</si>
  <si>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</si>
  <si>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</si>
  <si>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</si>
  <si>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</si>
  <si>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</si>
  <si>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</si>
  <si>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</si>
  <si>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</si>
  <si>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</si>
  <si>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</si>
  <si>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</si>
  <si>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</si>
  <si>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</si>
  <si>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</si>
  <si>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</si>
  <si>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</si>
  <si>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</si>
  <si>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</si>
  <si>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</si>
  <si>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</si>
  <si>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</si>
  <si>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</si>
  <si>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11"/>
        <rFont val="Times New Roman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</si>
  <si>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</si>
  <si>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11"/>
        <rFont val="Times New Roman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</si>
  <si>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</si>
  <si>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</si>
  <si>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</si>
  <si>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</si>
  <si>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</si>
  <si>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 xml:space="preserve">    Тариф текущего ремонта 5,08</t>
  </si>
  <si>
    <t>Разница план-факт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</si>
</sst>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_ ;[Red]\-#,##0.0\ "/>
    <numFmt numFmtId="166" formatCode="#,##0_ ;[Red]\-#,##0\ "/>
    <numFmt numFmtId="167" formatCode="0.0"/>
    <numFmt numFmtId="168" formatCode="#,##0.000_ ;[Red]\-#,##0.000\ "/>
    <numFmt numFmtId="169" formatCode="0.000"/>
  </numFmts>
  <fonts count="17" x14ac:knownFonts="1">
    <font>
      <sz val="10"/>
      <name val="Arial Cyr"/>
      <charset val="204"/>
    </font>
    <font>
      <sz val="9"/>
      <name val="Cambria"/>
      <family val="1"/>
      <charset val="204"/>
    </font>
    <font>
      <b/>
      <sz val="9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10"/>
      <name val="Cambria"/>
      <family val="1"/>
      <charset val="204"/>
    </font>
    <font>
      <sz val="8"/>
      <name val="Times New Roman Cyr"/>
      <charset val="204"/>
    </font>
    <font>
      <b/>
      <sz val="9"/>
      <color indexed="10"/>
      <name val="Cambria"/>
      <family val="1"/>
      <charset val="204"/>
    </font>
    <font>
      <b/>
      <i/>
      <sz val="9"/>
      <name val="Cambria"/>
      <family val="1"/>
      <charset val="204"/>
    </font>
    <font>
      <i/>
      <sz val="9"/>
      <name val="Cambria"/>
      <family val="1"/>
      <charset val="204"/>
    </font>
    <font>
      <sz val="10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49" fontId="4" fillId="0" borderId="1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49" fontId="4" fillId="0" borderId="12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3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7" xfId="0" applyFont="1" applyFill="1" applyBorder="1"/>
    <xf numFmtId="49" fontId="4" fillId="3" borderId="14" xfId="1" applyNumberFormat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1" fontId="7" fillId="3" borderId="16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1" fontId="8" fillId="3" borderId="13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" fontId="7" fillId="3" borderId="13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/>
    </xf>
    <xf numFmtId="2" fontId="7" fillId="3" borderId="18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49" fontId="4" fillId="0" borderId="19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/>
    </xf>
    <xf numFmtId="49" fontId="4" fillId="0" borderId="2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/>
    </xf>
    <xf numFmtId="167" fontId="1" fillId="3" borderId="1" xfId="0" applyNumberFormat="1" applyFont="1" applyFill="1" applyBorder="1"/>
    <xf numFmtId="0" fontId="5" fillId="0" borderId="15" xfId="1" applyFont="1" applyFill="1" applyBorder="1" applyAlignment="1">
      <alignment horizontal="left" vertical="center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/>
    <xf numFmtId="0" fontId="5" fillId="0" borderId="7" xfId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horizontal="center"/>
    </xf>
    <xf numFmtId="49" fontId="4" fillId="3" borderId="10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8" fontId="11" fillId="3" borderId="7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11" fillId="3" borderId="7" xfId="0" applyFont="1" applyFill="1" applyBorder="1"/>
    <xf numFmtId="0" fontId="5" fillId="3" borderId="15" xfId="1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1" fillId="3" borderId="0" xfId="0" applyNumberFormat="1" applyFont="1" applyFill="1"/>
    <xf numFmtId="166" fontId="1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/>
    <xf numFmtId="166" fontId="11" fillId="3" borderId="1" xfId="0" applyNumberFormat="1" applyFont="1" applyFill="1" applyBorder="1"/>
    <xf numFmtId="49" fontId="4" fillId="3" borderId="19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49" fontId="4" fillId="3" borderId="20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vertical="center" wrapText="1"/>
    </xf>
    <xf numFmtId="169" fontId="1" fillId="3" borderId="1" xfId="0" applyNumberFormat="1" applyFont="1" applyFill="1" applyBorder="1"/>
    <xf numFmtId="168" fontId="7" fillId="3" borderId="23" xfId="0" applyNumberFormat="1" applyFont="1" applyFill="1" applyBorder="1"/>
    <xf numFmtId="0" fontId="12" fillId="3" borderId="23" xfId="0" applyNumberFormat="1" applyFont="1" applyFill="1" applyBorder="1"/>
    <xf numFmtId="2" fontId="7" fillId="3" borderId="1" xfId="0" applyNumberFormat="1" applyFont="1" applyFill="1" applyBorder="1"/>
    <xf numFmtId="0" fontId="12" fillId="3" borderId="1" xfId="0" applyNumberFormat="1" applyFont="1" applyFill="1" applyBorder="1"/>
    <xf numFmtId="168" fontId="2" fillId="3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8" fontId="7" fillId="3" borderId="1" xfId="0" applyNumberFormat="1" applyFont="1" applyFill="1" applyBorder="1"/>
    <xf numFmtId="49" fontId="4" fillId="2" borderId="8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7" fillId="3" borderId="24" xfId="0" applyNumberFormat="1" applyFont="1" applyFill="1" applyBorder="1"/>
    <xf numFmtId="2" fontId="1" fillId="3" borderId="1" xfId="0" applyNumberFormat="1" applyFont="1" applyFill="1" applyBorder="1"/>
    <xf numFmtId="2" fontId="12" fillId="3" borderId="24" xfId="0" applyNumberFormat="1" applyFont="1" applyFill="1" applyBorder="1"/>
    <xf numFmtId="2" fontId="7" fillId="3" borderId="2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left" vertical="center"/>
    </xf>
    <xf numFmtId="0" fontId="4" fillId="4" borderId="27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3" fontId="1" fillId="3" borderId="1" xfId="0" applyNumberFormat="1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2" fillId="3" borderId="1" xfId="0" applyNumberFormat="1" applyFont="1" applyFill="1" applyBorder="1"/>
    <xf numFmtId="3" fontId="1" fillId="3" borderId="0" xfId="0" applyNumberFormat="1" applyFont="1" applyFill="1"/>
    <xf numFmtId="0" fontId="15" fillId="3" borderId="1" xfId="0" applyFont="1" applyFill="1" applyBorder="1" applyAlignment="1">
      <alignment horizontal="right"/>
    </xf>
    <xf numFmtId="0" fontId="2" fillId="3" borderId="1" xfId="0" applyFont="1" applyFill="1" applyBorder="1"/>
    <xf numFmtId="164" fontId="1" fillId="3" borderId="1" xfId="0" applyNumberFormat="1" applyFont="1" applyFill="1" applyBorder="1"/>
    <xf numFmtId="0" fontId="14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3" borderId="0" xfId="0" applyFont="1" applyFill="1"/>
    <xf numFmtId="0" fontId="5" fillId="3" borderId="11" xfId="1" applyFont="1" applyFill="1" applyBorder="1" applyAlignment="1">
      <alignment horizontal="left" vertical="center"/>
    </xf>
    <xf numFmtId="49" fontId="4" fillId="3" borderId="12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15" xfId="1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4" xfId="0" applyFont="1" applyFill="1" applyBorder="1"/>
    <xf numFmtId="169" fontId="16" fillId="3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169" fontId="1" fillId="3" borderId="1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textRotation="90" wrapText="1"/>
    </xf>
    <xf numFmtId="0" fontId="0" fillId="0" borderId="5" xfId="0" applyFill="1" applyBorder="1"/>
    <xf numFmtId="0" fontId="0" fillId="0" borderId="7" xfId="0" applyFill="1" applyBorder="1"/>
    <xf numFmtId="4" fontId="1" fillId="0" borderId="2" xfId="0" applyNumberFormat="1" applyFont="1" applyFill="1" applyBorder="1" applyAlignment="1">
      <alignment textRotation="90" wrapText="1"/>
    </xf>
    <xf numFmtId="0" fontId="1" fillId="0" borderId="2" xfId="0" applyFont="1" applyFill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4" fontId="1" fillId="0" borderId="4" xfId="0" applyNumberFormat="1" applyFont="1" applyFill="1" applyBorder="1" applyAlignment="1">
      <alignment textRotation="90" wrapText="1"/>
    </xf>
    <xf numFmtId="0" fontId="1" fillId="0" borderId="6" xfId="0" applyFont="1" applyFill="1" applyBorder="1" applyAlignment="1">
      <alignment textRotation="90" wrapText="1"/>
    </xf>
    <xf numFmtId="0" fontId="1" fillId="0" borderId="5" xfId="0" applyFont="1" applyFill="1" applyBorder="1" applyAlignment="1">
      <alignment textRotation="90" wrapText="1"/>
    </xf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5" borderId="14" xfId="1" applyNumberFormat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left" vertical="center"/>
    </xf>
    <xf numFmtId="0" fontId="4" fillId="5" borderId="15" xfId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2" xfId="0" applyFont="1" applyFill="1" applyBorder="1"/>
    <xf numFmtId="2" fontId="6" fillId="5" borderId="7" xfId="0" applyNumberFormat="1" applyFont="1" applyFill="1" applyBorder="1" applyAlignment="1">
      <alignment horizontal="center"/>
    </xf>
    <xf numFmtId="0" fontId="1" fillId="5" borderId="13" xfId="0" applyFont="1" applyFill="1" applyBorder="1"/>
    <xf numFmtId="0" fontId="1" fillId="5" borderId="7" xfId="0" applyFont="1" applyFill="1" applyBorder="1"/>
    <xf numFmtId="0" fontId="1" fillId="5" borderId="0" xfId="0" applyFont="1" applyFill="1"/>
    <xf numFmtId="49" fontId="4" fillId="5" borderId="10" xfId="1" applyNumberFormat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left" vertical="center" wrapText="1"/>
    </xf>
    <xf numFmtId="0" fontId="4" fillId="5" borderId="11" xfId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164" fontId="1" fillId="5" borderId="22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8" fontId="11" fillId="5" borderId="7" xfId="0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11" fillId="5" borderId="7" xfId="0" applyFont="1" applyFill="1" applyBorder="1"/>
    <xf numFmtId="49" fontId="4" fillId="6" borderId="19" xfId="1" applyNumberFormat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left" vertical="center" wrapText="1"/>
    </xf>
    <xf numFmtId="0" fontId="4" fillId="6" borderId="7" xfId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6" borderId="0" xfId="0" applyFont="1" applyFill="1"/>
    <xf numFmtId="49" fontId="4" fillId="7" borderId="19" xfId="1" applyNumberFormat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left" vertical="center" wrapText="1"/>
    </xf>
    <xf numFmtId="0" fontId="4" fillId="7" borderId="7" xfId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1" fillId="7" borderId="0" xfId="0" applyFont="1" applyFill="1"/>
    <xf numFmtId="49" fontId="4" fillId="7" borderId="12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left" vertical="center"/>
    </xf>
    <xf numFmtId="166" fontId="2" fillId="7" borderId="1" xfId="0" applyNumberFormat="1" applyFont="1" applyFill="1" applyBorder="1" applyAlignment="1">
      <alignment horizontal="center"/>
    </xf>
    <xf numFmtId="168" fontId="7" fillId="7" borderId="23" xfId="0" applyNumberFormat="1" applyFont="1" applyFill="1" applyBorder="1"/>
    <xf numFmtId="0" fontId="12" fillId="7" borderId="23" xfId="0" applyNumberFormat="1" applyFont="1" applyFill="1" applyBorder="1"/>
    <xf numFmtId="2" fontId="7" fillId="7" borderId="1" xfId="0" applyNumberFormat="1" applyFont="1" applyFill="1" applyBorder="1"/>
    <xf numFmtId="0" fontId="12" fillId="7" borderId="1" xfId="0" applyNumberFormat="1" applyFont="1" applyFill="1" applyBorder="1"/>
    <xf numFmtId="168" fontId="2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/>
    </xf>
    <xf numFmtId="168" fontId="7" fillId="7" borderId="1" xfId="0" applyNumberFormat="1" applyFont="1" applyFill="1" applyBorder="1"/>
    <xf numFmtId="169" fontId="1" fillId="7" borderId="1" xfId="0" applyNumberFormat="1" applyFont="1" applyFill="1" applyBorder="1"/>
    <xf numFmtId="49" fontId="4" fillId="7" borderId="20" xfId="1" applyNumberFormat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left" vertical="center" wrapText="1"/>
    </xf>
    <xf numFmtId="0" fontId="4" fillId="7" borderId="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HX147"/>
  <sheetViews>
    <sheetView topLeftCell="A10" zoomScale="80" zoomScaleNormal="80" workbookViewId="0">
      <pane xSplit="3" ySplit="2" topLeftCell="D70" activePane="bottomRight" state="frozen"/>
      <selection activeCell="A10" sqref="A10"/>
      <selection pane="topRight" activeCell="D10" sqref="D10"/>
      <selection pane="bottomLeft" activeCell="A12" sqref="A12"/>
      <selection pane="bottomRight" activeCell="D93" sqref="D93"/>
    </sheetView>
  </sheetViews>
  <sheetFormatPr defaultColWidth="3.5703125" defaultRowHeight="12" x14ac:dyDescent="0.2"/>
  <cols>
    <col min="1" max="1" width="5.140625" style="1" customWidth="1"/>
    <col min="2" max="2" width="50.7109375" style="1" customWidth="1"/>
    <col min="3" max="3" width="9.28515625" style="1" customWidth="1"/>
    <col min="4" max="4" width="9.42578125" style="1" customWidth="1"/>
    <col min="5" max="5" width="9.7109375" style="1" customWidth="1"/>
    <col min="6" max="7" width="9.42578125" style="1" bestFit="1" customWidth="1"/>
    <col min="8" max="8" width="7" style="1" customWidth="1"/>
    <col min="9" max="9" width="7.140625" style="1" customWidth="1"/>
    <col min="10" max="10" width="7" style="1" customWidth="1"/>
    <col min="11" max="11" width="7.28515625" style="1" customWidth="1"/>
    <col min="12" max="12" width="7.42578125" style="1" customWidth="1"/>
    <col min="13" max="13" width="6.140625" style="1" customWidth="1"/>
    <col min="14" max="14" width="7" style="1" customWidth="1"/>
    <col min="15" max="17" width="7.140625" style="1" customWidth="1"/>
    <col min="18" max="18" width="7" style="1" customWidth="1"/>
    <col min="19" max="19" width="5.85546875" style="1" customWidth="1"/>
    <col min="20" max="20" width="6" style="1" customWidth="1"/>
    <col min="21" max="21" width="5.7109375" style="1" customWidth="1"/>
    <col min="22" max="22" width="4.5703125" style="1" customWidth="1"/>
    <col min="23" max="23" width="5.28515625" style="1" customWidth="1"/>
    <col min="24" max="24" width="5.42578125" style="1" customWidth="1"/>
    <col min="25" max="25" width="5.7109375" style="1" customWidth="1"/>
    <col min="26" max="26" width="9" style="1" customWidth="1"/>
    <col min="27" max="27" width="6.42578125" style="1" customWidth="1"/>
    <col min="28" max="28" width="6" style="1" customWidth="1"/>
    <col min="29" max="29" width="7" style="1" customWidth="1"/>
    <col min="30" max="30" width="7.85546875" style="1" customWidth="1"/>
    <col min="31" max="31" width="6.140625" style="1" customWidth="1"/>
    <col min="32" max="32" width="5.7109375" style="1" customWidth="1"/>
    <col min="33" max="33" width="6.5703125" style="1" customWidth="1"/>
    <col min="34" max="34" width="7" style="1" customWidth="1"/>
    <col min="35" max="35" width="5.85546875" style="1" bestFit="1" customWidth="1"/>
    <col min="36" max="36" width="7.42578125" style="1" customWidth="1"/>
    <col min="37" max="38" width="6.85546875" style="1" bestFit="1" customWidth="1"/>
    <col min="39" max="39" width="5.85546875" style="1" bestFit="1" customWidth="1"/>
    <col min="40" max="40" width="6.85546875" style="1" bestFit="1" customWidth="1"/>
    <col min="41" max="41" width="5.85546875" style="1" bestFit="1" customWidth="1"/>
    <col min="42" max="42" width="8.7109375" style="1" customWidth="1"/>
    <col min="43" max="46" width="6.85546875" style="1" bestFit="1" customWidth="1"/>
    <col min="47" max="47" width="5.85546875" style="1" bestFit="1" customWidth="1"/>
    <col min="48" max="55" width="6.85546875" style="1" bestFit="1" customWidth="1"/>
    <col min="56" max="59" width="5.85546875" style="1" bestFit="1" customWidth="1"/>
    <col min="60" max="61" width="6.85546875" style="1" bestFit="1" customWidth="1"/>
    <col min="62" max="62" width="8.5703125" style="1" customWidth="1"/>
    <col min="63" max="63" width="6.85546875" style="1" bestFit="1" customWidth="1"/>
    <col min="64" max="66" width="5.85546875" style="1" bestFit="1" customWidth="1"/>
    <col min="67" max="70" width="6.85546875" style="1" bestFit="1" customWidth="1"/>
    <col min="71" max="71" width="5.85546875" style="1" bestFit="1" customWidth="1"/>
    <col min="72" max="73" width="6.85546875" style="1" bestFit="1" customWidth="1"/>
    <col min="74" max="74" width="5.85546875" style="1" bestFit="1" customWidth="1"/>
    <col min="75" max="81" width="6.85546875" style="1" bestFit="1" customWidth="1"/>
    <col min="82" max="82" width="5.85546875" style="1" bestFit="1" customWidth="1"/>
    <col min="83" max="83" width="6.85546875" style="1" customWidth="1"/>
    <col min="84" max="84" width="7.5703125" style="1" customWidth="1"/>
    <col min="85" max="85" width="6.85546875" style="1" bestFit="1" customWidth="1"/>
    <col min="86" max="86" width="8.7109375" style="1" customWidth="1"/>
    <col min="87" max="92" width="6.85546875" style="1" bestFit="1" customWidth="1"/>
    <col min="93" max="93" width="6.7109375" style="1" customWidth="1"/>
    <col min="94" max="101" width="6.85546875" style="1" bestFit="1" customWidth="1"/>
    <col min="102" max="102" width="8.42578125" style="1" customWidth="1"/>
    <col min="103" max="105" width="6.85546875" style="1" bestFit="1" customWidth="1"/>
    <col min="106" max="106" width="5.85546875" style="1" bestFit="1" customWidth="1"/>
    <col min="107" max="110" width="6.85546875" style="1" bestFit="1" customWidth="1"/>
    <col min="111" max="111" width="8.85546875" style="1" customWidth="1"/>
    <col min="112" max="112" width="9.5703125" style="1" customWidth="1"/>
    <col min="113" max="113" width="7" style="1" customWidth="1"/>
    <col min="114" max="114" width="6.85546875" style="1" bestFit="1" customWidth="1"/>
    <col min="115" max="115" width="7.85546875" style="1" bestFit="1" customWidth="1"/>
    <col min="116" max="122" width="6.85546875" style="1" bestFit="1" customWidth="1"/>
    <col min="123" max="123" width="8" style="1" customWidth="1"/>
    <col min="124" max="124" width="6.85546875" style="1" bestFit="1" customWidth="1"/>
    <col min="125" max="125" width="7.85546875" style="1" bestFit="1" customWidth="1"/>
    <col min="126" max="126" width="8.28515625" style="1" customWidth="1"/>
    <col min="127" max="127" width="6.85546875" style="1" bestFit="1" customWidth="1"/>
    <col min="128" max="128" width="7.85546875" style="1" bestFit="1" customWidth="1"/>
    <col min="129" max="131" width="6.85546875" style="1" bestFit="1" customWidth="1"/>
    <col min="132" max="132" width="8.140625" style="1" customWidth="1"/>
    <col min="133" max="137" width="6.85546875" style="1" bestFit="1" customWidth="1"/>
    <col min="138" max="138" width="5.85546875" style="1" bestFit="1" customWidth="1"/>
    <col min="139" max="145" width="6.85546875" style="1" bestFit="1" customWidth="1"/>
    <col min="146" max="146" width="5.85546875" style="1" bestFit="1" customWidth="1"/>
    <col min="147" max="154" width="6.85546875" style="1" bestFit="1" customWidth="1"/>
    <col min="155" max="155" width="8.140625" style="1" customWidth="1"/>
    <col min="156" max="161" width="6.85546875" style="1" bestFit="1" customWidth="1"/>
    <col min="162" max="162" width="7.85546875" style="1" bestFit="1" customWidth="1"/>
    <col min="163" max="169" width="6.85546875" style="1" bestFit="1" customWidth="1"/>
    <col min="170" max="170" width="8.42578125" style="1" customWidth="1"/>
    <col min="171" max="175" width="6.85546875" style="1" bestFit="1" customWidth="1"/>
    <col min="176" max="177" width="8.7109375" style="1" customWidth="1"/>
    <col min="178" max="178" width="5.85546875" style="1" bestFit="1" customWidth="1"/>
    <col min="179" max="179" width="6.85546875" style="1" bestFit="1" customWidth="1"/>
    <col min="180" max="180" width="8" style="1" customWidth="1"/>
    <col min="181" max="181" width="6.140625" style="1" customWidth="1"/>
    <col min="182" max="182" width="5.85546875" style="1" bestFit="1" customWidth="1"/>
    <col min="183" max="183" width="6.85546875" style="1" bestFit="1" customWidth="1"/>
    <col min="184" max="184" width="8.140625" style="1" customWidth="1"/>
    <col min="185" max="186" width="6.85546875" style="1" bestFit="1" customWidth="1"/>
    <col min="187" max="187" width="7.7109375" style="1" customWidth="1"/>
    <col min="188" max="188" width="7.42578125" style="1" customWidth="1"/>
    <col min="189" max="189" width="7.7109375" style="1" customWidth="1"/>
    <col min="190" max="192" width="6.85546875" style="1" bestFit="1" customWidth="1"/>
    <col min="193" max="193" width="5.85546875" style="1" bestFit="1" customWidth="1"/>
    <col min="194" max="194" width="6.85546875" style="1" bestFit="1" customWidth="1"/>
    <col min="195" max="195" width="8.42578125" style="1" customWidth="1"/>
    <col min="196" max="196" width="8.28515625" style="1" customWidth="1"/>
    <col min="197" max="197" width="6.85546875" style="1" bestFit="1" customWidth="1"/>
    <col min="198" max="198" width="5.85546875" style="1" bestFit="1" customWidth="1"/>
    <col min="199" max="199" width="6.85546875" style="1" customWidth="1"/>
    <col min="200" max="200" width="8.140625" style="1" customWidth="1"/>
    <col min="201" max="201" width="7.7109375" style="1" customWidth="1"/>
    <col min="202" max="202" width="6.85546875" style="1" bestFit="1" customWidth="1"/>
    <col min="203" max="203" width="8" style="1" customWidth="1"/>
    <col min="204" max="205" width="6.85546875" style="1" bestFit="1" customWidth="1"/>
    <col min="206" max="206" width="6.42578125" style="1" customWidth="1"/>
    <col min="207" max="207" width="5.85546875" style="1" bestFit="1" customWidth="1"/>
    <col min="208" max="208" width="8.140625" style="1" customWidth="1"/>
    <col min="209" max="209" width="6.85546875" style="1" bestFit="1" customWidth="1"/>
    <col min="210" max="210" width="7" style="1" customWidth="1"/>
    <col min="211" max="211" width="5.85546875" style="1" bestFit="1" customWidth="1"/>
    <col min="212" max="214" width="6.85546875" style="1" bestFit="1" customWidth="1"/>
    <col min="215" max="215" width="8.7109375" style="1" customWidth="1"/>
    <col min="216" max="216" width="8" style="1" customWidth="1"/>
    <col min="217" max="221" width="6.85546875" style="1" bestFit="1" customWidth="1"/>
    <col min="222" max="222" width="5.85546875" style="1" bestFit="1" customWidth="1"/>
    <col min="223" max="227" width="6.85546875" style="1" bestFit="1" customWidth="1"/>
    <col min="228" max="228" width="7.5703125" style="1" customWidth="1"/>
    <col min="229" max="231" width="6.85546875" style="1" bestFit="1" customWidth="1"/>
    <col min="232" max="232" width="8.7109375" style="1" customWidth="1"/>
    <col min="233" max="16384" width="3.5703125" style="1"/>
  </cols>
  <sheetData>
    <row r="2" spans="1:232" ht="16.5" customHeight="1" x14ac:dyDescent="0.2">
      <c r="B2" s="2" t="s">
        <v>0</v>
      </c>
      <c r="D2" s="2"/>
      <c r="G2" s="2"/>
      <c r="H2" s="2"/>
      <c r="I2" s="2"/>
      <c r="T2" s="2"/>
      <c r="U2" s="2"/>
      <c r="V2" s="2"/>
      <c r="W2" s="2"/>
      <c r="X2" s="2"/>
      <c r="Y2" s="2"/>
      <c r="Z2" s="2"/>
      <c r="AB2" s="2"/>
      <c r="AD2" s="2"/>
    </row>
    <row r="3" spans="1:232" ht="16.5" customHeight="1" x14ac:dyDescent="0.2">
      <c r="B3" s="2" t="s">
        <v>1</v>
      </c>
      <c r="D3" s="2"/>
      <c r="G3" s="2"/>
      <c r="H3" s="2"/>
      <c r="I3" s="2"/>
      <c r="T3" s="2"/>
      <c r="U3" s="2"/>
      <c r="V3" s="2"/>
      <c r="W3" s="2"/>
      <c r="X3" s="2"/>
      <c r="Y3" s="2"/>
      <c r="Z3" s="2"/>
      <c r="AB3" s="2"/>
      <c r="AD3" s="2"/>
    </row>
    <row r="4" spans="1:232" ht="16.5" customHeight="1" x14ac:dyDescent="0.2">
      <c r="B4" s="2" t="s">
        <v>2</v>
      </c>
      <c r="D4" s="2"/>
      <c r="G4" s="2"/>
      <c r="H4" s="2"/>
      <c r="I4" s="2"/>
      <c r="T4" s="2"/>
      <c r="U4" s="2"/>
      <c r="V4" s="2"/>
      <c r="W4" s="2"/>
      <c r="X4" s="2"/>
      <c r="Y4" s="2"/>
      <c r="Z4" s="2"/>
      <c r="AB4" s="2"/>
    </row>
    <row r="5" spans="1:232" ht="16.5" customHeight="1" x14ac:dyDescent="0.2">
      <c r="B5" s="2"/>
      <c r="D5" s="2"/>
      <c r="G5" s="2"/>
      <c r="H5" s="2"/>
      <c r="I5" s="2"/>
      <c r="T5" s="2"/>
      <c r="U5" s="2"/>
      <c r="V5" s="2"/>
      <c r="W5" s="2"/>
      <c r="X5" s="2"/>
      <c r="Y5" s="2"/>
      <c r="Z5" s="2"/>
      <c r="AB5" s="2"/>
    </row>
    <row r="6" spans="1:232" ht="16.5" customHeight="1" x14ac:dyDescent="0.2">
      <c r="D6" s="2"/>
      <c r="G6" s="2"/>
      <c r="H6" s="2"/>
      <c r="I6" s="2"/>
      <c r="T6" s="2"/>
      <c r="U6" s="2"/>
      <c r="V6" s="2"/>
      <c r="W6" s="2"/>
      <c r="X6" s="2"/>
      <c r="Y6" s="2"/>
      <c r="Z6" s="2"/>
      <c r="AB6" s="2"/>
    </row>
    <row r="7" spans="1:232" ht="16.5" customHeight="1" x14ac:dyDescent="0.2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232" ht="15.6" customHeight="1" x14ac:dyDescent="0.2">
      <c r="A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4</v>
      </c>
      <c r="AG8" s="7"/>
      <c r="AH8" s="5"/>
    </row>
    <row r="9" spans="1:232" ht="21.75" customHeight="1" x14ac:dyDescent="0.2">
      <c r="A9" s="184" t="s">
        <v>5</v>
      </c>
      <c r="B9" s="185" t="s">
        <v>6</v>
      </c>
      <c r="C9" s="185" t="s">
        <v>7</v>
      </c>
      <c r="D9" s="186" t="s">
        <v>8</v>
      </c>
      <c r="E9" s="173" t="s">
        <v>9</v>
      </c>
      <c r="F9" s="173"/>
      <c r="G9" s="173"/>
      <c r="H9" s="170" t="s">
        <v>10</v>
      </c>
      <c r="I9" s="170" t="s">
        <v>11</v>
      </c>
      <c r="J9" s="170" t="s">
        <v>12</v>
      </c>
      <c r="K9" s="170" t="s">
        <v>13</v>
      </c>
      <c r="L9" s="170" t="s">
        <v>14</v>
      </c>
      <c r="M9" s="170" t="s">
        <v>15</v>
      </c>
      <c r="N9" s="170" t="s">
        <v>16</v>
      </c>
      <c r="O9" s="170" t="s">
        <v>17</v>
      </c>
      <c r="P9" s="170" t="s">
        <v>18</v>
      </c>
      <c r="Q9" s="170" t="s">
        <v>19</v>
      </c>
      <c r="R9" s="170" t="s">
        <v>20</v>
      </c>
      <c r="S9" s="170" t="s">
        <v>21</v>
      </c>
      <c r="T9" s="170" t="s">
        <v>22</v>
      </c>
      <c r="U9" s="170" t="s">
        <v>23</v>
      </c>
      <c r="V9" s="170" t="s">
        <v>24</v>
      </c>
      <c r="W9" s="170" t="s">
        <v>25</v>
      </c>
      <c r="X9" s="170" t="s">
        <v>26</v>
      </c>
      <c r="Y9" s="170" t="s">
        <v>27</v>
      </c>
      <c r="Z9" s="170" t="s">
        <v>28</v>
      </c>
      <c r="AA9" s="170" t="s">
        <v>29</v>
      </c>
      <c r="AB9" s="170" t="s">
        <v>30</v>
      </c>
      <c r="AC9" s="170" t="s">
        <v>31</v>
      </c>
      <c r="AD9" s="170" t="s">
        <v>32</v>
      </c>
      <c r="AE9" s="170" t="s">
        <v>33</v>
      </c>
      <c r="AF9" s="170" t="s">
        <v>34</v>
      </c>
      <c r="AG9" s="170" t="s">
        <v>35</v>
      </c>
      <c r="AH9" s="170" t="s">
        <v>36</v>
      </c>
      <c r="AI9" s="170" t="s">
        <v>37</v>
      </c>
      <c r="AJ9" s="170" t="s">
        <v>38</v>
      </c>
      <c r="AK9" s="170" t="s">
        <v>39</v>
      </c>
      <c r="AL9" s="170" t="s">
        <v>40</v>
      </c>
      <c r="AM9" s="170" t="s">
        <v>41</v>
      </c>
      <c r="AN9" s="177" t="s">
        <v>42</v>
      </c>
      <c r="AO9" s="170" t="s">
        <v>43</v>
      </c>
      <c r="AP9" s="170" t="s">
        <v>44</v>
      </c>
      <c r="AQ9" s="170" t="s">
        <v>45</v>
      </c>
      <c r="AR9" s="170" t="s">
        <v>46</v>
      </c>
      <c r="AS9" s="170" t="s">
        <v>47</v>
      </c>
      <c r="AT9" s="170" t="s">
        <v>48</v>
      </c>
      <c r="AU9" s="170" t="s">
        <v>49</v>
      </c>
      <c r="AV9" s="170" t="s">
        <v>50</v>
      </c>
      <c r="AW9" s="170" t="s">
        <v>51</v>
      </c>
      <c r="AX9" s="170" t="s">
        <v>52</v>
      </c>
      <c r="AY9" s="170" t="s">
        <v>53</v>
      </c>
      <c r="AZ9" s="170" t="s">
        <v>54</v>
      </c>
      <c r="BA9" s="170" t="s">
        <v>55</v>
      </c>
      <c r="BB9" s="170" t="s">
        <v>56</v>
      </c>
      <c r="BC9" s="170" t="s">
        <v>57</v>
      </c>
      <c r="BD9" s="170" t="s">
        <v>58</v>
      </c>
      <c r="BE9" s="170" t="s">
        <v>59</v>
      </c>
      <c r="BF9" s="170" t="s">
        <v>60</v>
      </c>
      <c r="BG9" s="170" t="s">
        <v>61</v>
      </c>
      <c r="BH9" s="170" t="s">
        <v>62</v>
      </c>
      <c r="BI9" s="170" t="s">
        <v>63</v>
      </c>
      <c r="BJ9" s="170" t="s">
        <v>64</v>
      </c>
      <c r="BK9" s="170" t="s">
        <v>65</v>
      </c>
      <c r="BL9" s="170" t="s">
        <v>66</v>
      </c>
      <c r="BM9" s="170" t="s">
        <v>67</v>
      </c>
      <c r="BN9" s="170" t="s">
        <v>68</v>
      </c>
      <c r="BO9" s="170" t="s">
        <v>69</v>
      </c>
      <c r="BP9" s="170" t="s">
        <v>70</v>
      </c>
      <c r="BQ9" s="170" t="s">
        <v>71</v>
      </c>
      <c r="BR9" s="170" t="s">
        <v>72</v>
      </c>
      <c r="BS9" s="170" t="s">
        <v>73</v>
      </c>
      <c r="BT9" s="170" t="s">
        <v>74</v>
      </c>
      <c r="BU9" s="170" t="s">
        <v>75</v>
      </c>
      <c r="BV9" s="170" t="s">
        <v>76</v>
      </c>
      <c r="BW9" s="170" t="s">
        <v>77</v>
      </c>
      <c r="BX9" s="170" t="s">
        <v>78</v>
      </c>
      <c r="BY9" s="170" t="s">
        <v>79</v>
      </c>
      <c r="BZ9" s="170" t="s">
        <v>80</v>
      </c>
      <c r="CA9" s="170" t="s">
        <v>81</v>
      </c>
      <c r="CB9" s="170" t="s">
        <v>82</v>
      </c>
      <c r="CC9" s="177" t="s">
        <v>83</v>
      </c>
      <c r="CD9" s="170" t="s">
        <v>84</v>
      </c>
      <c r="CE9" s="170" t="s">
        <v>85</v>
      </c>
      <c r="CF9" s="170" t="s">
        <v>86</v>
      </c>
      <c r="CG9" s="170" t="s">
        <v>87</v>
      </c>
      <c r="CH9" s="170" t="s">
        <v>88</v>
      </c>
      <c r="CI9" s="170" t="s">
        <v>89</v>
      </c>
      <c r="CJ9" s="170" t="s">
        <v>90</v>
      </c>
      <c r="CK9" s="170" t="s">
        <v>91</v>
      </c>
      <c r="CL9" s="170" t="s">
        <v>92</v>
      </c>
      <c r="CM9" s="170" t="s">
        <v>93</v>
      </c>
      <c r="CN9" s="170" t="s">
        <v>94</v>
      </c>
      <c r="CO9" s="170" t="s">
        <v>95</v>
      </c>
      <c r="CP9" s="170" t="s">
        <v>96</v>
      </c>
      <c r="CQ9" s="177" t="s">
        <v>97</v>
      </c>
      <c r="CR9" s="170" t="s">
        <v>98</v>
      </c>
      <c r="CS9" s="170" t="s">
        <v>99</v>
      </c>
      <c r="CT9" s="170" t="s">
        <v>100</v>
      </c>
      <c r="CU9" s="170" t="s">
        <v>101</v>
      </c>
      <c r="CV9" s="170" t="s">
        <v>102</v>
      </c>
      <c r="CW9" s="170" t="s">
        <v>103</v>
      </c>
      <c r="CX9" s="170" t="s">
        <v>104</v>
      </c>
      <c r="CY9" s="170" t="s">
        <v>105</v>
      </c>
      <c r="CZ9" s="170" t="s">
        <v>106</v>
      </c>
      <c r="DA9" s="170" t="s">
        <v>107</v>
      </c>
      <c r="DB9" s="170" t="s">
        <v>108</v>
      </c>
      <c r="DC9" s="170" t="s">
        <v>109</v>
      </c>
      <c r="DD9" s="170" t="s">
        <v>110</v>
      </c>
      <c r="DE9" s="174" t="s">
        <v>111</v>
      </c>
      <c r="DF9" s="174" t="s">
        <v>112</v>
      </c>
      <c r="DG9" s="170" t="s">
        <v>113</v>
      </c>
      <c r="DH9" s="170" t="s">
        <v>114</v>
      </c>
      <c r="DI9" s="170" t="s">
        <v>115</v>
      </c>
      <c r="DJ9" s="170" t="s">
        <v>116</v>
      </c>
      <c r="DK9" s="170" t="s">
        <v>117</v>
      </c>
      <c r="DL9" s="170" t="s">
        <v>118</v>
      </c>
      <c r="DM9" s="170" t="s">
        <v>119</v>
      </c>
      <c r="DN9" s="170" t="s">
        <v>120</v>
      </c>
      <c r="DO9" s="170" t="s">
        <v>121</v>
      </c>
      <c r="DP9" s="170" t="s">
        <v>122</v>
      </c>
      <c r="DQ9" s="170" t="s">
        <v>123</v>
      </c>
      <c r="DR9" s="170" t="s">
        <v>124</v>
      </c>
      <c r="DS9" s="170" t="s">
        <v>125</v>
      </c>
      <c r="DT9" s="170" t="s">
        <v>126</v>
      </c>
      <c r="DU9" s="170" t="s">
        <v>127</v>
      </c>
      <c r="DV9" s="170" t="s">
        <v>128</v>
      </c>
      <c r="DW9" s="170" t="s">
        <v>129</v>
      </c>
      <c r="DX9" s="170" t="s">
        <v>130</v>
      </c>
      <c r="DY9" s="170" t="s">
        <v>131</v>
      </c>
      <c r="DZ9" s="170" t="s">
        <v>132</v>
      </c>
      <c r="EA9" s="170" t="s">
        <v>133</v>
      </c>
      <c r="EB9" s="177" t="s">
        <v>134</v>
      </c>
      <c r="EC9" s="170" t="s">
        <v>135</v>
      </c>
      <c r="ED9" s="170" t="s">
        <v>136</v>
      </c>
      <c r="EE9" s="170" t="s">
        <v>137</v>
      </c>
      <c r="EF9" s="170" t="s">
        <v>138</v>
      </c>
      <c r="EG9" s="170" t="s">
        <v>139</v>
      </c>
      <c r="EH9" s="170" t="s">
        <v>140</v>
      </c>
      <c r="EI9" s="170" t="s">
        <v>141</v>
      </c>
      <c r="EJ9" s="170" t="s">
        <v>142</v>
      </c>
      <c r="EK9" s="170" t="s">
        <v>143</v>
      </c>
      <c r="EL9" s="170" t="s">
        <v>144</v>
      </c>
      <c r="EM9" s="170" t="s">
        <v>145</v>
      </c>
      <c r="EN9" s="170" t="s">
        <v>146</v>
      </c>
      <c r="EO9" s="170" t="s">
        <v>147</v>
      </c>
      <c r="EP9" s="170" t="s">
        <v>148</v>
      </c>
      <c r="EQ9" s="170" t="s">
        <v>149</v>
      </c>
      <c r="ER9" s="170" t="s">
        <v>150</v>
      </c>
      <c r="ES9" s="170" t="s">
        <v>151</v>
      </c>
      <c r="ET9" s="170" t="s">
        <v>152</v>
      </c>
      <c r="EU9" s="170" t="s">
        <v>153</v>
      </c>
      <c r="EV9" s="170" t="s">
        <v>154</v>
      </c>
      <c r="EW9" s="170" t="s">
        <v>155</v>
      </c>
      <c r="EX9" s="170" t="s">
        <v>156</v>
      </c>
      <c r="EY9" s="180" t="s">
        <v>157</v>
      </c>
      <c r="EZ9" s="170" t="s">
        <v>158</v>
      </c>
      <c r="FA9" s="170" t="s">
        <v>159</v>
      </c>
      <c r="FB9" s="170" t="s">
        <v>160</v>
      </c>
      <c r="FC9" s="170" t="s">
        <v>161</v>
      </c>
      <c r="FD9" s="170" t="s">
        <v>162</v>
      </c>
      <c r="FE9" s="177" t="s">
        <v>163</v>
      </c>
      <c r="FF9" s="170" t="s">
        <v>164</v>
      </c>
      <c r="FG9" s="170" t="s">
        <v>165</v>
      </c>
      <c r="FH9" s="170" t="s">
        <v>166</v>
      </c>
      <c r="FI9" s="170" t="s">
        <v>167</v>
      </c>
      <c r="FJ9" s="170" t="s">
        <v>168</v>
      </c>
      <c r="FK9" s="170" t="s">
        <v>169</v>
      </c>
      <c r="FL9" s="170" t="s">
        <v>170</v>
      </c>
      <c r="FM9" s="170" t="s">
        <v>171</v>
      </c>
      <c r="FN9" s="170" t="s">
        <v>172</v>
      </c>
      <c r="FO9" s="170" t="s">
        <v>173</v>
      </c>
      <c r="FP9" s="170" t="s">
        <v>174</v>
      </c>
      <c r="FQ9" s="170" t="s">
        <v>175</v>
      </c>
      <c r="FR9" s="170" t="s">
        <v>176</v>
      </c>
      <c r="FS9" s="170" t="s">
        <v>177</v>
      </c>
      <c r="FT9" s="170" t="s">
        <v>178</v>
      </c>
      <c r="FU9" s="170" t="s">
        <v>179</v>
      </c>
      <c r="FV9" s="170" t="s">
        <v>180</v>
      </c>
      <c r="FW9" s="170" t="s">
        <v>181</v>
      </c>
      <c r="FX9" s="170" t="s">
        <v>182</v>
      </c>
      <c r="FY9" s="170" t="s">
        <v>183</v>
      </c>
      <c r="FZ9" s="170" t="s">
        <v>184</v>
      </c>
      <c r="GA9" s="170" t="s">
        <v>185</v>
      </c>
      <c r="GB9" s="170" t="s">
        <v>186</v>
      </c>
      <c r="GC9" s="177" t="s">
        <v>187</v>
      </c>
      <c r="GD9" s="170" t="s">
        <v>188</v>
      </c>
      <c r="GE9" s="170" t="s">
        <v>189</v>
      </c>
      <c r="GF9" s="170" t="s">
        <v>190</v>
      </c>
      <c r="GG9" s="170" t="s">
        <v>191</v>
      </c>
      <c r="GH9" s="170" t="s">
        <v>192</v>
      </c>
      <c r="GI9" s="170" t="s">
        <v>193</v>
      </c>
      <c r="GJ9" s="170" t="s">
        <v>194</v>
      </c>
      <c r="GK9" s="170" t="s">
        <v>195</v>
      </c>
      <c r="GL9" s="170" t="s">
        <v>196</v>
      </c>
      <c r="GM9" s="170" t="s">
        <v>197</v>
      </c>
      <c r="GN9" s="170" t="s">
        <v>198</v>
      </c>
      <c r="GO9" s="170" t="s">
        <v>199</v>
      </c>
      <c r="GP9" s="170" t="s">
        <v>200</v>
      </c>
      <c r="GQ9" s="170" t="s">
        <v>201</v>
      </c>
      <c r="GR9" s="177" t="s">
        <v>202</v>
      </c>
      <c r="GS9" s="170" t="s">
        <v>203</v>
      </c>
      <c r="GT9" s="170" t="s">
        <v>204</v>
      </c>
      <c r="GU9" s="170" t="s">
        <v>205</v>
      </c>
      <c r="GV9" s="170" t="s">
        <v>206</v>
      </c>
      <c r="GW9" s="170" t="s">
        <v>207</v>
      </c>
      <c r="GX9" s="170" t="s">
        <v>208</v>
      </c>
      <c r="GY9" s="170" t="s">
        <v>209</v>
      </c>
      <c r="GZ9" s="170" t="s">
        <v>210</v>
      </c>
      <c r="HA9" s="170" t="s">
        <v>211</v>
      </c>
      <c r="HB9" s="170" t="s">
        <v>212</v>
      </c>
      <c r="HC9" s="170" t="s">
        <v>213</v>
      </c>
      <c r="HD9" s="170" t="s">
        <v>214</v>
      </c>
      <c r="HE9" s="170" t="s">
        <v>215</v>
      </c>
      <c r="HF9" s="170" t="s">
        <v>216</v>
      </c>
      <c r="HG9" s="170" t="s">
        <v>217</v>
      </c>
      <c r="HH9" s="174" t="s">
        <v>218</v>
      </c>
      <c r="HI9" s="170" t="s">
        <v>219</v>
      </c>
      <c r="HJ9" s="170" t="s">
        <v>220</v>
      </c>
      <c r="HK9" s="170" t="s">
        <v>221</v>
      </c>
      <c r="HL9" s="170" t="s">
        <v>222</v>
      </c>
      <c r="HM9" s="170" t="s">
        <v>223</v>
      </c>
      <c r="HN9" s="170" t="s">
        <v>224</v>
      </c>
      <c r="HO9" s="170" t="s">
        <v>225</v>
      </c>
      <c r="HP9" s="170" t="s">
        <v>226</v>
      </c>
      <c r="HQ9" s="170" t="s">
        <v>227</v>
      </c>
      <c r="HR9" s="170" t="s">
        <v>228</v>
      </c>
      <c r="HS9" s="170" t="s">
        <v>229</v>
      </c>
      <c r="HT9" s="170" t="s">
        <v>230</v>
      </c>
      <c r="HU9" s="170" t="s">
        <v>231</v>
      </c>
      <c r="HV9" s="170" t="s">
        <v>232</v>
      </c>
      <c r="HW9" s="170" t="s">
        <v>233</v>
      </c>
      <c r="HX9" s="170" t="s">
        <v>234</v>
      </c>
    </row>
    <row r="10" spans="1:232" ht="55.5" customHeight="1" x14ac:dyDescent="0.2">
      <c r="A10" s="184"/>
      <c r="B10" s="185"/>
      <c r="C10" s="185"/>
      <c r="D10" s="186"/>
      <c r="E10" s="173" t="s">
        <v>235</v>
      </c>
      <c r="F10" s="173"/>
      <c r="G10" s="173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8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8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8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82"/>
      <c r="DF10" s="182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8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81"/>
      <c r="EZ10" s="171"/>
      <c r="FA10" s="171"/>
      <c r="FB10" s="171"/>
      <c r="FC10" s="171"/>
      <c r="FD10" s="171"/>
      <c r="FE10" s="178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8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8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5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</row>
    <row r="11" spans="1:232" ht="96.75" customHeight="1" thickBot="1" x14ac:dyDescent="0.25">
      <c r="A11" s="184"/>
      <c r="B11" s="185"/>
      <c r="C11" s="185"/>
      <c r="D11" s="186"/>
      <c r="E11" s="8" t="s">
        <v>8</v>
      </c>
      <c r="F11" s="9" t="s">
        <v>236</v>
      </c>
      <c r="G11" s="9" t="s">
        <v>237</v>
      </c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9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9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9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82"/>
      <c r="DF11" s="18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9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81"/>
      <c r="EZ11" s="172"/>
      <c r="FA11" s="172"/>
      <c r="FB11" s="172"/>
      <c r="FC11" s="172"/>
      <c r="FD11" s="172"/>
      <c r="FE11" s="179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9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9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6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</row>
    <row r="12" spans="1:232" s="14" customFormat="1" ht="15.75" thickBot="1" x14ac:dyDescent="0.3">
      <c r="A12" s="10" t="s">
        <v>238</v>
      </c>
      <c r="B12" s="11" t="s">
        <v>239</v>
      </c>
      <c r="C12" s="12" t="s">
        <v>240</v>
      </c>
      <c r="D12" s="13">
        <f>E12</f>
        <v>0</v>
      </c>
      <c r="E12" s="13">
        <f>E15+E22+E33+E35+E38+E40+E42+E44+E46+E48+E50+E52+E54+E56+E58+E60+E62+E64+E66+E68+E70</f>
        <v>0</v>
      </c>
      <c r="F12" s="13">
        <f t="shared" ref="F12:BQ12" si="0">F15+F22+F33+F35+F38+F40+F42+F44+F46+F48+F50+F52+F54+F56+F58+F60+F62+F64+F66+F68+F70</f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3">
        <f t="shared" si="0"/>
        <v>0</v>
      </c>
      <c r="W12" s="13">
        <f t="shared" si="0"/>
        <v>0</v>
      </c>
      <c r="X12" s="13">
        <f t="shared" si="0"/>
        <v>0</v>
      </c>
      <c r="Y12" s="13">
        <f t="shared" si="0"/>
        <v>0</v>
      </c>
      <c r="Z12" s="13">
        <f t="shared" si="0"/>
        <v>0</v>
      </c>
      <c r="AA12" s="13">
        <f t="shared" si="0"/>
        <v>0</v>
      </c>
      <c r="AB12" s="13">
        <f t="shared" si="0"/>
        <v>0</v>
      </c>
      <c r="AC12" s="13">
        <f t="shared" si="0"/>
        <v>0</v>
      </c>
      <c r="AD12" s="13">
        <f t="shared" si="0"/>
        <v>0</v>
      </c>
      <c r="AE12" s="13">
        <f t="shared" si="0"/>
        <v>0</v>
      </c>
      <c r="AF12" s="13">
        <f t="shared" si="0"/>
        <v>0</v>
      </c>
      <c r="AG12" s="13">
        <f t="shared" si="0"/>
        <v>0</v>
      </c>
      <c r="AH12" s="13">
        <f t="shared" si="0"/>
        <v>0</v>
      </c>
      <c r="AI12" s="13">
        <f t="shared" si="0"/>
        <v>0</v>
      </c>
      <c r="AJ12" s="13">
        <f t="shared" si="0"/>
        <v>0</v>
      </c>
      <c r="AK12" s="13">
        <f t="shared" si="0"/>
        <v>0</v>
      </c>
      <c r="AL12" s="13">
        <f t="shared" si="0"/>
        <v>0</v>
      </c>
      <c r="AM12" s="13">
        <f t="shared" si="0"/>
        <v>0</v>
      </c>
      <c r="AN12" s="13">
        <f t="shared" si="0"/>
        <v>0</v>
      </c>
      <c r="AO12" s="13">
        <f t="shared" si="0"/>
        <v>0</v>
      </c>
      <c r="AP12" s="13">
        <f t="shared" si="0"/>
        <v>0</v>
      </c>
      <c r="AQ12" s="13">
        <f t="shared" si="0"/>
        <v>0</v>
      </c>
      <c r="AR12" s="13">
        <f t="shared" si="0"/>
        <v>0</v>
      </c>
      <c r="AS12" s="13">
        <f t="shared" si="0"/>
        <v>0</v>
      </c>
      <c r="AT12" s="13">
        <f t="shared" si="0"/>
        <v>0</v>
      </c>
      <c r="AU12" s="13">
        <f t="shared" si="0"/>
        <v>0</v>
      </c>
      <c r="AV12" s="13">
        <f t="shared" si="0"/>
        <v>0</v>
      </c>
      <c r="AW12" s="13">
        <f t="shared" si="0"/>
        <v>0</v>
      </c>
      <c r="AX12" s="13">
        <f t="shared" si="0"/>
        <v>0</v>
      </c>
      <c r="AY12" s="13">
        <f t="shared" si="0"/>
        <v>0</v>
      </c>
      <c r="AZ12" s="13">
        <f t="shared" si="0"/>
        <v>0</v>
      </c>
      <c r="BA12" s="13">
        <f t="shared" si="0"/>
        <v>0</v>
      </c>
      <c r="BB12" s="13">
        <f t="shared" si="0"/>
        <v>0</v>
      </c>
      <c r="BC12" s="13">
        <f t="shared" si="0"/>
        <v>0</v>
      </c>
      <c r="BD12" s="13">
        <f t="shared" si="0"/>
        <v>0</v>
      </c>
      <c r="BE12" s="13">
        <f t="shared" si="0"/>
        <v>0</v>
      </c>
      <c r="BF12" s="13">
        <f t="shared" si="0"/>
        <v>0</v>
      </c>
      <c r="BG12" s="13">
        <f t="shared" si="0"/>
        <v>0</v>
      </c>
      <c r="BH12" s="13">
        <f t="shared" si="0"/>
        <v>0</v>
      </c>
      <c r="BI12" s="13">
        <f t="shared" si="0"/>
        <v>0</v>
      </c>
      <c r="BJ12" s="13">
        <f t="shared" si="0"/>
        <v>0</v>
      </c>
      <c r="BK12" s="13">
        <f t="shared" si="0"/>
        <v>0</v>
      </c>
      <c r="BL12" s="13">
        <f t="shared" si="0"/>
        <v>0</v>
      </c>
      <c r="BM12" s="13">
        <f t="shared" si="0"/>
        <v>0</v>
      </c>
      <c r="BN12" s="13">
        <f t="shared" si="0"/>
        <v>0</v>
      </c>
      <c r="BO12" s="13">
        <f t="shared" si="0"/>
        <v>0</v>
      </c>
      <c r="BP12" s="13">
        <f t="shared" si="0"/>
        <v>0</v>
      </c>
      <c r="BQ12" s="13">
        <f t="shared" si="0"/>
        <v>0</v>
      </c>
      <c r="BR12" s="13">
        <f t="shared" ref="BR12:EC12" si="1">BR15+BR22+BR33+BR35+BR38+BR40+BR42+BR44+BR46+BR48+BR50+BR52+BR54+BR56+BR58+BR60+BR62+BR64+BR66+BR68+BR70</f>
        <v>0</v>
      </c>
      <c r="BS12" s="13">
        <f t="shared" si="1"/>
        <v>0</v>
      </c>
      <c r="BT12" s="13">
        <f t="shared" si="1"/>
        <v>0</v>
      </c>
      <c r="BU12" s="13">
        <f t="shared" si="1"/>
        <v>0</v>
      </c>
      <c r="BV12" s="13">
        <f t="shared" si="1"/>
        <v>0</v>
      </c>
      <c r="BW12" s="13">
        <f t="shared" si="1"/>
        <v>0</v>
      </c>
      <c r="BX12" s="13">
        <f t="shared" si="1"/>
        <v>0</v>
      </c>
      <c r="BY12" s="13">
        <f t="shared" si="1"/>
        <v>0</v>
      </c>
      <c r="BZ12" s="13">
        <f t="shared" si="1"/>
        <v>0</v>
      </c>
      <c r="CA12" s="13">
        <f t="shared" si="1"/>
        <v>0</v>
      </c>
      <c r="CB12" s="13">
        <f t="shared" si="1"/>
        <v>0</v>
      </c>
      <c r="CC12" s="13">
        <f t="shared" si="1"/>
        <v>0</v>
      </c>
      <c r="CD12" s="13">
        <f t="shared" si="1"/>
        <v>0</v>
      </c>
      <c r="CE12" s="13">
        <f t="shared" si="1"/>
        <v>0</v>
      </c>
      <c r="CF12" s="13">
        <f t="shared" si="1"/>
        <v>0</v>
      </c>
      <c r="CG12" s="13">
        <f t="shared" si="1"/>
        <v>0</v>
      </c>
      <c r="CH12" s="13">
        <f t="shared" si="1"/>
        <v>0</v>
      </c>
      <c r="CI12" s="13">
        <f t="shared" si="1"/>
        <v>0</v>
      </c>
      <c r="CJ12" s="13">
        <f t="shared" si="1"/>
        <v>0</v>
      </c>
      <c r="CK12" s="13">
        <f t="shared" si="1"/>
        <v>0</v>
      </c>
      <c r="CL12" s="13">
        <f t="shared" si="1"/>
        <v>0</v>
      </c>
      <c r="CM12" s="13">
        <f t="shared" si="1"/>
        <v>0</v>
      </c>
      <c r="CN12" s="13">
        <f t="shared" si="1"/>
        <v>0</v>
      </c>
      <c r="CO12" s="13">
        <f t="shared" si="1"/>
        <v>0</v>
      </c>
      <c r="CP12" s="13">
        <f t="shared" si="1"/>
        <v>0</v>
      </c>
      <c r="CQ12" s="13">
        <f t="shared" si="1"/>
        <v>0</v>
      </c>
      <c r="CR12" s="13">
        <f t="shared" si="1"/>
        <v>0</v>
      </c>
      <c r="CS12" s="13">
        <f t="shared" si="1"/>
        <v>0</v>
      </c>
      <c r="CT12" s="13">
        <f t="shared" si="1"/>
        <v>0</v>
      </c>
      <c r="CU12" s="13">
        <f t="shared" si="1"/>
        <v>0</v>
      </c>
      <c r="CV12" s="13">
        <f t="shared" si="1"/>
        <v>0</v>
      </c>
      <c r="CW12" s="13">
        <f t="shared" si="1"/>
        <v>0</v>
      </c>
      <c r="CX12" s="13">
        <f t="shared" si="1"/>
        <v>0</v>
      </c>
      <c r="CY12" s="13">
        <f t="shared" si="1"/>
        <v>0</v>
      </c>
      <c r="CZ12" s="13">
        <f t="shared" si="1"/>
        <v>0</v>
      </c>
      <c r="DA12" s="13">
        <f t="shared" si="1"/>
        <v>0</v>
      </c>
      <c r="DB12" s="13">
        <f t="shared" si="1"/>
        <v>0</v>
      </c>
      <c r="DC12" s="13">
        <f t="shared" si="1"/>
        <v>0</v>
      </c>
      <c r="DD12" s="13">
        <f t="shared" si="1"/>
        <v>0</v>
      </c>
      <c r="DE12" s="13">
        <f t="shared" si="1"/>
        <v>0</v>
      </c>
      <c r="DF12" s="13">
        <f t="shared" si="1"/>
        <v>0</v>
      </c>
      <c r="DG12" s="13">
        <f t="shared" si="1"/>
        <v>0</v>
      </c>
      <c r="DH12" s="13">
        <f t="shared" si="1"/>
        <v>0</v>
      </c>
      <c r="DI12" s="13">
        <f t="shared" si="1"/>
        <v>0</v>
      </c>
      <c r="DJ12" s="13">
        <f t="shared" si="1"/>
        <v>0</v>
      </c>
      <c r="DK12" s="13">
        <f t="shared" si="1"/>
        <v>0</v>
      </c>
      <c r="DL12" s="13">
        <f t="shared" si="1"/>
        <v>0</v>
      </c>
      <c r="DM12" s="13">
        <f t="shared" si="1"/>
        <v>0</v>
      </c>
      <c r="DN12" s="13">
        <f t="shared" si="1"/>
        <v>0</v>
      </c>
      <c r="DO12" s="13">
        <f t="shared" si="1"/>
        <v>0</v>
      </c>
      <c r="DP12" s="13">
        <f t="shared" si="1"/>
        <v>0</v>
      </c>
      <c r="DQ12" s="13">
        <f t="shared" si="1"/>
        <v>0</v>
      </c>
      <c r="DR12" s="13">
        <f t="shared" si="1"/>
        <v>0</v>
      </c>
      <c r="DS12" s="13">
        <f t="shared" si="1"/>
        <v>0</v>
      </c>
      <c r="DT12" s="13">
        <f t="shared" si="1"/>
        <v>0</v>
      </c>
      <c r="DU12" s="13">
        <f t="shared" si="1"/>
        <v>0</v>
      </c>
      <c r="DV12" s="13">
        <f t="shared" si="1"/>
        <v>0</v>
      </c>
      <c r="DW12" s="13">
        <f t="shared" si="1"/>
        <v>0</v>
      </c>
      <c r="DX12" s="13">
        <f t="shared" si="1"/>
        <v>0</v>
      </c>
      <c r="DY12" s="13">
        <f t="shared" si="1"/>
        <v>0</v>
      </c>
      <c r="DZ12" s="13">
        <f t="shared" si="1"/>
        <v>0</v>
      </c>
      <c r="EA12" s="13">
        <f t="shared" si="1"/>
        <v>0</v>
      </c>
      <c r="EB12" s="13">
        <f t="shared" si="1"/>
        <v>0</v>
      </c>
      <c r="EC12" s="13">
        <f t="shared" si="1"/>
        <v>0</v>
      </c>
      <c r="ED12" s="13">
        <f t="shared" ref="ED12:GO12" si="2">ED15+ED22+ED33+ED35+ED38+ED40+ED42+ED44+ED46+ED48+ED50+ED52+ED54+ED56+ED58+ED60+ED62+ED64+ED66+ED68+ED70</f>
        <v>0</v>
      </c>
      <c r="EE12" s="13">
        <f t="shared" si="2"/>
        <v>0</v>
      </c>
      <c r="EF12" s="13">
        <f t="shared" si="2"/>
        <v>0</v>
      </c>
      <c r="EG12" s="13">
        <f t="shared" si="2"/>
        <v>0</v>
      </c>
      <c r="EH12" s="13">
        <f t="shared" si="2"/>
        <v>0</v>
      </c>
      <c r="EI12" s="13">
        <f t="shared" si="2"/>
        <v>0</v>
      </c>
      <c r="EJ12" s="13">
        <f t="shared" si="2"/>
        <v>0</v>
      </c>
      <c r="EK12" s="13">
        <f t="shared" si="2"/>
        <v>0</v>
      </c>
      <c r="EL12" s="13">
        <f t="shared" si="2"/>
        <v>0</v>
      </c>
      <c r="EM12" s="13">
        <f t="shared" si="2"/>
        <v>0</v>
      </c>
      <c r="EN12" s="13">
        <f t="shared" si="2"/>
        <v>0</v>
      </c>
      <c r="EO12" s="13">
        <f t="shared" si="2"/>
        <v>0</v>
      </c>
      <c r="EP12" s="13">
        <f t="shared" si="2"/>
        <v>0</v>
      </c>
      <c r="EQ12" s="13">
        <f t="shared" si="2"/>
        <v>0</v>
      </c>
      <c r="ER12" s="13">
        <f t="shared" si="2"/>
        <v>0</v>
      </c>
      <c r="ES12" s="13">
        <f t="shared" si="2"/>
        <v>0</v>
      </c>
      <c r="ET12" s="13">
        <f t="shared" si="2"/>
        <v>0</v>
      </c>
      <c r="EU12" s="13">
        <f t="shared" si="2"/>
        <v>0</v>
      </c>
      <c r="EV12" s="13">
        <f t="shared" si="2"/>
        <v>0</v>
      </c>
      <c r="EW12" s="13">
        <f t="shared" si="2"/>
        <v>0</v>
      </c>
      <c r="EX12" s="13">
        <f t="shared" si="2"/>
        <v>0</v>
      </c>
      <c r="EY12" s="13">
        <f t="shared" si="2"/>
        <v>0</v>
      </c>
      <c r="EZ12" s="13">
        <f t="shared" si="2"/>
        <v>0</v>
      </c>
      <c r="FA12" s="13">
        <f t="shared" si="2"/>
        <v>0</v>
      </c>
      <c r="FB12" s="13">
        <f t="shared" si="2"/>
        <v>0</v>
      </c>
      <c r="FC12" s="13">
        <f t="shared" si="2"/>
        <v>0</v>
      </c>
      <c r="FD12" s="13">
        <f t="shared" si="2"/>
        <v>0</v>
      </c>
      <c r="FE12" s="13">
        <f t="shared" si="2"/>
        <v>0</v>
      </c>
      <c r="FF12" s="13">
        <f t="shared" si="2"/>
        <v>0</v>
      </c>
      <c r="FG12" s="13">
        <f t="shared" si="2"/>
        <v>0</v>
      </c>
      <c r="FH12" s="13">
        <f t="shared" si="2"/>
        <v>0</v>
      </c>
      <c r="FI12" s="13">
        <f t="shared" si="2"/>
        <v>0</v>
      </c>
      <c r="FJ12" s="13">
        <f t="shared" si="2"/>
        <v>0</v>
      </c>
      <c r="FK12" s="13">
        <f t="shared" si="2"/>
        <v>0</v>
      </c>
      <c r="FL12" s="13">
        <f t="shared" si="2"/>
        <v>0</v>
      </c>
      <c r="FM12" s="13">
        <f t="shared" si="2"/>
        <v>0</v>
      </c>
      <c r="FN12" s="13">
        <f t="shared" si="2"/>
        <v>0</v>
      </c>
      <c r="FO12" s="13">
        <f t="shared" si="2"/>
        <v>0</v>
      </c>
      <c r="FP12" s="13">
        <f t="shared" si="2"/>
        <v>0</v>
      </c>
      <c r="FQ12" s="13">
        <f t="shared" si="2"/>
        <v>0</v>
      </c>
      <c r="FR12" s="13">
        <f t="shared" si="2"/>
        <v>0</v>
      </c>
      <c r="FS12" s="13">
        <f t="shared" si="2"/>
        <v>0</v>
      </c>
      <c r="FT12" s="13">
        <f t="shared" si="2"/>
        <v>0</v>
      </c>
      <c r="FU12" s="13">
        <f t="shared" si="2"/>
        <v>0</v>
      </c>
      <c r="FV12" s="13">
        <f t="shared" si="2"/>
        <v>0</v>
      </c>
      <c r="FW12" s="13">
        <f t="shared" si="2"/>
        <v>0</v>
      </c>
      <c r="FX12" s="13">
        <f t="shared" si="2"/>
        <v>0</v>
      </c>
      <c r="FY12" s="13">
        <f t="shared" si="2"/>
        <v>0</v>
      </c>
      <c r="FZ12" s="13">
        <f t="shared" si="2"/>
        <v>0</v>
      </c>
      <c r="GA12" s="13">
        <f t="shared" si="2"/>
        <v>0</v>
      </c>
      <c r="GB12" s="13">
        <f t="shared" si="2"/>
        <v>0</v>
      </c>
      <c r="GC12" s="13">
        <f t="shared" si="2"/>
        <v>0</v>
      </c>
      <c r="GD12" s="13">
        <f t="shared" si="2"/>
        <v>0</v>
      </c>
      <c r="GE12" s="13">
        <f t="shared" si="2"/>
        <v>0</v>
      </c>
      <c r="GF12" s="13">
        <f t="shared" si="2"/>
        <v>0</v>
      </c>
      <c r="GG12" s="13">
        <f t="shared" si="2"/>
        <v>0</v>
      </c>
      <c r="GH12" s="13">
        <f t="shared" si="2"/>
        <v>0</v>
      </c>
      <c r="GI12" s="13">
        <f t="shared" si="2"/>
        <v>0</v>
      </c>
      <c r="GJ12" s="13">
        <f t="shared" si="2"/>
        <v>0</v>
      </c>
      <c r="GK12" s="13">
        <f t="shared" si="2"/>
        <v>0</v>
      </c>
      <c r="GL12" s="13">
        <f t="shared" si="2"/>
        <v>0</v>
      </c>
      <c r="GM12" s="13">
        <f t="shared" si="2"/>
        <v>0</v>
      </c>
      <c r="GN12" s="13">
        <f t="shared" si="2"/>
        <v>0</v>
      </c>
      <c r="GO12" s="13">
        <f t="shared" si="2"/>
        <v>0</v>
      </c>
      <c r="GP12" s="13">
        <f t="shared" ref="GP12:HX12" si="3">GP15+GP22+GP33+GP35+GP38+GP40+GP42+GP44+GP46+GP48+GP50+GP52+GP54+GP56+GP58+GP60+GP62+GP64+GP66+GP68+GP70</f>
        <v>0</v>
      </c>
      <c r="GQ12" s="13">
        <f t="shared" si="3"/>
        <v>0</v>
      </c>
      <c r="GR12" s="13">
        <f t="shared" si="3"/>
        <v>0</v>
      </c>
      <c r="GS12" s="13">
        <f t="shared" si="3"/>
        <v>0</v>
      </c>
      <c r="GT12" s="13">
        <f t="shared" si="3"/>
        <v>0</v>
      </c>
      <c r="GU12" s="13">
        <f t="shared" si="3"/>
        <v>0</v>
      </c>
      <c r="GV12" s="13">
        <f t="shared" si="3"/>
        <v>0</v>
      </c>
      <c r="GW12" s="13">
        <f t="shared" si="3"/>
        <v>0</v>
      </c>
      <c r="GX12" s="13">
        <f t="shared" si="3"/>
        <v>0</v>
      </c>
      <c r="GY12" s="13">
        <f t="shared" si="3"/>
        <v>0</v>
      </c>
      <c r="GZ12" s="13">
        <f t="shared" si="3"/>
        <v>0</v>
      </c>
      <c r="HA12" s="13">
        <f t="shared" si="3"/>
        <v>0</v>
      </c>
      <c r="HB12" s="13">
        <f t="shared" si="3"/>
        <v>0</v>
      </c>
      <c r="HC12" s="13">
        <f t="shared" si="3"/>
        <v>0</v>
      </c>
      <c r="HD12" s="13">
        <f t="shared" si="3"/>
        <v>0</v>
      </c>
      <c r="HE12" s="13">
        <f t="shared" si="3"/>
        <v>0</v>
      </c>
      <c r="HF12" s="13">
        <f t="shared" si="3"/>
        <v>0</v>
      </c>
      <c r="HG12" s="13">
        <f t="shared" si="3"/>
        <v>0</v>
      </c>
      <c r="HH12" s="13">
        <f t="shared" si="3"/>
        <v>0</v>
      </c>
      <c r="HI12" s="13">
        <f t="shared" si="3"/>
        <v>0</v>
      </c>
      <c r="HJ12" s="13">
        <f t="shared" si="3"/>
        <v>0</v>
      </c>
      <c r="HK12" s="13">
        <f t="shared" si="3"/>
        <v>0</v>
      </c>
      <c r="HL12" s="13">
        <f t="shared" si="3"/>
        <v>0</v>
      </c>
      <c r="HM12" s="13">
        <f t="shared" si="3"/>
        <v>0</v>
      </c>
      <c r="HN12" s="13">
        <f t="shared" si="3"/>
        <v>0</v>
      </c>
      <c r="HO12" s="13">
        <f t="shared" si="3"/>
        <v>0</v>
      </c>
      <c r="HP12" s="13">
        <f t="shared" si="3"/>
        <v>0</v>
      </c>
      <c r="HQ12" s="13">
        <f t="shared" si="3"/>
        <v>0</v>
      </c>
      <c r="HR12" s="13">
        <f t="shared" si="3"/>
        <v>0</v>
      </c>
      <c r="HS12" s="13">
        <f t="shared" si="3"/>
        <v>0</v>
      </c>
      <c r="HT12" s="13">
        <f t="shared" si="3"/>
        <v>0</v>
      </c>
      <c r="HU12" s="13">
        <f t="shared" si="3"/>
        <v>0</v>
      </c>
      <c r="HV12" s="13">
        <f t="shared" si="3"/>
        <v>0</v>
      </c>
      <c r="HW12" s="13">
        <f t="shared" si="3"/>
        <v>0</v>
      </c>
      <c r="HX12" s="13">
        <f t="shared" si="3"/>
        <v>0</v>
      </c>
    </row>
    <row r="13" spans="1:232" s="20" customFormat="1" ht="14.25" customHeight="1" x14ac:dyDescent="0.25">
      <c r="A13" s="15">
        <v>1</v>
      </c>
      <c r="B13" s="16" t="s">
        <v>241</v>
      </c>
      <c r="C13" s="17" t="s">
        <v>242</v>
      </c>
      <c r="D13" s="18">
        <f t="shared" ref="D13:D76" si="4">SUM(H13:HX13)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</row>
    <row r="14" spans="1:232" s="20" customFormat="1" ht="14.25" customHeight="1" x14ac:dyDescent="0.25">
      <c r="A14" s="21"/>
      <c r="B14" s="22"/>
      <c r="C14" s="23" t="s">
        <v>243</v>
      </c>
      <c r="D14" s="18">
        <f t="shared" si="4"/>
        <v>0</v>
      </c>
      <c r="E14" s="19">
        <f>E16+E18</f>
        <v>0</v>
      </c>
      <c r="F14" s="19">
        <f t="shared" ref="F14:BQ14" si="5">F16+F18</f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5"/>
        <v>0</v>
      </c>
      <c r="W14" s="19">
        <f t="shared" si="5"/>
        <v>0</v>
      </c>
      <c r="X14" s="19">
        <f t="shared" si="5"/>
        <v>0</v>
      </c>
      <c r="Y14" s="19">
        <f t="shared" si="5"/>
        <v>0</v>
      </c>
      <c r="Z14" s="19">
        <f t="shared" si="5"/>
        <v>0</v>
      </c>
      <c r="AA14" s="19">
        <f t="shared" si="5"/>
        <v>0</v>
      </c>
      <c r="AB14" s="19">
        <f t="shared" si="5"/>
        <v>0</v>
      </c>
      <c r="AC14" s="19">
        <f t="shared" si="5"/>
        <v>0</v>
      </c>
      <c r="AD14" s="19">
        <f t="shared" si="5"/>
        <v>0</v>
      </c>
      <c r="AE14" s="19">
        <f t="shared" si="5"/>
        <v>0</v>
      </c>
      <c r="AF14" s="19">
        <f t="shared" si="5"/>
        <v>0</v>
      </c>
      <c r="AG14" s="19">
        <f t="shared" si="5"/>
        <v>0</v>
      </c>
      <c r="AH14" s="19">
        <f t="shared" si="5"/>
        <v>0</v>
      </c>
      <c r="AI14" s="19">
        <f t="shared" si="5"/>
        <v>0</v>
      </c>
      <c r="AJ14" s="19">
        <f t="shared" si="5"/>
        <v>0</v>
      </c>
      <c r="AK14" s="19">
        <f t="shared" si="5"/>
        <v>0</v>
      </c>
      <c r="AL14" s="19">
        <f t="shared" si="5"/>
        <v>0</v>
      </c>
      <c r="AM14" s="19">
        <f t="shared" si="5"/>
        <v>0</v>
      </c>
      <c r="AN14" s="19">
        <f t="shared" si="5"/>
        <v>0</v>
      </c>
      <c r="AO14" s="19">
        <f t="shared" si="5"/>
        <v>0</v>
      </c>
      <c r="AP14" s="19">
        <f t="shared" si="5"/>
        <v>0</v>
      </c>
      <c r="AQ14" s="19">
        <f t="shared" si="5"/>
        <v>0</v>
      </c>
      <c r="AR14" s="19">
        <f t="shared" si="5"/>
        <v>0</v>
      </c>
      <c r="AS14" s="19">
        <f t="shared" si="5"/>
        <v>0</v>
      </c>
      <c r="AT14" s="19">
        <f t="shared" si="5"/>
        <v>0</v>
      </c>
      <c r="AU14" s="19">
        <f t="shared" si="5"/>
        <v>0</v>
      </c>
      <c r="AV14" s="19">
        <f t="shared" si="5"/>
        <v>0</v>
      </c>
      <c r="AW14" s="19">
        <f t="shared" si="5"/>
        <v>0</v>
      </c>
      <c r="AX14" s="19">
        <f t="shared" si="5"/>
        <v>0</v>
      </c>
      <c r="AY14" s="19">
        <f t="shared" si="5"/>
        <v>0</v>
      </c>
      <c r="AZ14" s="19">
        <f t="shared" si="5"/>
        <v>0</v>
      </c>
      <c r="BA14" s="19">
        <f t="shared" si="5"/>
        <v>0</v>
      </c>
      <c r="BB14" s="19">
        <f t="shared" si="5"/>
        <v>0</v>
      </c>
      <c r="BC14" s="19">
        <f t="shared" si="5"/>
        <v>0</v>
      </c>
      <c r="BD14" s="19">
        <f t="shared" si="5"/>
        <v>0</v>
      </c>
      <c r="BE14" s="19">
        <f t="shared" si="5"/>
        <v>0</v>
      </c>
      <c r="BF14" s="19">
        <f t="shared" si="5"/>
        <v>0</v>
      </c>
      <c r="BG14" s="19">
        <f t="shared" si="5"/>
        <v>0</v>
      </c>
      <c r="BH14" s="19">
        <f t="shared" si="5"/>
        <v>0</v>
      </c>
      <c r="BI14" s="19">
        <f t="shared" si="5"/>
        <v>0</v>
      </c>
      <c r="BJ14" s="19">
        <f t="shared" si="5"/>
        <v>0</v>
      </c>
      <c r="BK14" s="19">
        <f t="shared" si="5"/>
        <v>0</v>
      </c>
      <c r="BL14" s="19">
        <f t="shared" si="5"/>
        <v>0</v>
      </c>
      <c r="BM14" s="19">
        <f t="shared" si="5"/>
        <v>0</v>
      </c>
      <c r="BN14" s="19">
        <f t="shared" si="5"/>
        <v>0</v>
      </c>
      <c r="BO14" s="19">
        <f t="shared" si="5"/>
        <v>0</v>
      </c>
      <c r="BP14" s="19">
        <f t="shared" si="5"/>
        <v>0</v>
      </c>
      <c r="BQ14" s="19">
        <f t="shared" si="5"/>
        <v>0</v>
      </c>
      <c r="BR14" s="19">
        <f t="shared" ref="BR14:EC14" si="6">BR16+BR18</f>
        <v>0</v>
      </c>
      <c r="BS14" s="19">
        <f t="shared" si="6"/>
        <v>0</v>
      </c>
      <c r="BT14" s="19">
        <f t="shared" si="6"/>
        <v>0</v>
      </c>
      <c r="BU14" s="19">
        <f t="shared" si="6"/>
        <v>0</v>
      </c>
      <c r="BV14" s="19">
        <f t="shared" si="6"/>
        <v>0</v>
      </c>
      <c r="BW14" s="19">
        <f t="shared" si="6"/>
        <v>0</v>
      </c>
      <c r="BX14" s="19">
        <f t="shared" si="6"/>
        <v>0</v>
      </c>
      <c r="BY14" s="19">
        <f t="shared" si="6"/>
        <v>0</v>
      </c>
      <c r="BZ14" s="19">
        <f t="shared" si="6"/>
        <v>0</v>
      </c>
      <c r="CA14" s="19">
        <f t="shared" si="6"/>
        <v>0</v>
      </c>
      <c r="CB14" s="19">
        <f t="shared" si="6"/>
        <v>0</v>
      </c>
      <c r="CC14" s="19">
        <f t="shared" si="6"/>
        <v>0</v>
      </c>
      <c r="CD14" s="19">
        <f t="shared" si="6"/>
        <v>0</v>
      </c>
      <c r="CE14" s="19">
        <f t="shared" si="6"/>
        <v>0</v>
      </c>
      <c r="CF14" s="19">
        <f t="shared" si="6"/>
        <v>0</v>
      </c>
      <c r="CG14" s="19">
        <f t="shared" si="6"/>
        <v>0</v>
      </c>
      <c r="CH14" s="19">
        <f t="shared" si="6"/>
        <v>0</v>
      </c>
      <c r="CI14" s="19">
        <f t="shared" si="6"/>
        <v>0</v>
      </c>
      <c r="CJ14" s="19">
        <f t="shared" si="6"/>
        <v>0</v>
      </c>
      <c r="CK14" s="19">
        <f t="shared" si="6"/>
        <v>0</v>
      </c>
      <c r="CL14" s="19">
        <f t="shared" si="6"/>
        <v>0</v>
      </c>
      <c r="CM14" s="19">
        <f t="shared" si="6"/>
        <v>0</v>
      </c>
      <c r="CN14" s="19">
        <f t="shared" si="6"/>
        <v>0</v>
      </c>
      <c r="CO14" s="19">
        <f t="shared" si="6"/>
        <v>0</v>
      </c>
      <c r="CP14" s="19">
        <f t="shared" si="6"/>
        <v>0</v>
      </c>
      <c r="CQ14" s="19">
        <f t="shared" si="6"/>
        <v>0</v>
      </c>
      <c r="CR14" s="19">
        <f t="shared" si="6"/>
        <v>0</v>
      </c>
      <c r="CS14" s="19">
        <f t="shared" si="6"/>
        <v>0</v>
      </c>
      <c r="CT14" s="19">
        <f t="shared" si="6"/>
        <v>0</v>
      </c>
      <c r="CU14" s="19">
        <f t="shared" si="6"/>
        <v>0</v>
      </c>
      <c r="CV14" s="19">
        <f t="shared" si="6"/>
        <v>0</v>
      </c>
      <c r="CW14" s="19">
        <f t="shared" si="6"/>
        <v>0</v>
      </c>
      <c r="CX14" s="19">
        <f t="shared" si="6"/>
        <v>0</v>
      </c>
      <c r="CY14" s="19">
        <f t="shared" si="6"/>
        <v>0</v>
      </c>
      <c r="CZ14" s="19">
        <f t="shared" si="6"/>
        <v>0</v>
      </c>
      <c r="DA14" s="19">
        <f t="shared" si="6"/>
        <v>0</v>
      </c>
      <c r="DB14" s="19">
        <f t="shared" si="6"/>
        <v>0</v>
      </c>
      <c r="DC14" s="19">
        <f t="shared" si="6"/>
        <v>0</v>
      </c>
      <c r="DD14" s="19">
        <f t="shared" si="6"/>
        <v>0</v>
      </c>
      <c r="DE14" s="19">
        <f t="shared" si="6"/>
        <v>0</v>
      </c>
      <c r="DF14" s="19">
        <f t="shared" si="6"/>
        <v>0</v>
      </c>
      <c r="DG14" s="19">
        <f t="shared" si="6"/>
        <v>0</v>
      </c>
      <c r="DH14" s="19">
        <f t="shared" si="6"/>
        <v>0</v>
      </c>
      <c r="DI14" s="19">
        <f t="shared" si="6"/>
        <v>0</v>
      </c>
      <c r="DJ14" s="19">
        <f t="shared" si="6"/>
        <v>0</v>
      </c>
      <c r="DK14" s="19">
        <f t="shared" si="6"/>
        <v>0</v>
      </c>
      <c r="DL14" s="19">
        <f t="shared" si="6"/>
        <v>0</v>
      </c>
      <c r="DM14" s="19">
        <f t="shared" si="6"/>
        <v>0</v>
      </c>
      <c r="DN14" s="19">
        <f t="shared" si="6"/>
        <v>0</v>
      </c>
      <c r="DO14" s="19">
        <f t="shared" si="6"/>
        <v>0</v>
      </c>
      <c r="DP14" s="19">
        <f t="shared" si="6"/>
        <v>0</v>
      </c>
      <c r="DQ14" s="19">
        <f t="shared" si="6"/>
        <v>0</v>
      </c>
      <c r="DR14" s="19">
        <f t="shared" si="6"/>
        <v>0</v>
      </c>
      <c r="DS14" s="19">
        <f t="shared" si="6"/>
        <v>0</v>
      </c>
      <c r="DT14" s="19">
        <f t="shared" si="6"/>
        <v>0</v>
      </c>
      <c r="DU14" s="19">
        <f t="shared" si="6"/>
        <v>0</v>
      </c>
      <c r="DV14" s="19">
        <f t="shared" si="6"/>
        <v>0</v>
      </c>
      <c r="DW14" s="19">
        <f t="shared" si="6"/>
        <v>0</v>
      </c>
      <c r="DX14" s="19">
        <f t="shared" si="6"/>
        <v>0</v>
      </c>
      <c r="DY14" s="19">
        <f t="shared" si="6"/>
        <v>0</v>
      </c>
      <c r="DZ14" s="19">
        <f t="shared" si="6"/>
        <v>0</v>
      </c>
      <c r="EA14" s="19">
        <f t="shared" si="6"/>
        <v>0</v>
      </c>
      <c r="EB14" s="19">
        <f t="shared" si="6"/>
        <v>0</v>
      </c>
      <c r="EC14" s="19">
        <f t="shared" si="6"/>
        <v>0</v>
      </c>
      <c r="ED14" s="19">
        <f t="shared" ref="ED14:GO14" si="7">ED16+ED18</f>
        <v>0</v>
      </c>
      <c r="EE14" s="19">
        <f t="shared" si="7"/>
        <v>0</v>
      </c>
      <c r="EF14" s="19">
        <f t="shared" si="7"/>
        <v>0</v>
      </c>
      <c r="EG14" s="19">
        <f t="shared" si="7"/>
        <v>0</v>
      </c>
      <c r="EH14" s="19">
        <f t="shared" si="7"/>
        <v>0</v>
      </c>
      <c r="EI14" s="19">
        <f t="shared" si="7"/>
        <v>0</v>
      </c>
      <c r="EJ14" s="19">
        <f t="shared" si="7"/>
        <v>0</v>
      </c>
      <c r="EK14" s="19">
        <f t="shared" si="7"/>
        <v>0</v>
      </c>
      <c r="EL14" s="19">
        <f t="shared" si="7"/>
        <v>0</v>
      </c>
      <c r="EM14" s="19">
        <f t="shared" si="7"/>
        <v>0</v>
      </c>
      <c r="EN14" s="19">
        <f t="shared" si="7"/>
        <v>0</v>
      </c>
      <c r="EO14" s="19">
        <f t="shared" si="7"/>
        <v>0</v>
      </c>
      <c r="EP14" s="19">
        <f t="shared" si="7"/>
        <v>0</v>
      </c>
      <c r="EQ14" s="19">
        <f t="shared" si="7"/>
        <v>0</v>
      </c>
      <c r="ER14" s="19">
        <f t="shared" si="7"/>
        <v>0</v>
      </c>
      <c r="ES14" s="19">
        <f t="shared" si="7"/>
        <v>0</v>
      </c>
      <c r="ET14" s="19">
        <f t="shared" si="7"/>
        <v>0</v>
      </c>
      <c r="EU14" s="19">
        <f t="shared" si="7"/>
        <v>0</v>
      </c>
      <c r="EV14" s="19">
        <f t="shared" si="7"/>
        <v>0</v>
      </c>
      <c r="EW14" s="19">
        <f t="shared" si="7"/>
        <v>0</v>
      </c>
      <c r="EX14" s="19">
        <f t="shared" si="7"/>
        <v>0</v>
      </c>
      <c r="EY14" s="19">
        <f t="shared" si="7"/>
        <v>0</v>
      </c>
      <c r="EZ14" s="19">
        <f t="shared" si="7"/>
        <v>0</v>
      </c>
      <c r="FA14" s="19">
        <f t="shared" si="7"/>
        <v>0</v>
      </c>
      <c r="FB14" s="19">
        <f t="shared" si="7"/>
        <v>0</v>
      </c>
      <c r="FC14" s="19">
        <f t="shared" si="7"/>
        <v>0</v>
      </c>
      <c r="FD14" s="19">
        <f t="shared" si="7"/>
        <v>0</v>
      </c>
      <c r="FE14" s="19">
        <f t="shared" si="7"/>
        <v>0</v>
      </c>
      <c r="FF14" s="19">
        <f t="shared" si="7"/>
        <v>0</v>
      </c>
      <c r="FG14" s="19">
        <f t="shared" si="7"/>
        <v>0</v>
      </c>
      <c r="FH14" s="19">
        <f t="shared" si="7"/>
        <v>0</v>
      </c>
      <c r="FI14" s="19">
        <f t="shared" si="7"/>
        <v>0</v>
      </c>
      <c r="FJ14" s="19">
        <f t="shared" si="7"/>
        <v>0</v>
      </c>
      <c r="FK14" s="19">
        <f t="shared" si="7"/>
        <v>0</v>
      </c>
      <c r="FL14" s="19">
        <f t="shared" si="7"/>
        <v>0</v>
      </c>
      <c r="FM14" s="19">
        <f t="shared" si="7"/>
        <v>0</v>
      </c>
      <c r="FN14" s="19">
        <f t="shared" si="7"/>
        <v>0</v>
      </c>
      <c r="FO14" s="19">
        <f t="shared" si="7"/>
        <v>0</v>
      </c>
      <c r="FP14" s="19">
        <f t="shared" si="7"/>
        <v>0</v>
      </c>
      <c r="FQ14" s="19">
        <f t="shared" si="7"/>
        <v>0</v>
      </c>
      <c r="FR14" s="19">
        <f t="shared" si="7"/>
        <v>0</v>
      </c>
      <c r="FS14" s="19">
        <f t="shared" si="7"/>
        <v>0</v>
      </c>
      <c r="FT14" s="19">
        <f t="shared" si="7"/>
        <v>0</v>
      </c>
      <c r="FU14" s="19">
        <f t="shared" si="7"/>
        <v>0</v>
      </c>
      <c r="FV14" s="19">
        <f t="shared" si="7"/>
        <v>0</v>
      </c>
      <c r="FW14" s="19">
        <f t="shared" si="7"/>
        <v>0</v>
      </c>
      <c r="FX14" s="19">
        <f t="shared" si="7"/>
        <v>0</v>
      </c>
      <c r="FY14" s="19">
        <f t="shared" si="7"/>
        <v>0</v>
      </c>
      <c r="FZ14" s="19">
        <f t="shared" si="7"/>
        <v>0</v>
      </c>
      <c r="GA14" s="19">
        <f t="shared" si="7"/>
        <v>0</v>
      </c>
      <c r="GB14" s="19">
        <f t="shared" si="7"/>
        <v>0</v>
      </c>
      <c r="GC14" s="19">
        <f t="shared" si="7"/>
        <v>0</v>
      </c>
      <c r="GD14" s="19">
        <f t="shared" si="7"/>
        <v>0</v>
      </c>
      <c r="GE14" s="19">
        <f t="shared" si="7"/>
        <v>0</v>
      </c>
      <c r="GF14" s="19">
        <f t="shared" si="7"/>
        <v>0</v>
      </c>
      <c r="GG14" s="19">
        <f t="shared" si="7"/>
        <v>0</v>
      </c>
      <c r="GH14" s="19">
        <f t="shared" si="7"/>
        <v>0</v>
      </c>
      <c r="GI14" s="19">
        <f t="shared" si="7"/>
        <v>0</v>
      </c>
      <c r="GJ14" s="19">
        <f t="shared" si="7"/>
        <v>0</v>
      </c>
      <c r="GK14" s="19">
        <f t="shared" si="7"/>
        <v>0</v>
      </c>
      <c r="GL14" s="19">
        <f t="shared" si="7"/>
        <v>0</v>
      </c>
      <c r="GM14" s="19">
        <f t="shared" si="7"/>
        <v>0</v>
      </c>
      <c r="GN14" s="19">
        <f t="shared" si="7"/>
        <v>0</v>
      </c>
      <c r="GO14" s="19">
        <f t="shared" si="7"/>
        <v>0</v>
      </c>
      <c r="GP14" s="19">
        <f t="shared" ref="GP14:HX14" si="8">GP16+GP18</f>
        <v>0</v>
      </c>
      <c r="GQ14" s="19">
        <f t="shared" si="8"/>
        <v>0</v>
      </c>
      <c r="GR14" s="19">
        <f t="shared" si="8"/>
        <v>0</v>
      </c>
      <c r="GS14" s="19">
        <f t="shared" si="8"/>
        <v>0</v>
      </c>
      <c r="GT14" s="19">
        <f t="shared" si="8"/>
        <v>0</v>
      </c>
      <c r="GU14" s="19">
        <f t="shared" si="8"/>
        <v>0</v>
      </c>
      <c r="GV14" s="19">
        <f t="shared" si="8"/>
        <v>0</v>
      </c>
      <c r="GW14" s="19">
        <f t="shared" si="8"/>
        <v>0</v>
      </c>
      <c r="GX14" s="19">
        <f t="shared" si="8"/>
        <v>0</v>
      </c>
      <c r="GY14" s="19">
        <f t="shared" si="8"/>
        <v>0</v>
      </c>
      <c r="GZ14" s="19">
        <f t="shared" si="8"/>
        <v>0</v>
      </c>
      <c r="HA14" s="19">
        <f t="shared" si="8"/>
        <v>0</v>
      </c>
      <c r="HB14" s="19">
        <f t="shared" si="8"/>
        <v>0</v>
      </c>
      <c r="HC14" s="19">
        <f t="shared" si="8"/>
        <v>0</v>
      </c>
      <c r="HD14" s="19">
        <f t="shared" si="8"/>
        <v>0</v>
      </c>
      <c r="HE14" s="19">
        <f t="shared" si="8"/>
        <v>0</v>
      </c>
      <c r="HF14" s="19">
        <f t="shared" si="8"/>
        <v>0</v>
      </c>
      <c r="HG14" s="19">
        <f t="shared" si="8"/>
        <v>0</v>
      </c>
      <c r="HH14" s="19">
        <f t="shared" si="8"/>
        <v>0</v>
      </c>
      <c r="HI14" s="19">
        <f t="shared" si="8"/>
        <v>0</v>
      </c>
      <c r="HJ14" s="19">
        <f t="shared" si="8"/>
        <v>0</v>
      </c>
      <c r="HK14" s="19">
        <f t="shared" si="8"/>
        <v>0</v>
      </c>
      <c r="HL14" s="19">
        <f t="shared" si="8"/>
        <v>0</v>
      </c>
      <c r="HM14" s="19">
        <f t="shared" si="8"/>
        <v>0</v>
      </c>
      <c r="HN14" s="19">
        <f t="shared" si="8"/>
        <v>0</v>
      </c>
      <c r="HO14" s="19">
        <f t="shared" si="8"/>
        <v>0</v>
      </c>
      <c r="HP14" s="19">
        <f t="shared" si="8"/>
        <v>0</v>
      </c>
      <c r="HQ14" s="19">
        <f t="shared" si="8"/>
        <v>0</v>
      </c>
      <c r="HR14" s="19">
        <f t="shared" si="8"/>
        <v>0</v>
      </c>
      <c r="HS14" s="19">
        <f t="shared" si="8"/>
        <v>0</v>
      </c>
      <c r="HT14" s="19">
        <f t="shared" si="8"/>
        <v>0</v>
      </c>
      <c r="HU14" s="19">
        <f t="shared" si="8"/>
        <v>0</v>
      </c>
      <c r="HV14" s="19">
        <f t="shared" si="8"/>
        <v>0</v>
      </c>
      <c r="HW14" s="19">
        <f t="shared" si="8"/>
        <v>0</v>
      </c>
      <c r="HX14" s="19">
        <f t="shared" si="8"/>
        <v>0</v>
      </c>
    </row>
    <row r="15" spans="1:232" s="20" customFormat="1" ht="14.25" customHeight="1" x14ac:dyDescent="0.25">
      <c r="A15" s="21"/>
      <c r="B15" s="24" t="s">
        <v>244</v>
      </c>
      <c r="C15" s="23" t="s">
        <v>240</v>
      </c>
      <c r="D15" s="18">
        <f t="shared" si="4"/>
        <v>0</v>
      </c>
      <c r="E15" s="19">
        <f>E17+E19+E20</f>
        <v>0</v>
      </c>
      <c r="F15" s="19">
        <f t="shared" ref="F15:BQ15" si="9">F17+F19+F20</f>
        <v>0</v>
      </c>
      <c r="G15" s="19">
        <f t="shared" si="9"/>
        <v>0</v>
      </c>
      <c r="H15" s="19">
        <f t="shared" si="9"/>
        <v>0</v>
      </c>
      <c r="I15" s="19">
        <f t="shared" si="9"/>
        <v>0</v>
      </c>
      <c r="J15" s="19">
        <f t="shared" si="9"/>
        <v>0</v>
      </c>
      <c r="K15" s="19">
        <f t="shared" si="9"/>
        <v>0</v>
      </c>
      <c r="L15" s="19">
        <f t="shared" si="9"/>
        <v>0</v>
      </c>
      <c r="M15" s="19">
        <f t="shared" si="9"/>
        <v>0</v>
      </c>
      <c r="N15" s="19">
        <f t="shared" si="9"/>
        <v>0</v>
      </c>
      <c r="O15" s="19">
        <f t="shared" si="9"/>
        <v>0</v>
      </c>
      <c r="P15" s="19">
        <f t="shared" si="9"/>
        <v>0</v>
      </c>
      <c r="Q15" s="19">
        <f t="shared" si="9"/>
        <v>0</v>
      </c>
      <c r="R15" s="19">
        <f t="shared" si="9"/>
        <v>0</v>
      </c>
      <c r="S15" s="19">
        <f t="shared" si="9"/>
        <v>0</v>
      </c>
      <c r="T15" s="19">
        <f t="shared" si="9"/>
        <v>0</v>
      </c>
      <c r="U15" s="19">
        <f t="shared" si="9"/>
        <v>0</v>
      </c>
      <c r="V15" s="19">
        <f t="shared" si="9"/>
        <v>0</v>
      </c>
      <c r="W15" s="19">
        <f t="shared" si="9"/>
        <v>0</v>
      </c>
      <c r="X15" s="19">
        <f t="shared" si="9"/>
        <v>0</v>
      </c>
      <c r="Y15" s="19">
        <f t="shared" si="9"/>
        <v>0</v>
      </c>
      <c r="Z15" s="19">
        <f t="shared" si="9"/>
        <v>0</v>
      </c>
      <c r="AA15" s="19">
        <f t="shared" si="9"/>
        <v>0</v>
      </c>
      <c r="AB15" s="19">
        <f t="shared" si="9"/>
        <v>0</v>
      </c>
      <c r="AC15" s="19">
        <f t="shared" si="9"/>
        <v>0</v>
      </c>
      <c r="AD15" s="19">
        <f t="shared" si="9"/>
        <v>0</v>
      </c>
      <c r="AE15" s="19">
        <f t="shared" si="9"/>
        <v>0</v>
      </c>
      <c r="AF15" s="19">
        <f t="shared" si="9"/>
        <v>0</v>
      </c>
      <c r="AG15" s="19">
        <f t="shared" si="9"/>
        <v>0</v>
      </c>
      <c r="AH15" s="19">
        <f t="shared" si="9"/>
        <v>0</v>
      </c>
      <c r="AI15" s="19">
        <f t="shared" si="9"/>
        <v>0</v>
      </c>
      <c r="AJ15" s="19">
        <f t="shared" si="9"/>
        <v>0</v>
      </c>
      <c r="AK15" s="19">
        <f t="shared" si="9"/>
        <v>0</v>
      </c>
      <c r="AL15" s="19">
        <f t="shared" si="9"/>
        <v>0</v>
      </c>
      <c r="AM15" s="19">
        <f t="shared" si="9"/>
        <v>0</v>
      </c>
      <c r="AN15" s="19">
        <f t="shared" si="9"/>
        <v>0</v>
      </c>
      <c r="AO15" s="19">
        <f t="shared" si="9"/>
        <v>0</v>
      </c>
      <c r="AP15" s="19">
        <f t="shared" si="9"/>
        <v>0</v>
      </c>
      <c r="AQ15" s="19">
        <f t="shared" si="9"/>
        <v>0</v>
      </c>
      <c r="AR15" s="19">
        <f t="shared" si="9"/>
        <v>0</v>
      </c>
      <c r="AS15" s="19">
        <f t="shared" si="9"/>
        <v>0</v>
      </c>
      <c r="AT15" s="19">
        <f t="shared" si="9"/>
        <v>0</v>
      </c>
      <c r="AU15" s="19">
        <f t="shared" si="9"/>
        <v>0</v>
      </c>
      <c r="AV15" s="19">
        <f t="shared" si="9"/>
        <v>0</v>
      </c>
      <c r="AW15" s="19">
        <f t="shared" si="9"/>
        <v>0</v>
      </c>
      <c r="AX15" s="19">
        <f t="shared" si="9"/>
        <v>0</v>
      </c>
      <c r="AY15" s="19">
        <f t="shared" si="9"/>
        <v>0</v>
      </c>
      <c r="AZ15" s="19">
        <f t="shared" si="9"/>
        <v>0</v>
      </c>
      <c r="BA15" s="19">
        <f t="shared" si="9"/>
        <v>0</v>
      </c>
      <c r="BB15" s="19">
        <f t="shared" si="9"/>
        <v>0</v>
      </c>
      <c r="BC15" s="19">
        <f t="shared" si="9"/>
        <v>0</v>
      </c>
      <c r="BD15" s="19">
        <f t="shared" si="9"/>
        <v>0</v>
      </c>
      <c r="BE15" s="19">
        <f t="shared" si="9"/>
        <v>0</v>
      </c>
      <c r="BF15" s="19">
        <f t="shared" si="9"/>
        <v>0</v>
      </c>
      <c r="BG15" s="19">
        <f t="shared" si="9"/>
        <v>0</v>
      </c>
      <c r="BH15" s="19">
        <f t="shared" si="9"/>
        <v>0</v>
      </c>
      <c r="BI15" s="19">
        <f t="shared" si="9"/>
        <v>0</v>
      </c>
      <c r="BJ15" s="19">
        <f t="shared" si="9"/>
        <v>0</v>
      </c>
      <c r="BK15" s="19">
        <f t="shared" si="9"/>
        <v>0</v>
      </c>
      <c r="BL15" s="19">
        <f t="shared" si="9"/>
        <v>0</v>
      </c>
      <c r="BM15" s="19">
        <f t="shared" si="9"/>
        <v>0</v>
      </c>
      <c r="BN15" s="19">
        <f t="shared" si="9"/>
        <v>0</v>
      </c>
      <c r="BO15" s="19">
        <f t="shared" si="9"/>
        <v>0</v>
      </c>
      <c r="BP15" s="19">
        <f t="shared" si="9"/>
        <v>0</v>
      </c>
      <c r="BQ15" s="19">
        <f t="shared" si="9"/>
        <v>0</v>
      </c>
      <c r="BR15" s="19">
        <f t="shared" ref="BR15:EC15" si="10">BR17+BR19+BR20</f>
        <v>0</v>
      </c>
      <c r="BS15" s="19">
        <f t="shared" si="10"/>
        <v>0</v>
      </c>
      <c r="BT15" s="19">
        <f t="shared" si="10"/>
        <v>0</v>
      </c>
      <c r="BU15" s="19">
        <f t="shared" si="10"/>
        <v>0</v>
      </c>
      <c r="BV15" s="19">
        <f t="shared" si="10"/>
        <v>0</v>
      </c>
      <c r="BW15" s="19">
        <f t="shared" si="10"/>
        <v>0</v>
      </c>
      <c r="BX15" s="19">
        <f t="shared" si="10"/>
        <v>0</v>
      </c>
      <c r="BY15" s="19">
        <f t="shared" si="10"/>
        <v>0</v>
      </c>
      <c r="BZ15" s="19">
        <f t="shared" si="10"/>
        <v>0</v>
      </c>
      <c r="CA15" s="19">
        <f t="shared" si="10"/>
        <v>0</v>
      </c>
      <c r="CB15" s="19">
        <f t="shared" si="10"/>
        <v>0</v>
      </c>
      <c r="CC15" s="19">
        <f t="shared" si="10"/>
        <v>0</v>
      </c>
      <c r="CD15" s="19">
        <f t="shared" si="10"/>
        <v>0</v>
      </c>
      <c r="CE15" s="19">
        <f t="shared" si="10"/>
        <v>0</v>
      </c>
      <c r="CF15" s="19">
        <f t="shared" si="10"/>
        <v>0</v>
      </c>
      <c r="CG15" s="19">
        <f t="shared" si="10"/>
        <v>0</v>
      </c>
      <c r="CH15" s="19">
        <f t="shared" si="10"/>
        <v>0</v>
      </c>
      <c r="CI15" s="19">
        <f t="shared" si="10"/>
        <v>0</v>
      </c>
      <c r="CJ15" s="19">
        <f t="shared" si="10"/>
        <v>0</v>
      </c>
      <c r="CK15" s="19">
        <f t="shared" si="10"/>
        <v>0</v>
      </c>
      <c r="CL15" s="19">
        <f t="shared" si="10"/>
        <v>0</v>
      </c>
      <c r="CM15" s="19">
        <f t="shared" si="10"/>
        <v>0</v>
      </c>
      <c r="CN15" s="19">
        <f t="shared" si="10"/>
        <v>0</v>
      </c>
      <c r="CO15" s="19">
        <f t="shared" si="10"/>
        <v>0</v>
      </c>
      <c r="CP15" s="19">
        <f t="shared" si="10"/>
        <v>0</v>
      </c>
      <c r="CQ15" s="19">
        <f t="shared" si="10"/>
        <v>0</v>
      </c>
      <c r="CR15" s="19">
        <f t="shared" si="10"/>
        <v>0</v>
      </c>
      <c r="CS15" s="19">
        <f t="shared" si="10"/>
        <v>0</v>
      </c>
      <c r="CT15" s="19">
        <f t="shared" si="10"/>
        <v>0</v>
      </c>
      <c r="CU15" s="19">
        <f t="shared" si="10"/>
        <v>0</v>
      </c>
      <c r="CV15" s="19">
        <f t="shared" si="10"/>
        <v>0</v>
      </c>
      <c r="CW15" s="19">
        <f t="shared" si="10"/>
        <v>0</v>
      </c>
      <c r="CX15" s="19">
        <f t="shared" si="10"/>
        <v>0</v>
      </c>
      <c r="CY15" s="19">
        <f t="shared" si="10"/>
        <v>0</v>
      </c>
      <c r="CZ15" s="19">
        <f t="shared" si="10"/>
        <v>0</v>
      </c>
      <c r="DA15" s="19">
        <f t="shared" si="10"/>
        <v>0</v>
      </c>
      <c r="DB15" s="19">
        <f t="shared" si="10"/>
        <v>0</v>
      </c>
      <c r="DC15" s="19">
        <f t="shared" si="10"/>
        <v>0</v>
      </c>
      <c r="DD15" s="19">
        <f t="shared" si="10"/>
        <v>0</v>
      </c>
      <c r="DE15" s="19">
        <f t="shared" si="10"/>
        <v>0</v>
      </c>
      <c r="DF15" s="19">
        <f t="shared" si="10"/>
        <v>0</v>
      </c>
      <c r="DG15" s="19">
        <f t="shared" si="10"/>
        <v>0</v>
      </c>
      <c r="DH15" s="19">
        <f t="shared" si="10"/>
        <v>0</v>
      </c>
      <c r="DI15" s="19">
        <f t="shared" si="10"/>
        <v>0</v>
      </c>
      <c r="DJ15" s="19">
        <f t="shared" si="10"/>
        <v>0</v>
      </c>
      <c r="DK15" s="19">
        <f t="shared" si="10"/>
        <v>0</v>
      </c>
      <c r="DL15" s="19">
        <f t="shared" si="10"/>
        <v>0</v>
      </c>
      <c r="DM15" s="19">
        <f t="shared" si="10"/>
        <v>0</v>
      </c>
      <c r="DN15" s="19">
        <f t="shared" si="10"/>
        <v>0</v>
      </c>
      <c r="DO15" s="19">
        <f t="shared" si="10"/>
        <v>0</v>
      </c>
      <c r="DP15" s="19">
        <f t="shared" si="10"/>
        <v>0</v>
      </c>
      <c r="DQ15" s="19">
        <f t="shared" si="10"/>
        <v>0</v>
      </c>
      <c r="DR15" s="19">
        <f t="shared" si="10"/>
        <v>0</v>
      </c>
      <c r="DS15" s="19">
        <f t="shared" si="10"/>
        <v>0</v>
      </c>
      <c r="DT15" s="19">
        <f t="shared" si="10"/>
        <v>0</v>
      </c>
      <c r="DU15" s="19">
        <f t="shared" si="10"/>
        <v>0</v>
      </c>
      <c r="DV15" s="19">
        <f t="shared" si="10"/>
        <v>0</v>
      </c>
      <c r="DW15" s="19">
        <f t="shared" si="10"/>
        <v>0</v>
      </c>
      <c r="DX15" s="19">
        <f t="shared" si="10"/>
        <v>0</v>
      </c>
      <c r="DY15" s="19">
        <f t="shared" si="10"/>
        <v>0</v>
      </c>
      <c r="DZ15" s="19">
        <f t="shared" si="10"/>
        <v>0</v>
      </c>
      <c r="EA15" s="19">
        <f t="shared" si="10"/>
        <v>0</v>
      </c>
      <c r="EB15" s="19">
        <f t="shared" si="10"/>
        <v>0</v>
      </c>
      <c r="EC15" s="19">
        <f t="shared" si="10"/>
        <v>0</v>
      </c>
      <c r="ED15" s="19">
        <f t="shared" ref="ED15:GO15" si="11">ED17+ED19+ED20</f>
        <v>0</v>
      </c>
      <c r="EE15" s="19">
        <f t="shared" si="11"/>
        <v>0</v>
      </c>
      <c r="EF15" s="19">
        <f t="shared" si="11"/>
        <v>0</v>
      </c>
      <c r="EG15" s="19">
        <f t="shared" si="11"/>
        <v>0</v>
      </c>
      <c r="EH15" s="19">
        <f t="shared" si="11"/>
        <v>0</v>
      </c>
      <c r="EI15" s="19">
        <f t="shared" si="11"/>
        <v>0</v>
      </c>
      <c r="EJ15" s="19">
        <f t="shared" si="11"/>
        <v>0</v>
      </c>
      <c r="EK15" s="19">
        <f t="shared" si="11"/>
        <v>0</v>
      </c>
      <c r="EL15" s="19">
        <f t="shared" si="11"/>
        <v>0</v>
      </c>
      <c r="EM15" s="19">
        <f t="shared" si="11"/>
        <v>0</v>
      </c>
      <c r="EN15" s="19">
        <f t="shared" si="11"/>
        <v>0</v>
      </c>
      <c r="EO15" s="19">
        <f t="shared" si="11"/>
        <v>0</v>
      </c>
      <c r="EP15" s="19">
        <f t="shared" si="11"/>
        <v>0</v>
      </c>
      <c r="EQ15" s="19">
        <f t="shared" si="11"/>
        <v>0</v>
      </c>
      <c r="ER15" s="19">
        <f t="shared" si="11"/>
        <v>0</v>
      </c>
      <c r="ES15" s="19">
        <f t="shared" si="11"/>
        <v>0</v>
      </c>
      <c r="ET15" s="19">
        <f t="shared" si="11"/>
        <v>0</v>
      </c>
      <c r="EU15" s="19">
        <f t="shared" si="11"/>
        <v>0</v>
      </c>
      <c r="EV15" s="19">
        <f t="shared" si="11"/>
        <v>0</v>
      </c>
      <c r="EW15" s="19">
        <f t="shared" si="11"/>
        <v>0</v>
      </c>
      <c r="EX15" s="19">
        <f t="shared" si="11"/>
        <v>0</v>
      </c>
      <c r="EY15" s="19">
        <f t="shared" si="11"/>
        <v>0</v>
      </c>
      <c r="EZ15" s="19">
        <f t="shared" si="11"/>
        <v>0</v>
      </c>
      <c r="FA15" s="19">
        <f t="shared" si="11"/>
        <v>0</v>
      </c>
      <c r="FB15" s="19">
        <f t="shared" si="11"/>
        <v>0</v>
      </c>
      <c r="FC15" s="19">
        <f t="shared" si="11"/>
        <v>0</v>
      </c>
      <c r="FD15" s="19">
        <f t="shared" si="11"/>
        <v>0</v>
      </c>
      <c r="FE15" s="19">
        <f t="shared" si="11"/>
        <v>0</v>
      </c>
      <c r="FF15" s="19">
        <f t="shared" si="11"/>
        <v>0</v>
      </c>
      <c r="FG15" s="19">
        <f t="shared" si="11"/>
        <v>0</v>
      </c>
      <c r="FH15" s="19">
        <f t="shared" si="11"/>
        <v>0</v>
      </c>
      <c r="FI15" s="19">
        <f t="shared" si="11"/>
        <v>0</v>
      </c>
      <c r="FJ15" s="19">
        <f t="shared" si="11"/>
        <v>0</v>
      </c>
      <c r="FK15" s="19">
        <f t="shared" si="11"/>
        <v>0</v>
      </c>
      <c r="FL15" s="19">
        <f t="shared" si="11"/>
        <v>0</v>
      </c>
      <c r="FM15" s="19">
        <f t="shared" si="11"/>
        <v>0</v>
      </c>
      <c r="FN15" s="19">
        <f t="shared" si="11"/>
        <v>0</v>
      </c>
      <c r="FO15" s="19">
        <f t="shared" si="11"/>
        <v>0</v>
      </c>
      <c r="FP15" s="19">
        <f t="shared" si="11"/>
        <v>0</v>
      </c>
      <c r="FQ15" s="19">
        <f t="shared" si="11"/>
        <v>0</v>
      </c>
      <c r="FR15" s="19">
        <f t="shared" si="11"/>
        <v>0</v>
      </c>
      <c r="FS15" s="19">
        <f t="shared" si="11"/>
        <v>0</v>
      </c>
      <c r="FT15" s="19">
        <f t="shared" si="11"/>
        <v>0</v>
      </c>
      <c r="FU15" s="19">
        <f t="shared" si="11"/>
        <v>0</v>
      </c>
      <c r="FV15" s="19">
        <f t="shared" si="11"/>
        <v>0</v>
      </c>
      <c r="FW15" s="19">
        <f t="shared" si="11"/>
        <v>0</v>
      </c>
      <c r="FX15" s="19">
        <f t="shared" si="11"/>
        <v>0</v>
      </c>
      <c r="FY15" s="19">
        <f t="shared" si="11"/>
        <v>0</v>
      </c>
      <c r="FZ15" s="19">
        <f t="shared" si="11"/>
        <v>0</v>
      </c>
      <c r="GA15" s="19">
        <f t="shared" si="11"/>
        <v>0</v>
      </c>
      <c r="GB15" s="19">
        <f t="shared" si="11"/>
        <v>0</v>
      </c>
      <c r="GC15" s="19">
        <f t="shared" si="11"/>
        <v>0</v>
      </c>
      <c r="GD15" s="19">
        <f t="shared" si="11"/>
        <v>0</v>
      </c>
      <c r="GE15" s="19">
        <f t="shared" si="11"/>
        <v>0</v>
      </c>
      <c r="GF15" s="19">
        <f t="shared" si="11"/>
        <v>0</v>
      </c>
      <c r="GG15" s="19">
        <f t="shared" si="11"/>
        <v>0</v>
      </c>
      <c r="GH15" s="19">
        <f t="shared" si="11"/>
        <v>0</v>
      </c>
      <c r="GI15" s="19">
        <f t="shared" si="11"/>
        <v>0</v>
      </c>
      <c r="GJ15" s="19">
        <f t="shared" si="11"/>
        <v>0</v>
      </c>
      <c r="GK15" s="19">
        <f t="shared" si="11"/>
        <v>0</v>
      </c>
      <c r="GL15" s="19">
        <f t="shared" si="11"/>
        <v>0</v>
      </c>
      <c r="GM15" s="19">
        <f t="shared" si="11"/>
        <v>0</v>
      </c>
      <c r="GN15" s="19">
        <f t="shared" si="11"/>
        <v>0</v>
      </c>
      <c r="GO15" s="19">
        <f t="shared" si="11"/>
        <v>0</v>
      </c>
      <c r="GP15" s="19">
        <f t="shared" ref="GP15:HX15" si="12">GP17+GP19+GP20</f>
        <v>0</v>
      </c>
      <c r="GQ15" s="19">
        <f t="shared" si="12"/>
        <v>0</v>
      </c>
      <c r="GR15" s="19">
        <f t="shared" si="12"/>
        <v>0</v>
      </c>
      <c r="GS15" s="19">
        <f t="shared" si="12"/>
        <v>0</v>
      </c>
      <c r="GT15" s="19">
        <f t="shared" si="12"/>
        <v>0</v>
      </c>
      <c r="GU15" s="19">
        <f t="shared" si="12"/>
        <v>0</v>
      </c>
      <c r="GV15" s="19">
        <f t="shared" si="12"/>
        <v>0</v>
      </c>
      <c r="GW15" s="19">
        <f t="shared" si="12"/>
        <v>0</v>
      </c>
      <c r="GX15" s="19">
        <f t="shared" si="12"/>
        <v>0</v>
      </c>
      <c r="GY15" s="19">
        <f t="shared" si="12"/>
        <v>0</v>
      </c>
      <c r="GZ15" s="19">
        <f t="shared" si="12"/>
        <v>0</v>
      </c>
      <c r="HA15" s="19">
        <f t="shared" si="12"/>
        <v>0</v>
      </c>
      <c r="HB15" s="19">
        <f t="shared" si="12"/>
        <v>0</v>
      </c>
      <c r="HC15" s="19">
        <f t="shared" si="12"/>
        <v>0</v>
      </c>
      <c r="HD15" s="19">
        <f t="shared" si="12"/>
        <v>0</v>
      </c>
      <c r="HE15" s="19">
        <f t="shared" si="12"/>
        <v>0</v>
      </c>
      <c r="HF15" s="19">
        <f t="shared" si="12"/>
        <v>0</v>
      </c>
      <c r="HG15" s="19">
        <f t="shared" si="12"/>
        <v>0</v>
      </c>
      <c r="HH15" s="19">
        <f t="shared" si="12"/>
        <v>0</v>
      </c>
      <c r="HI15" s="19">
        <f t="shared" si="12"/>
        <v>0</v>
      </c>
      <c r="HJ15" s="19">
        <f t="shared" si="12"/>
        <v>0</v>
      </c>
      <c r="HK15" s="19">
        <f t="shared" si="12"/>
        <v>0</v>
      </c>
      <c r="HL15" s="19">
        <f t="shared" si="12"/>
        <v>0</v>
      </c>
      <c r="HM15" s="19">
        <f t="shared" si="12"/>
        <v>0</v>
      </c>
      <c r="HN15" s="19">
        <f t="shared" si="12"/>
        <v>0</v>
      </c>
      <c r="HO15" s="19">
        <f t="shared" si="12"/>
        <v>0</v>
      </c>
      <c r="HP15" s="19">
        <f t="shared" si="12"/>
        <v>0</v>
      </c>
      <c r="HQ15" s="19">
        <f t="shared" si="12"/>
        <v>0</v>
      </c>
      <c r="HR15" s="19">
        <f t="shared" si="12"/>
        <v>0</v>
      </c>
      <c r="HS15" s="19">
        <f t="shared" si="12"/>
        <v>0</v>
      </c>
      <c r="HT15" s="19">
        <f t="shared" si="12"/>
        <v>0</v>
      </c>
      <c r="HU15" s="19">
        <f t="shared" si="12"/>
        <v>0</v>
      </c>
      <c r="HV15" s="19">
        <f t="shared" si="12"/>
        <v>0</v>
      </c>
      <c r="HW15" s="19">
        <f t="shared" si="12"/>
        <v>0</v>
      </c>
      <c r="HX15" s="19">
        <f t="shared" si="12"/>
        <v>0</v>
      </c>
    </row>
    <row r="16" spans="1:232" s="20" customFormat="1" ht="15" x14ac:dyDescent="0.25">
      <c r="A16" s="21" t="s">
        <v>245</v>
      </c>
      <c r="B16" s="24" t="s">
        <v>246</v>
      </c>
      <c r="C16" s="23" t="s">
        <v>243</v>
      </c>
      <c r="D16" s="18">
        <f t="shared" si="4"/>
        <v>0</v>
      </c>
      <c r="E16" s="19"/>
      <c r="F16" s="25"/>
      <c r="G16" s="25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9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9"/>
      <c r="CN16" s="30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8"/>
      <c r="GL16" s="29"/>
      <c r="GM16" s="27"/>
      <c r="GN16" s="27"/>
      <c r="GO16" s="30"/>
      <c r="GP16" s="27"/>
      <c r="GQ16" s="27"/>
      <c r="GR16" s="27"/>
      <c r="GS16" s="27"/>
      <c r="GT16" s="28"/>
      <c r="GU16" s="29"/>
      <c r="GV16" s="30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1:232" s="20" customFormat="1" ht="12.75" customHeight="1" x14ac:dyDescent="0.25">
      <c r="A17" s="21"/>
      <c r="B17" s="24"/>
      <c r="C17" s="23" t="s">
        <v>240</v>
      </c>
      <c r="D17" s="18">
        <f t="shared" si="4"/>
        <v>0</v>
      </c>
      <c r="E17" s="19"/>
      <c r="F17" s="25"/>
      <c r="G17" s="25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9"/>
      <c r="AH17" s="25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8"/>
      <c r="CM17" s="31"/>
      <c r="CN17" s="30"/>
      <c r="CO17" s="27"/>
      <c r="CP17" s="27"/>
      <c r="CQ17" s="27"/>
      <c r="CR17" s="27"/>
      <c r="CS17" s="27"/>
      <c r="CT17" s="32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32"/>
      <c r="DV17" s="32"/>
      <c r="DW17" s="32"/>
      <c r="DX17" s="32"/>
      <c r="DY17" s="32"/>
      <c r="DZ17" s="32"/>
      <c r="EA17" s="32"/>
      <c r="EB17" s="32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32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8"/>
      <c r="GL17" s="31"/>
      <c r="GM17" s="27"/>
      <c r="GN17" s="27"/>
      <c r="GO17" s="30"/>
      <c r="GP17" s="27"/>
      <c r="GQ17" s="27"/>
      <c r="GR17" s="27"/>
      <c r="GS17" s="27"/>
      <c r="GT17" s="28"/>
      <c r="GU17" s="31"/>
      <c r="GV17" s="30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</row>
    <row r="18" spans="1:232" s="20" customFormat="1" ht="12.75" customHeight="1" x14ac:dyDescent="0.25">
      <c r="A18" s="21" t="s">
        <v>247</v>
      </c>
      <c r="B18" s="24" t="s">
        <v>248</v>
      </c>
      <c r="C18" s="23" t="s">
        <v>243</v>
      </c>
      <c r="D18" s="18">
        <f t="shared" si="4"/>
        <v>0</v>
      </c>
      <c r="E18" s="19"/>
      <c r="F18" s="25"/>
      <c r="G18" s="19"/>
      <c r="H18" s="26"/>
      <c r="I18" s="25"/>
      <c r="J18" s="19"/>
      <c r="K18" s="25"/>
      <c r="L18" s="25"/>
      <c r="M18" s="25"/>
      <c r="N18" s="25"/>
      <c r="O18" s="25"/>
      <c r="P18" s="25"/>
      <c r="Q18" s="25"/>
      <c r="R18" s="25"/>
      <c r="S18" s="19"/>
      <c r="T18" s="19"/>
      <c r="U18" s="19"/>
      <c r="V18" s="19"/>
      <c r="W18" s="19"/>
      <c r="X18" s="19"/>
      <c r="Y18" s="19"/>
      <c r="Z18" s="25"/>
      <c r="AA18" s="25"/>
      <c r="AB18" s="25"/>
      <c r="AC18" s="25"/>
      <c r="AD18" s="25"/>
      <c r="AE18" s="25"/>
      <c r="AF18" s="25"/>
      <c r="AG18" s="19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33"/>
      <c r="CN18" s="27"/>
      <c r="CO18" s="27"/>
      <c r="CP18" s="27"/>
      <c r="CQ18" s="27"/>
      <c r="CR18" s="27"/>
      <c r="CS18" s="28"/>
      <c r="CT18" s="29"/>
      <c r="CU18" s="30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8"/>
      <c r="DU18" s="29"/>
      <c r="DV18" s="29"/>
      <c r="DW18" s="29"/>
      <c r="DX18" s="27"/>
      <c r="DY18" s="27"/>
      <c r="DZ18" s="27"/>
      <c r="EA18" s="27"/>
      <c r="EB18" s="29"/>
      <c r="EC18" s="30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  <c r="FF18" s="29"/>
      <c r="FG18" s="30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8"/>
      <c r="GL18" s="27"/>
      <c r="GM18" s="27"/>
      <c r="GN18" s="29"/>
      <c r="GO18" s="30"/>
      <c r="GP18" s="27"/>
      <c r="GQ18" s="27"/>
      <c r="GR18" s="27"/>
      <c r="GS18" s="27"/>
      <c r="GT18" s="27"/>
      <c r="GU18" s="33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1:232" s="20" customFormat="1" ht="12.75" customHeight="1" x14ac:dyDescent="0.25">
      <c r="A19" s="21"/>
      <c r="B19" s="24"/>
      <c r="C19" s="23" t="s">
        <v>240</v>
      </c>
      <c r="D19" s="18">
        <f t="shared" si="4"/>
        <v>0</v>
      </c>
      <c r="E19" s="19"/>
      <c r="F19" s="25"/>
      <c r="G19" s="19"/>
      <c r="H19" s="26"/>
      <c r="I19" s="25"/>
      <c r="J19" s="19"/>
      <c r="K19" s="25"/>
      <c r="L19" s="25"/>
      <c r="M19" s="25"/>
      <c r="N19" s="25"/>
      <c r="O19" s="25"/>
      <c r="P19" s="25"/>
      <c r="Q19" s="25"/>
      <c r="R19" s="25"/>
      <c r="S19" s="19"/>
      <c r="T19" s="19"/>
      <c r="U19" s="19"/>
      <c r="V19" s="19"/>
      <c r="W19" s="19"/>
      <c r="X19" s="19"/>
      <c r="Y19" s="19"/>
      <c r="Z19" s="25"/>
      <c r="AA19" s="25"/>
      <c r="AB19" s="25"/>
      <c r="AC19" s="25"/>
      <c r="AD19" s="25"/>
      <c r="AE19" s="25"/>
      <c r="AF19" s="25"/>
      <c r="AG19" s="19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  <c r="CT19" s="31"/>
      <c r="CU19" s="30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8"/>
      <c r="DU19" s="31"/>
      <c r="DV19" s="31"/>
      <c r="DW19" s="31"/>
      <c r="DX19" s="27"/>
      <c r="DY19" s="27"/>
      <c r="DZ19" s="27"/>
      <c r="EA19" s="27"/>
      <c r="EB19" s="31"/>
      <c r="EC19" s="30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  <c r="FF19" s="31"/>
      <c r="FG19" s="30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8"/>
      <c r="GL19" s="27"/>
      <c r="GM19" s="27"/>
      <c r="GN19" s="31"/>
      <c r="GO19" s="30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</row>
    <row r="20" spans="1:232" s="20" customFormat="1" ht="15.75" thickBot="1" x14ac:dyDescent="0.3">
      <c r="A20" s="34" t="s">
        <v>249</v>
      </c>
      <c r="B20" s="35" t="s">
        <v>250</v>
      </c>
      <c r="C20" s="36" t="s">
        <v>240</v>
      </c>
      <c r="D20" s="18">
        <f t="shared" si="4"/>
        <v>0</v>
      </c>
      <c r="E20" s="19"/>
      <c r="F20" s="25"/>
      <c r="G20" s="19"/>
      <c r="H20" s="26"/>
      <c r="I20" s="25"/>
      <c r="J20" s="19"/>
      <c r="K20" s="25"/>
      <c r="L20" s="25"/>
      <c r="M20" s="25"/>
      <c r="N20" s="25"/>
      <c r="O20" s="25"/>
      <c r="P20" s="25"/>
      <c r="Q20" s="25"/>
      <c r="R20" s="25"/>
      <c r="S20" s="19"/>
      <c r="T20" s="19"/>
      <c r="U20" s="19"/>
      <c r="V20" s="19"/>
      <c r="W20" s="19"/>
      <c r="X20" s="19"/>
      <c r="Y20" s="19"/>
      <c r="Z20" s="25"/>
      <c r="AA20" s="25"/>
      <c r="AB20" s="25"/>
      <c r="AC20" s="25"/>
      <c r="AD20" s="25"/>
      <c r="AE20" s="25"/>
      <c r="AF20" s="25"/>
      <c r="AG20" s="19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8"/>
      <c r="CT20" s="37"/>
      <c r="CU20" s="30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8"/>
      <c r="DU20" s="37"/>
      <c r="DV20" s="37"/>
      <c r="DW20" s="37"/>
      <c r="DX20" s="33"/>
      <c r="DY20" s="33"/>
      <c r="DZ20" s="33"/>
      <c r="EA20" s="33"/>
      <c r="EB20" s="37"/>
      <c r="EC20" s="30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  <c r="FF20" s="37"/>
      <c r="FG20" s="30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8"/>
      <c r="GL20" s="33"/>
      <c r="GM20" s="33"/>
      <c r="GN20" s="37"/>
      <c r="GO20" s="30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</row>
    <row r="21" spans="1:232" s="20" customFormat="1" ht="12.75" customHeight="1" x14ac:dyDescent="0.25">
      <c r="A21" s="15" t="s">
        <v>251</v>
      </c>
      <c r="B21" s="38" t="s">
        <v>252</v>
      </c>
      <c r="C21" s="17" t="s">
        <v>242</v>
      </c>
      <c r="D21" s="18">
        <f t="shared" si="4"/>
        <v>0</v>
      </c>
      <c r="E21" s="39"/>
      <c r="F21" s="25"/>
      <c r="G21" s="19"/>
      <c r="H21" s="26"/>
      <c r="I21" s="25"/>
      <c r="J21" s="19"/>
      <c r="K21" s="25"/>
      <c r="L21" s="25"/>
      <c r="M21" s="25"/>
      <c r="N21" s="25"/>
      <c r="O21" s="25"/>
      <c r="P21" s="25"/>
      <c r="Q21" s="25"/>
      <c r="R21" s="25"/>
      <c r="S21" s="19"/>
      <c r="T21" s="19"/>
      <c r="U21" s="19"/>
      <c r="V21" s="19"/>
      <c r="W21" s="19"/>
      <c r="X21" s="19"/>
      <c r="Y21" s="19"/>
      <c r="Z21" s="25"/>
      <c r="AA21" s="25"/>
      <c r="AB21" s="19"/>
      <c r="AC21" s="25"/>
      <c r="AD21" s="19"/>
      <c r="AE21" s="25"/>
      <c r="AF21" s="25"/>
      <c r="AG21" s="19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33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3"/>
      <c r="DV21" s="33"/>
      <c r="DW21" s="33"/>
      <c r="DX21" s="33"/>
      <c r="DY21" s="33"/>
      <c r="DZ21" s="33"/>
      <c r="EA21" s="33"/>
      <c r="EB21" s="33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33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33"/>
      <c r="GM21" s="33"/>
      <c r="GN21" s="33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</row>
    <row r="22" spans="1:232" s="20" customFormat="1" ht="13.5" customHeight="1" thickBot="1" x14ac:dyDescent="0.3">
      <c r="A22" s="21"/>
      <c r="B22" s="40"/>
      <c r="C22" s="23" t="s">
        <v>240</v>
      </c>
      <c r="D22" s="18">
        <f t="shared" si="4"/>
        <v>0</v>
      </c>
      <c r="E22" s="19">
        <f>E24+E26+E28+E30+E31</f>
        <v>0</v>
      </c>
      <c r="F22" s="19">
        <f t="shared" ref="F22:BQ22" si="13">F24+F26+F28+F30+F31</f>
        <v>0</v>
      </c>
      <c r="G22" s="19">
        <f t="shared" si="13"/>
        <v>0</v>
      </c>
      <c r="H22" s="19">
        <f t="shared" si="13"/>
        <v>0</v>
      </c>
      <c r="I22" s="19">
        <f t="shared" si="13"/>
        <v>0</v>
      </c>
      <c r="J22" s="19">
        <f t="shared" si="13"/>
        <v>0</v>
      </c>
      <c r="K22" s="19">
        <f t="shared" si="13"/>
        <v>0</v>
      </c>
      <c r="L22" s="19">
        <f t="shared" si="13"/>
        <v>0</v>
      </c>
      <c r="M22" s="19">
        <f t="shared" si="13"/>
        <v>0</v>
      </c>
      <c r="N22" s="19">
        <f t="shared" si="13"/>
        <v>0</v>
      </c>
      <c r="O22" s="19">
        <f t="shared" si="13"/>
        <v>0</v>
      </c>
      <c r="P22" s="19">
        <f t="shared" si="13"/>
        <v>0</v>
      </c>
      <c r="Q22" s="19">
        <f t="shared" si="13"/>
        <v>0</v>
      </c>
      <c r="R22" s="19">
        <f t="shared" si="13"/>
        <v>0</v>
      </c>
      <c r="S22" s="19">
        <f t="shared" si="13"/>
        <v>0</v>
      </c>
      <c r="T22" s="19">
        <f t="shared" si="13"/>
        <v>0</v>
      </c>
      <c r="U22" s="19">
        <f t="shared" si="13"/>
        <v>0</v>
      </c>
      <c r="V22" s="19">
        <f t="shared" si="13"/>
        <v>0</v>
      </c>
      <c r="W22" s="19">
        <f t="shared" si="13"/>
        <v>0</v>
      </c>
      <c r="X22" s="19">
        <f t="shared" si="13"/>
        <v>0</v>
      </c>
      <c r="Y22" s="19">
        <f t="shared" si="13"/>
        <v>0</v>
      </c>
      <c r="Z22" s="19">
        <f t="shared" si="13"/>
        <v>0</v>
      </c>
      <c r="AA22" s="19">
        <f t="shared" si="13"/>
        <v>0</v>
      </c>
      <c r="AB22" s="19">
        <f t="shared" si="13"/>
        <v>0</v>
      </c>
      <c r="AC22" s="19">
        <f t="shared" si="13"/>
        <v>0</v>
      </c>
      <c r="AD22" s="19">
        <f t="shared" si="13"/>
        <v>0</v>
      </c>
      <c r="AE22" s="19">
        <f t="shared" si="13"/>
        <v>0</v>
      </c>
      <c r="AF22" s="19">
        <f t="shared" si="13"/>
        <v>0</v>
      </c>
      <c r="AG22" s="19">
        <f t="shared" si="13"/>
        <v>0</v>
      </c>
      <c r="AH22" s="19">
        <f t="shared" si="13"/>
        <v>0</v>
      </c>
      <c r="AI22" s="19">
        <f t="shared" si="13"/>
        <v>0</v>
      </c>
      <c r="AJ22" s="19">
        <f t="shared" si="13"/>
        <v>0</v>
      </c>
      <c r="AK22" s="19">
        <f t="shared" si="13"/>
        <v>0</v>
      </c>
      <c r="AL22" s="19">
        <f t="shared" si="13"/>
        <v>0</v>
      </c>
      <c r="AM22" s="19">
        <f t="shared" si="13"/>
        <v>0</v>
      </c>
      <c r="AN22" s="19">
        <f t="shared" si="13"/>
        <v>0</v>
      </c>
      <c r="AO22" s="19">
        <f t="shared" si="13"/>
        <v>0</v>
      </c>
      <c r="AP22" s="19">
        <f t="shared" si="13"/>
        <v>0</v>
      </c>
      <c r="AQ22" s="19">
        <f t="shared" si="13"/>
        <v>0</v>
      </c>
      <c r="AR22" s="19">
        <f t="shared" si="13"/>
        <v>0</v>
      </c>
      <c r="AS22" s="19">
        <f t="shared" si="13"/>
        <v>0</v>
      </c>
      <c r="AT22" s="19">
        <f t="shared" si="13"/>
        <v>0</v>
      </c>
      <c r="AU22" s="19">
        <f t="shared" si="13"/>
        <v>0</v>
      </c>
      <c r="AV22" s="19">
        <f t="shared" si="13"/>
        <v>0</v>
      </c>
      <c r="AW22" s="19">
        <f t="shared" si="13"/>
        <v>0</v>
      </c>
      <c r="AX22" s="19">
        <f t="shared" si="13"/>
        <v>0</v>
      </c>
      <c r="AY22" s="19">
        <f t="shared" si="13"/>
        <v>0</v>
      </c>
      <c r="AZ22" s="19">
        <f t="shared" si="13"/>
        <v>0</v>
      </c>
      <c r="BA22" s="19">
        <f t="shared" si="13"/>
        <v>0</v>
      </c>
      <c r="BB22" s="19">
        <f t="shared" si="13"/>
        <v>0</v>
      </c>
      <c r="BC22" s="19">
        <f t="shared" si="13"/>
        <v>0</v>
      </c>
      <c r="BD22" s="19">
        <f t="shared" si="13"/>
        <v>0</v>
      </c>
      <c r="BE22" s="19">
        <f t="shared" si="13"/>
        <v>0</v>
      </c>
      <c r="BF22" s="19">
        <f t="shared" si="13"/>
        <v>0</v>
      </c>
      <c r="BG22" s="19">
        <f t="shared" si="13"/>
        <v>0</v>
      </c>
      <c r="BH22" s="19">
        <f t="shared" si="13"/>
        <v>0</v>
      </c>
      <c r="BI22" s="19">
        <f t="shared" si="13"/>
        <v>0</v>
      </c>
      <c r="BJ22" s="19">
        <f t="shared" si="13"/>
        <v>0</v>
      </c>
      <c r="BK22" s="19">
        <f t="shared" si="13"/>
        <v>0</v>
      </c>
      <c r="BL22" s="19">
        <f t="shared" si="13"/>
        <v>0</v>
      </c>
      <c r="BM22" s="19">
        <f t="shared" si="13"/>
        <v>0</v>
      </c>
      <c r="BN22" s="19">
        <f t="shared" si="13"/>
        <v>0</v>
      </c>
      <c r="BO22" s="19">
        <f t="shared" si="13"/>
        <v>0</v>
      </c>
      <c r="BP22" s="19">
        <f t="shared" si="13"/>
        <v>0</v>
      </c>
      <c r="BQ22" s="19">
        <f t="shared" si="13"/>
        <v>0</v>
      </c>
      <c r="BR22" s="19">
        <f t="shared" ref="BR22:EC22" si="14">BR24+BR26+BR28+BR30+BR31</f>
        <v>0</v>
      </c>
      <c r="BS22" s="19">
        <f t="shared" si="14"/>
        <v>0</v>
      </c>
      <c r="BT22" s="19">
        <f t="shared" si="14"/>
        <v>0</v>
      </c>
      <c r="BU22" s="19">
        <f t="shared" si="14"/>
        <v>0</v>
      </c>
      <c r="BV22" s="19">
        <f t="shared" si="14"/>
        <v>0</v>
      </c>
      <c r="BW22" s="19">
        <f t="shared" si="14"/>
        <v>0</v>
      </c>
      <c r="BX22" s="19">
        <f t="shared" si="14"/>
        <v>0</v>
      </c>
      <c r="BY22" s="19">
        <f t="shared" si="14"/>
        <v>0</v>
      </c>
      <c r="BZ22" s="19">
        <f t="shared" si="14"/>
        <v>0</v>
      </c>
      <c r="CA22" s="19">
        <f t="shared" si="14"/>
        <v>0</v>
      </c>
      <c r="CB22" s="19">
        <f t="shared" si="14"/>
        <v>0</v>
      </c>
      <c r="CC22" s="19">
        <f t="shared" si="14"/>
        <v>0</v>
      </c>
      <c r="CD22" s="19">
        <f t="shared" si="14"/>
        <v>0</v>
      </c>
      <c r="CE22" s="19">
        <f t="shared" si="14"/>
        <v>0</v>
      </c>
      <c r="CF22" s="19">
        <f t="shared" si="14"/>
        <v>0</v>
      </c>
      <c r="CG22" s="19">
        <f t="shared" si="14"/>
        <v>0</v>
      </c>
      <c r="CH22" s="19">
        <f t="shared" si="14"/>
        <v>0</v>
      </c>
      <c r="CI22" s="19">
        <f t="shared" si="14"/>
        <v>0</v>
      </c>
      <c r="CJ22" s="19">
        <f t="shared" si="14"/>
        <v>0</v>
      </c>
      <c r="CK22" s="19">
        <f t="shared" si="14"/>
        <v>0</v>
      </c>
      <c r="CL22" s="19">
        <f t="shared" si="14"/>
        <v>0</v>
      </c>
      <c r="CM22" s="19">
        <f t="shared" si="14"/>
        <v>0</v>
      </c>
      <c r="CN22" s="19">
        <f t="shared" si="14"/>
        <v>0</v>
      </c>
      <c r="CO22" s="19">
        <f t="shared" si="14"/>
        <v>0</v>
      </c>
      <c r="CP22" s="19">
        <f t="shared" si="14"/>
        <v>0</v>
      </c>
      <c r="CQ22" s="19">
        <f t="shared" si="14"/>
        <v>0</v>
      </c>
      <c r="CR22" s="19">
        <f t="shared" si="14"/>
        <v>0</v>
      </c>
      <c r="CS22" s="19">
        <f t="shared" si="14"/>
        <v>0</v>
      </c>
      <c r="CT22" s="19">
        <f t="shared" si="14"/>
        <v>0</v>
      </c>
      <c r="CU22" s="19">
        <f t="shared" si="14"/>
        <v>0</v>
      </c>
      <c r="CV22" s="19">
        <f t="shared" si="14"/>
        <v>0</v>
      </c>
      <c r="CW22" s="19">
        <f t="shared" si="14"/>
        <v>0</v>
      </c>
      <c r="CX22" s="19">
        <f t="shared" si="14"/>
        <v>0</v>
      </c>
      <c r="CY22" s="19">
        <f t="shared" si="14"/>
        <v>0</v>
      </c>
      <c r="CZ22" s="19">
        <f t="shared" si="14"/>
        <v>0</v>
      </c>
      <c r="DA22" s="19">
        <f t="shared" si="14"/>
        <v>0</v>
      </c>
      <c r="DB22" s="19">
        <f t="shared" si="14"/>
        <v>0</v>
      </c>
      <c r="DC22" s="19">
        <f t="shared" si="14"/>
        <v>0</v>
      </c>
      <c r="DD22" s="19">
        <f t="shared" si="14"/>
        <v>0</v>
      </c>
      <c r="DE22" s="19">
        <f t="shared" si="14"/>
        <v>0</v>
      </c>
      <c r="DF22" s="19">
        <f t="shared" si="14"/>
        <v>0</v>
      </c>
      <c r="DG22" s="19">
        <f t="shared" si="14"/>
        <v>0</v>
      </c>
      <c r="DH22" s="19">
        <f t="shared" si="14"/>
        <v>0</v>
      </c>
      <c r="DI22" s="19">
        <f t="shared" si="14"/>
        <v>0</v>
      </c>
      <c r="DJ22" s="19">
        <f t="shared" si="14"/>
        <v>0</v>
      </c>
      <c r="DK22" s="19">
        <f t="shared" si="14"/>
        <v>0</v>
      </c>
      <c r="DL22" s="19">
        <f t="shared" si="14"/>
        <v>0</v>
      </c>
      <c r="DM22" s="19">
        <f t="shared" si="14"/>
        <v>0</v>
      </c>
      <c r="DN22" s="19">
        <f t="shared" si="14"/>
        <v>0</v>
      </c>
      <c r="DO22" s="19">
        <f t="shared" si="14"/>
        <v>0</v>
      </c>
      <c r="DP22" s="19">
        <f t="shared" si="14"/>
        <v>0</v>
      </c>
      <c r="DQ22" s="19">
        <f t="shared" si="14"/>
        <v>0</v>
      </c>
      <c r="DR22" s="19">
        <f t="shared" si="14"/>
        <v>0</v>
      </c>
      <c r="DS22" s="19">
        <f t="shared" si="14"/>
        <v>0</v>
      </c>
      <c r="DT22" s="19">
        <f t="shared" si="14"/>
        <v>0</v>
      </c>
      <c r="DU22" s="19">
        <f t="shared" si="14"/>
        <v>0</v>
      </c>
      <c r="DV22" s="19">
        <f t="shared" si="14"/>
        <v>0</v>
      </c>
      <c r="DW22" s="19">
        <f t="shared" si="14"/>
        <v>0</v>
      </c>
      <c r="DX22" s="19">
        <f t="shared" si="14"/>
        <v>0</v>
      </c>
      <c r="DY22" s="19">
        <f t="shared" si="14"/>
        <v>0</v>
      </c>
      <c r="DZ22" s="19">
        <f t="shared" si="14"/>
        <v>0</v>
      </c>
      <c r="EA22" s="19">
        <f t="shared" si="14"/>
        <v>0</v>
      </c>
      <c r="EB22" s="19">
        <f t="shared" si="14"/>
        <v>0</v>
      </c>
      <c r="EC22" s="19">
        <f t="shared" si="14"/>
        <v>0</v>
      </c>
      <c r="ED22" s="19">
        <f t="shared" ref="ED22:GO22" si="15">ED24+ED26+ED28+ED30+ED31</f>
        <v>0</v>
      </c>
      <c r="EE22" s="19">
        <f t="shared" si="15"/>
        <v>0</v>
      </c>
      <c r="EF22" s="19">
        <f t="shared" si="15"/>
        <v>0</v>
      </c>
      <c r="EG22" s="19">
        <f t="shared" si="15"/>
        <v>0</v>
      </c>
      <c r="EH22" s="19">
        <f t="shared" si="15"/>
        <v>0</v>
      </c>
      <c r="EI22" s="19">
        <f t="shared" si="15"/>
        <v>0</v>
      </c>
      <c r="EJ22" s="19">
        <f t="shared" si="15"/>
        <v>0</v>
      </c>
      <c r="EK22" s="19">
        <f t="shared" si="15"/>
        <v>0</v>
      </c>
      <c r="EL22" s="19">
        <f t="shared" si="15"/>
        <v>0</v>
      </c>
      <c r="EM22" s="19">
        <f t="shared" si="15"/>
        <v>0</v>
      </c>
      <c r="EN22" s="19">
        <f t="shared" si="15"/>
        <v>0</v>
      </c>
      <c r="EO22" s="19">
        <f t="shared" si="15"/>
        <v>0</v>
      </c>
      <c r="EP22" s="19">
        <f t="shared" si="15"/>
        <v>0</v>
      </c>
      <c r="EQ22" s="19">
        <f t="shared" si="15"/>
        <v>0</v>
      </c>
      <c r="ER22" s="19">
        <f t="shared" si="15"/>
        <v>0</v>
      </c>
      <c r="ES22" s="19">
        <f t="shared" si="15"/>
        <v>0</v>
      </c>
      <c r="ET22" s="19">
        <f t="shared" si="15"/>
        <v>0</v>
      </c>
      <c r="EU22" s="19">
        <f t="shared" si="15"/>
        <v>0</v>
      </c>
      <c r="EV22" s="19">
        <f t="shared" si="15"/>
        <v>0</v>
      </c>
      <c r="EW22" s="19">
        <f t="shared" si="15"/>
        <v>0</v>
      </c>
      <c r="EX22" s="19">
        <f t="shared" si="15"/>
        <v>0</v>
      </c>
      <c r="EY22" s="19">
        <f t="shared" si="15"/>
        <v>0</v>
      </c>
      <c r="EZ22" s="19">
        <f t="shared" si="15"/>
        <v>0</v>
      </c>
      <c r="FA22" s="19">
        <f t="shared" si="15"/>
        <v>0</v>
      </c>
      <c r="FB22" s="19">
        <f t="shared" si="15"/>
        <v>0</v>
      </c>
      <c r="FC22" s="19">
        <f t="shared" si="15"/>
        <v>0</v>
      </c>
      <c r="FD22" s="19">
        <f t="shared" si="15"/>
        <v>0</v>
      </c>
      <c r="FE22" s="19">
        <f t="shared" si="15"/>
        <v>0</v>
      </c>
      <c r="FF22" s="19">
        <f t="shared" si="15"/>
        <v>0</v>
      </c>
      <c r="FG22" s="19">
        <f t="shared" si="15"/>
        <v>0</v>
      </c>
      <c r="FH22" s="19">
        <f t="shared" si="15"/>
        <v>0</v>
      </c>
      <c r="FI22" s="19">
        <f t="shared" si="15"/>
        <v>0</v>
      </c>
      <c r="FJ22" s="19">
        <f t="shared" si="15"/>
        <v>0</v>
      </c>
      <c r="FK22" s="19">
        <f t="shared" si="15"/>
        <v>0</v>
      </c>
      <c r="FL22" s="19">
        <f t="shared" si="15"/>
        <v>0</v>
      </c>
      <c r="FM22" s="19">
        <f t="shared" si="15"/>
        <v>0</v>
      </c>
      <c r="FN22" s="19">
        <f t="shared" si="15"/>
        <v>0</v>
      </c>
      <c r="FO22" s="19">
        <f t="shared" si="15"/>
        <v>0</v>
      </c>
      <c r="FP22" s="19">
        <f t="shared" si="15"/>
        <v>0</v>
      </c>
      <c r="FQ22" s="19">
        <f t="shared" si="15"/>
        <v>0</v>
      </c>
      <c r="FR22" s="19">
        <f t="shared" si="15"/>
        <v>0</v>
      </c>
      <c r="FS22" s="19">
        <f t="shared" si="15"/>
        <v>0</v>
      </c>
      <c r="FT22" s="19">
        <f t="shared" si="15"/>
        <v>0</v>
      </c>
      <c r="FU22" s="19">
        <f t="shared" si="15"/>
        <v>0</v>
      </c>
      <c r="FV22" s="19">
        <f t="shared" si="15"/>
        <v>0</v>
      </c>
      <c r="FW22" s="19">
        <f t="shared" si="15"/>
        <v>0</v>
      </c>
      <c r="FX22" s="19">
        <f t="shared" si="15"/>
        <v>0</v>
      </c>
      <c r="FY22" s="19">
        <f t="shared" si="15"/>
        <v>0</v>
      </c>
      <c r="FZ22" s="19">
        <f t="shared" si="15"/>
        <v>0</v>
      </c>
      <c r="GA22" s="19">
        <f t="shared" si="15"/>
        <v>0</v>
      </c>
      <c r="GB22" s="19">
        <f t="shared" si="15"/>
        <v>0</v>
      </c>
      <c r="GC22" s="19">
        <f t="shared" si="15"/>
        <v>0</v>
      </c>
      <c r="GD22" s="19">
        <f t="shared" si="15"/>
        <v>0</v>
      </c>
      <c r="GE22" s="19">
        <f t="shared" si="15"/>
        <v>0</v>
      </c>
      <c r="GF22" s="19">
        <f t="shared" si="15"/>
        <v>0</v>
      </c>
      <c r="GG22" s="19">
        <f t="shared" si="15"/>
        <v>0</v>
      </c>
      <c r="GH22" s="19">
        <f t="shared" si="15"/>
        <v>0</v>
      </c>
      <c r="GI22" s="19">
        <f t="shared" si="15"/>
        <v>0</v>
      </c>
      <c r="GJ22" s="19">
        <f t="shared" si="15"/>
        <v>0</v>
      </c>
      <c r="GK22" s="19">
        <f t="shared" si="15"/>
        <v>0</v>
      </c>
      <c r="GL22" s="19">
        <f t="shared" si="15"/>
        <v>0</v>
      </c>
      <c r="GM22" s="19">
        <f t="shared" si="15"/>
        <v>0</v>
      </c>
      <c r="GN22" s="19">
        <f t="shared" si="15"/>
        <v>0</v>
      </c>
      <c r="GO22" s="19">
        <f t="shared" si="15"/>
        <v>0</v>
      </c>
      <c r="GP22" s="19">
        <f t="shared" ref="GP22:HX22" si="16">GP24+GP26+GP28+GP30+GP31</f>
        <v>0</v>
      </c>
      <c r="GQ22" s="19">
        <f t="shared" si="16"/>
        <v>0</v>
      </c>
      <c r="GR22" s="19">
        <f t="shared" si="16"/>
        <v>0</v>
      </c>
      <c r="GS22" s="19">
        <f t="shared" si="16"/>
        <v>0</v>
      </c>
      <c r="GT22" s="19">
        <f t="shared" si="16"/>
        <v>0</v>
      </c>
      <c r="GU22" s="19">
        <f t="shared" si="16"/>
        <v>0</v>
      </c>
      <c r="GV22" s="19">
        <f t="shared" si="16"/>
        <v>0</v>
      </c>
      <c r="GW22" s="19">
        <f t="shared" si="16"/>
        <v>0</v>
      </c>
      <c r="GX22" s="19">
        <f t="shared" si="16"/>
        <v>0</v>
      </c>
      <c r="GY22" s="19">
        <f t="shared" si="16"/>
        <v>0</v>
      </c>
      <c r="GZ22" s="19">
        <f t="shared" si="16"/>
        <v>0</v>
      </c>
      <c r="HA22" s="19">
        <f t="shared" si="16"/>
        <v>0</v>
      </c>
      <c r="HB22" s="19">
        <f t="shared" si="16"/>
        <v>0</v>
      </c>
      <c r="HC22" s="19">
        <f t="shared" si="16"/>
        <v>0</v>
      </c>
      <c r="HD22" s="19">
        <f t="shared" si="16"/>
        <v>0</v>
      </c>
      <c r="HE22" s="19">
        <f t="shared" si="16"/>
        <v>0</v>
      </c>
      <c r="HF22" s="19">
        <f t="shared" si="16"/>
        <v>0</v>
      </c>
      <c r="HG22" s="19">
        <f t="shared" si="16"/>
        <v>0</v>
      </c>
      <c r="HH22" s="19">
        <f t="shared" si="16"/>
        <v>0</v>
      </c>
      <c r="HI22" s="19">
        <f t="shared" si="16"/>
        <v>0</v>
      </c>
      <c r="HJ22" s="19">
        <f t="shared" si="16"/>
        <v>0</v>
      </c>
      <c r="HK22" s="19">
        <f t="shared" si="16"/>
        <v>0</v>
      </c>
      <c r="HL22" s="19">
        <f t="shared" si="16"/>
        <v>0</v>
      </c>
      <c r="HM22" s="19">
        <f t="shared" si="16"/>
        <v>0</v>
      </c>
      <c r="HN22" s="19">
        <f t="shared" si="16"/>
        <v>0</v>
      </c>
      <c r="HO22" s="19">
        <f t="shared" si="16"/>
        <v>0</v>
      </c>
      <c r="HP22" s="19">
        <f t="shared" si="16"/>
        <v>0</v>
      </c>
      <c r="HQ22" s="19">
        <f t="shared" si="16"/>
        <v>0</v>
      </c>
      <c r="HR22" s="19">
        <f t="shared" si="16"/>
        <v>0</v>
      </c>
      <c r="HS22" s="19">
        <f t="shared" si="16"/>
        <v>0</v>
      </c>
      <c r="HT22" s="19">
        <f t="shared" si="16"/>
        <v>0</v>
      </c>
      <c r="HU22" s="19">
        <f t="shared" si="16"/>
        <v>0</v>
      </c>
      <c r="HV22" s="19">
        <f t="shared" si="16"/>
        <v>0</v>
      </c>
      <c r="HW22" s="19">
        <f t="shared" si="16"/>
        <v>0</v>
      </c>
      <c r="HX22" s="19">
        <f t="shared" si="16"/>
        <v>0</v>
      </c>
    </row>
    <row r="23" spans="1:232" s="20" customFormat="1" ht="12.75" customHeight="1" x14ac:dyDescent="0.25">
      <c r="A23" s="21" t="s">
        <v>253</v>
      </c>
      <c r="B23" s="24" t="s">
        <v>254</v>
      </c>
      <c r="C23" s="23" t="s">
        <v>255</v>
      </c>
      <c r="D23" s="18">
        <f t="shared" si="4"/>
        <v>0</v>
      </c>
      <c r="E23" s="19"/>
      <c r="F23" s="25"/>
      <c r="G23" s="19"/>
      <c r="H23" s="26"/>
      <c r="I23" s="25"/>
      <c r="J23" s="19"/>
      <c r="K23" s="25"/>
      <c r="L23" s="25"/>
      <c r="M23" s="25"/>
      <c r="N23" s="25"/>
      <c r="O23" s="25"/>
      <c r="P23" s="25"/>
      <c r="Q23" s="25"/>
      <c r="R23" s="25"/>
      <c r="S23" s="19"/>
      <c r="T23" s="19"/>
      <c r="U23" s="19"/>
      <c r="V23" s="19"/>
      <c r="W23" s="19"/>
      <c r="X23" s="19"/>
      <c r="Y23" s="19"/>
      <c r="Z23" s="25"/>
      <c r="AA23" s="25"/>
      <c r="AB23" s="19"/>
      <c r="AC23" s="25"/>
      <c r="AD23" s="19"/>
      <c r="AE23" s="25"/>
      <c r="AF23" s="25"/>
      <c r="AG23" s="19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41"/>
      <c r="GF23" s="41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42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</row>
    <row r="24" spans="1:232" s="20" customFormat="1" ht="12.75" customHeight="1" x14ac:dyDescent="0.25">
      <c r="A24" s="21"/>
      <c r="B24" s="24"/>
      <c r="C24" s="23" t="s">
        <v>240</v>
      </c>
      <c r="D24" s="18">
        <f t="shared" si="4"/>
        <v>0</v>
      </c>
      <c r="E24" s="19"/>
      <c r="F24" s="25"/>
      <c r="G24" s="19"/>
      <c r="H24" s="26"/>
      <c r="I24" s="25"/>
      <c r="J24" s="19"/>
      <c r="K24" s="25"/>
      <c r="L24" s="25"/>
      <c r="M24" s="25"/>
      <c r="N24" s="25"/>
      <c r="O24" s="25"/>
      <c r="P24" s="25"/>
      <c r="Q24" s="25"/>
      <c r="R24" s="25"/>
      <c r="S24" s="19"/>
      <c r="T24" s="19"/>
      <c r="U24" s="19"/>
      <c r="V24" s="19"/>
      <c r="W24" s="19"/>
      <c r="X24" s="19"/>
      <c r="Y24" s="19"/>
      <c r="Z24" s="25"/>
      <c r="AA24" s="25"/>
      <c r="AB24" s="19"/>
      <c r="AC24" s="25"/>
      <c r="AD24" s="19"/>
      <c r="AE24" s="25"/>
      <c r="AF24" s="25"/>
      <c r="AG24" s="19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43"/>
      <c r="GF24" s="43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44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</row>
    <row r="25" spans="1:232" s="20" customFormat="1" ht="12.75" customHeight="1" x14ac:dyDescent="0.25">
      <c r="A25" s="21" t="s">
        <v>256</v>
      </c>
      <c r="B25" s="45" t="s">
        <v>257</v>
      </c>
      <c r="C25" s="23" t="s">
        <v>258</v>
      </c>
      <c r="D25" s="18">
        <f t="shared" si="4"/>
        <v>0</v>
      </c>
      <c r="E25" s="19"/>
      <c r="F25" s="25"/>
      <c r="G25" s="19"/>
      <c r="H25" s="26"/>
      <c r="I25" s="25"/>
      <c r="J25" s="19"/>
      <c r="K25" s="25"/>
      <c r="L25" s="25"/>
      <c r="M25" s="25"/>
      <c r="N25" s="25"/>
      <c r="O25" s="25"/>
      <c r="P25" s="25"/>
      <c r="Q25" s="25"/>
      <c r="R25" s="25"/>
      <c r="S25" s="19"/>
      <c r="T25" s="19"/>
      <c r="U25" s="19"/>
      <c r="V25" s="19"/>
      <c r="W25" s="19"/>
      <c r="X25" s="19"/>
      <c r="Y25" s="19"/>
      <c r="Z25" s="25"/>
      <c r="AA25" s="25"/>
      <c r="AB25" s="19"/>
      <c r="AC25" s="25"/>
      <c r="AD25" s="19"/>
      <c r="AE25" s="25"/>
      <c r="AF25" s="25"/>
      <c r="AG25" s="19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46"/>
      <c r="GF25" s="46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4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spans="1:232" s="20" customFormat="1" ht="12.75" customHeight="1" x14ac:dyDescent="0.25">
      <c r="A26" s="21"/>
      <c r="B26" s="45"/>
      <c r="C26" s="23" t="s">
        <v>240</v>
      </c>
      <c r="D26" s="18">
        <f t="shared" si="4"/>
        <v>0</v>
      </c>
      <c r="E26" s="19"/>
      <c r="F26" s="25"/>
      <c r="G26" s="19"/>
      <c r="H26" s="26"/>
      <c r="I26" s="25"/>
      <c r="J26" s="19"/>
      <c r="K26" s="25"/>
      <c r="L26" s="25"/>
      <c r="M26" s="25"/>
      <c r="N26" s="25"/>
      <c r="O26" s="25"/>
      <c r="P26" s="25"/>
      <c r="Q26" s="25"/>
      <c r="R26" s="25"/>
      <c r="S26" s="19"/>
      <c r="T26" s="19"/>
      <c r="U26" s="19"/>
      <c r="V26" s="19"/>
      <c r="W26" s="19"/>
      <c r="X26" s="19"/>
      <c r="Y26" s="19"/>
      <c r="Z26" s="25"/>
      <c r="AA26" s="25"/>
      <c r="AB26" s="19"/>
      <c r="AC26" s="25"/>
      <c r="AD26" s="19"/>
      <c r="AE26" s="25"/>
      <c r="AF26" s="25"/>
      <c r="AG26" s="19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48"/>
      <c r="GF26" s="48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49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</row>
    <row r="27" spans="1:232" s="20" customFormat="1" ht="12.75" customHeight="1" x14ac:dyDescent="0.25">
      <c r="A27" s="21" t="s">
        <v>259</v>
      </c>
      <c r="B27" s="45" t="s">
        <v>260</v>
      </c>
      <c r="C27" s="23" t="s">
        <v>258</v>
      </c>
      <c r="D27" s="18">
        <f t="shared" si="4"/>
        <v>0</v>
      </c>
      <c r="E27" s="19"/>
      <c r="F27" s="25"/>
      <c r="G27" s="19"/>
      <c r="H27" s="26"/>
      <c r="I27" s="25"/>
      <c r="J27" s="19"/>
      <c r="K27" s="25"/>
      <c r="L27" s="25"/>
      <c r="M27" s="25"/>
      <c r="N27" s="25"/>
      <c r="O27" s="25"/>
      <c r="P27" s="25"/>
      <c r="Q27" s="25"/>
      <c r="R27" s="25"/>
      <c r="S27" s="19"/>
      <c r="T27" s="19"/>
      <c r="U27" s="19"/>
      <c r="V27" s="19"/>
      <c r="W27" s="19"/>
      <c r="X27" s="19"/>
      <c r="Y27" s="19"/>
      <c r="Z27" s="25"/>
      <c r="AA27" s="25"/>
      <c r="AB27" s="19"/>
      <c r="AC27" s="25"/>
      <c r="AD27" s="19"/>
      <c r="AE27" s="25"/>
      <c r="AF27" s="25"/>
      <c r="AG27" s="19"/>
      <c r="AH27" s="25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43"/>
      <c r="GF27" s="43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44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1:232" s="20" customFormat="1" ht="12.75" customHeight="1" x14ac:dyDescent="0.25">
      <c r="A28" s="21"/>
      <c r="B28" s="45"/>
      <c r="C28" s="23" t="s">
        <v>240</v>
      </c>
      <c r="D28" s="18">
        <f t="shared" si="4"/>
        <v>0</v>
      </c>
      <c r="E28" s="19"/>
      <c r="F28" s="25"/>
      <c r="G28" s="19"/>
      <c r="H28" s="26"/>
      <c r="I28" s="25"/>
      <c r="J28" s="19"/>
      <c r="K28" s="25"/>
      <c r="L28" s="25"/>
      <c r="M28" s="25"/>
      <c r="N28" s="25"/>
      <c r="O28" s="25"/>
      <c r="P28" s="25"/>
      <c r="Q28" s="25"/>
      <c r="R28" s="25"/>
      <c r="S28" s="19"/>
      <c r="T28" s="19"/>
      <c r="U28" s="19"/>
      <c r="V28" s="19"/>
      <c r="W28" s="19"/>
      <c r="X28" s="19"/>
      <c r="Y28" s="19"/>
      <c r="Z28" s="25"/>
      <c r="AA28" s="25"/>
      <c r="AB28" s="19"/>
      <c r="AC28" s="25"/>
      <c r="AD28" s="19"/>
      <c r="AE28" s="25"/>
      <c r="AF28" s="25"/>
      <c r="AG28" s="19"/>
      <c r="AH28" s="25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43"/>
      <c r="GF28" s="43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44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</row>
    <row r="29" spans="1:232" s="20" customFormat="1" ht="12.75" customHeight="1" x14ac:dyDescent="0.25">
      <c r="A29" s="21" t="s">
        <v>261</v>
      </c>
      <c r="B29" s="24" t="s">
        <v>262</v>
      </c>
      <c r="C29" s="23" t="s">
        <v>263</v>
      </c>
      <c r="D29" s="18">
        <f t="shared" si="4"/>
        <v>0</v>
      </c>
      <c r="E29" s="39"/>
      <c r="F29" s="25"/>
      <c r="G29" s="19"/>
      <c r="H29" s="26"/>
      <c r="I29" s="25"/>
      <c r="J29" s="19"/>
      <c r="K29" s="25"/>
      <c r="L29" s="25"/>
      <c r="M29" s="25"/>
      <c r="N29" s="25"/>
      <c r="O29" s="25"/>
      <c r="P29" s="25"/>
      <c r="Q29" s="25"/>
      <c r="R29" s="25"/>
      <c r="S29" s="19"/>
      <c r="T29" s="19"/>
      <c r="U29" s="19"/>
      <c r="V29" s="19"/>
      <c r="W29" s="19"/>
      <c r="X29" s="19"/>
      <c r="Y29" s="19"/>
      <c r="Z29" s="25"/>
      <c r="AA29" s="25"/>
      <c r="AB29" s="19"/>
      <c r="AC29" s="25"/>
      <c r="AD29" s="19"/>
      <c r="AE29" s="25"/>
      <c r="AF29" s="25"/>
      <c r="AG29" s="19"/>
      <c r="AH29" s="2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50"/>
      <c r="GF29" s="50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51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</row>
    <row r="30" spans="1:232" s="20" customFormat="1" ht="12.75" customHeight="1" x14ac:dyDescent="0.25">
      <c r="A30" s="21"/>
      <c r="B30" s="24"/>
      <c r="C30" s="23" t="s">
        <v>240</v>
      </c>
      <c r="D30" s="18">
        <f t="shared" si="4"/>
        <v>0</v>
      </c>
      <c r="E30" s="19"/>
      <c r="F30" s="25"/>
      <c r="G30" s="19"/>
      <c r="H30" s="26"/>
      <c r="I30" s="25"/>
      <c r="J30" s="19"/>
      <c r="K30" s="25"/>
      <c r="L30" s="25"/>
      <c r="M30" s="25"/>
      <c r="N30" s="25"/>
      <c r="O30" s="25"/>
      <c r="P30" s="25"/>
      <c r="Q30" s="25"/>
      <c r="R30" s="25"/>
      <c r="S30" s="19"/>
      <c r="T30" s="19"/>
      <c r="U30" s="19"/>
      <c r="V30" s="19"/>
      <c r="W30" s="19"/>
      <c r="X30" s="19"/>
      <c r="Y30" s="19"/>
      <c r="Z30" s="25"/>
      <c r="AA30" s="25"/>
      <c r="AB30" s="19"/>
      <c r="AC30" s="25"/>
      <c r="AD30" s="19"/>
      <c r="AE30" s="25"/>
      <c r="AF30" s="25"/>
      <c r="AG30" s="19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43"/>
      <c r="GF30" s="52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44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</row>
    <row r="31" spans="1:232" s="20" customFormat="1" ht="15.75" thickBot="1" x14ac:dyDescent="0.3">
      <c r="A31" s="53" t="s">
        <v>264</v>
      </c>
      <c r="B31" s="54" t="s">
        <v>265</v>
      </c>
      <c r="C31" s="55" t="s">
        <v>240</v>
      </c>
      <c r="D31" s="18">
        <f t="shared" si="4"/>
        <v>0</v>
      </c>
      <c r="E31" s="19"/>
      <c r="F31" s="25"/>
      <c r="G31" s="19"/>
      <c r="H31" s="26"/>
      <c r="I31" s="25"/>
      <c r="J31" s="19"/>
      <c r="K31" s="25"/>
      <c r="L31" s="25"/>
      <c r="M31" s="25"/>
      <c r="N31" s="25"/>
      <c r="O31" s="25"/>
      <c r="P31" s="25"/>
      <c r="Q31" s="25"/>
      <c r="R31" s="25"/>
      <c r="S31" s="19"/>
      <c r="T31" s="19"/>
      <c r="U31" s="19"/>
      <c r="V31" s="19"/>
      <c r="W31" s="19"/>
      <c r="X31" s="19"/>
      <c r="Y31" s="19"/>
      <c r="Z31" s="25"/>
      <c r="AA31" s="25"/>
      <c r="AB31" s="19"/>
      <c r="AC31" s="25"/>
      <c r="AD31" s="19"/>
      <c r="AE31" s="25"/>
      <c r="AF31" s="25"/>
      <c r="AG31" s="19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56"/>
      <c r="GF31" s="56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5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</row>
    <row r="32" spans="1:232" s="20" customFormat="1" ht="13.5" customHeight="1" thickBot="1" x14ac:dyDescent="0.3">
      <c r="A32" s="58" t="s">
        <v>266</v>
      </c>
      <c r="B32" s="59" t="s">
        <v>267</v>
      </c>
      <c r="C32" s="60" t="s">
        <v>268</v>
      </c>
      <c r="D32" s="18">
        <f t="shared" si="4"/>
        <v>0</v>
      </c>
      <c r="E32" s="19"/>
      <c r="F32" s="25"/>
      <c r="G32" s="19"/>
      <c r="H32" s="26"/>
      <c r="I32" s="25"/>
      <c r="J32" s="19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25"/>
      <c r="AA32" s="25"/>
      <c r="AB32" s="25"/>
      <c r="AC32" s="25"/>
      <c r="AD32" s="25"/>
      <c r="AE32" s="25"/>
      <c r="AF32" s="25"/>
      <c r="AG32" s="19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56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</row>
    <row r="33" spans="1:232" s="20" customFormat="1" ht="12.75" customHeight="1" thickBot="1" x14ac:dyDescent="0.3">
      <c r="A33" s="61"/>
      <c r="B33" s="62"/>
      <c r="C33" s="63" t="s">
        <v>240</v>
      </c>
      <c r="D33" s="18">
        <f t="shared" si="4"/>
        <v>0</v>
      </c>
      <c r="E33" s="19"/>
      <c r="F33" s="25"/>
      <c r="G33" s="19"/>
      <c r="H33" s="26"/>
      <c r="I33" s="25"/>
      <c r="J33" s="19"/>
      <c r="K33" s="25"/>
      <c r="L33" s="25"/>
      <c r="M33" s="25"/>
      <c r="N33" s="25"/>
      <c r="O33" s="25"/>
      <c r="P33" s="25"/>
      <c r="Q33" s="25"/>
      <c r="R33" s="25"/>
      <c r="S33" s="19"/>
      <c r="T33" s="19"/>
      <c r="U33" s="19"/>
      <c r="V33" s="19"/>
      <c r="W33" s="19"/>
      <c r="X33" s="19"/>
      <c r="Y33" s="19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</row>
    <row r="34" spans="1:232" s="20" customFormat="1" ht="12" customHeight="1" x14ac:dyDescent="0.25">
      <c r="A34" s="15" t="s">
        <v>269</v>
      </c>
      <c r="B34" s="16" t="s">
        <v>270</v>
      </c>
      <c r="C34" s="17" t="s">
        <v>243</v>
      </c>
      <c r="D34" s="18">
        <f t="shared" si="4"/>
        <v>0</v>
      </c>
      <c r="E34" s="19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64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64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</row>
    <row r="35" spans="1:232" s="20" customFormat="1" ht="12.75" customHeight="1" thickBot="1" x14ac:dyDescent="0.3">
      <c r="A35" s="53"/>
      <c r="B35" s="65"/>
      <c r="C35" s="55" t="s">
        <v>240</v>
      </c>
      <c r="D35" s="18">
        <f t="shared" si="4"/>
        <v>0</v>
      </c>
      <c r="E35" s="19"/>
      <c r="F35" s="25"/>
      <c r="G35" s="25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68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68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</row>
    <row r="36" spans="1:232" s="20" customFormat="1" ht="12.75" customHeight="1" x14ac:dyDescent="0.25">
      <c r="A36" s="58" t="s">
        <v>271</v>
      </c>
      <c r="B36" s="69" t="s">
        <v>272</v>
      </c>
      <c r="C36" s="60" t="s">
        <v>243</v>
      </c>
      <c r="D36" s="18">
        <f t="shared" si="4"/>
        <v>0</v>
      </c>
      <c r="E36" s="19"/>
      <c r="F36" s="25"/>
      <c r="G36" s="70"/>
      <c r="H36" s="71"/>
      <c r="I36" s="29"/>
      <c r="J36" s="29"/>
      <c r="K36" s="25"/>
      <c r="L36" s="29"/>
      <c r="M36" s="25"/>
      <c r="N36" s="29"/>
      <c r="O36" s="29"/>
      <c r="P36" s="25"/>
      <c r="Q36" s="29"/>
      <c r="R36" s="31"/>
      <c r="S36" s="31"/>
      <c r="T36" s="29"/>
      <c r="U36" s="29"/>
      <c r="V36" s="25"/>
      <c r="W36" s="25"/>
      <c r="X36" s="29"/>
      <c r="Y36" s="29"/>
      <c r="Z36" s="29"/>
      <c r="AA36" s="29"/>
      <c r="AB36" s="25"/>
      <c r="AC36" s="29"/>
      <c r="AD36" s="29"/>
      <c r="AE36" s="25"/>
      <c r="AF36" s="25"/>
      <c r="AG36" s="19"/>
      <c r="AH36" s="25"/>
      <c r="AI36" s="27"/>
      <c r="AJ36" s="29"/>
      <c r="AK36" s="29"/>
      <c r="AL36" s="27"/>
      <c r="AM36" s="27"/>
      <c r="AN36" s="27"/>
      <c r="AO36" s="27"/>
      <c r="AP36" s="29"/>
      <c r="AQ36" s="29"/>
      <c r="AR36" s="27"/>
      <c r="AS36" s="27"/>
      <c r="AT36" s="72"/>
      <c r="AU36" s="27"/>
      <c r="AV36" s="29"/>
      <c r="AW36" s="27"/>
      <c r="AX36" s="29"/>
      <c r="AY36" s="27"/>
      <c r="AZ36" s="29"/>
      <c r="BA36" s="29"/>
      <c r="BB36" s="27"/>
      <c r="BC36" s="27"/>
      <c r="BD36" s="27"/>
      <c r="BE36" s="27"/>
      <c r="BF36" s="27"/>
      <c r="BG36" s="27"/>
      <c r="BH36" s="27"/>
      <c r="BI36" s="27"/>
      <c r="BJ36" s="29"/>
      <c r="BK36" s="29"/>
      <c r="BL36" s="27"/>
      <c r="BM36" s="27"/>
      <c r="BN36" s="27"/>
      <c r="BO36" s="27"/>
      <c r="BP36" s="27"/>
      <c r="BQ36" s="29"/>
      <c r="BR36" s="27"/>
      <c r="BS36" s="27"/>
      <c r="BT36" s="27"/>
      <c r="BU36" s="27"/>
      <c r="BV36" s="27"/>
      <c r="BW36" s="27"/>
      <c r="BX36" s="29"/>
      <c r="BY36" s="27"/>
      <c r="BZ36" s="73"/>
      <c r="CA36" s="27"/>
      <c r="CB36" s="29"/>
      <c r="CC36" s="27"/>
      <c r="CD36" s="27"/>
      <c r="CE36" s="27"/>
      <c r="CF36" s="29"/>
      <c r="CG36" s="27"/>
      <c r="CH36" s="29"/>
      <c r="CI36" s="27"/>
      <c r="CJ36" s="27"/>
      <c r="CK36" s="29"/>
      <c r="CL36" s="29"/>
      <c r="CM36" s="29"/>
      <c r="CN36" s="27"/>
      <c r="CO36" s="27"/>
      <c r="CP36" s="29"/>
      <c r="CQ36" s="29"/>
      <c r="CR36" s="27"/>
      <c r="CS36" s="29"/>
      <c r="CT36" s="29"/>
      <c r="CU36" s="29"/>
      <c r="CV36" s="29"/>
      <c r="CW36" s="29"/>
      <c r="CX36" s="29"/>
      <c r="CY36" s="27"/>
      <c r="CZ36" s="71"/>
      <c r="DA36" s="27"/>
      <c r="DB36" s="27"/>
      <c r="DC36" s="29"/>
      <c r="DD36" s="29"/>
      <c r="DE36" s="27"/>
      <c r="DF36" s="29"/>
      <c r="DG36" s="29"/>
      <c r="DH36" s="29"/>
      <c r="DI36" s="27"/>
      <c r="DJ36" s="29"/>
      <c r="DK36" s="72"/>
      <c r="DL36" s="29"/>
      <c r="DM36" s="29"/>
      <c r="DN36" s="27"/>
      <c r="DO36" s="27"/>
      <c r="DP36" s="29"/>
      <c r="DQ36" s="27"/>
      <c r="DR36" s="29"/>
      <c r="DS36" s="29"/>
      <c r="DT36" s="27"/>
      <c r="DU36" s="29"/>
      <c r="DV36" s="27"/>
      <c r="DW36" s="27"/>
      <c r="DX36" s="29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9"/>
      <c r="EM36" s="27"/>
      <c r="EN36" s="71"/>
      <c r="EO36" s="27"/>
      <c r="EP36" s="27"/>
      <c r="EQ36" s="71"/>
      <c r="ER36" s="27"/>
      <c r="ES36" s="29"/>
      <c r="ET36" s="29"/>
      <c r="EU36" s="29"/>
      <c r="EV36" s="27"/>
      <c r="EW36" s="27"/>
      <c r="EX36" s="29"/>
      <c r="EY36" s="29"/>
      <c r="EZ36" s="72"/>
      <c r="FA36" s="29"/>
      <c r="FB36" s="29"/>
      <c r="FC36" s="29"/>
      <c r="FD36" s="29"/>
      <c r="FE36" s="27"/>
      <c r="FF36" s="29"/>
      <c r="FG36" s="29"/>
      <c r="FH36" s="27"/>
      <c r="FI36" s="27"/>
      <c r="FJ36" s="27"/>
      <c r="FK36" s="27"/>
      <c r="FL36" s="29"/>
      <c r="FM36" s="29"/>
      <c r="FN36" s="29"/>
      <c r="FO36" s="27"/>
      <c r="FP36" s="27"/>
      <c r="FQ36" s="27"/>
      <c r="FR36" s="29"/>
      <c r="FS36" s="27"/>
      <c r="FT36" s="29"/>
      <c r="FU36" s="29"/>
      <c r="FV36" s="27"/>
      <c r="FW36" s="71"/>
      <c r="FX36" s="71"/>
      <c r="FY36" s="27"/>
      <c r="FZ36" s="27"/>
      <c r="GA36" s="31"/>
      <c r="GB36" s="29"/>
      <c r="GC36" s="27"/>
      <c r="GD36" s="27"/>
      <c r="GE36" s="72"/>
      <c r="GF36" s="27"/>
      <c r="GG36" s="72"/>
      <c r="GH36" s="27"/>
      <c r="GI36" s="29"/>
      <c r="GJ36" s="29"/>
      <c r="GK36" s="27"/>
      <c r="GL36" s="29"/>
      <c r="GM36" s="72"/>
      <c r="GN36" s="29"/>
      <c r="GO36" s="27"/>
      <c r="GP36" s="27"/>
      <c r="GQ36" s="29"/>
      <c r="GR36" s="27"/>
      <c r="GS36" s="27"/>
      <c r="GT36" s="29"/>
      <c r="GU36" s="29"/>
      <c r="GV36" s="29"/>
      <c r="GW36" s="27"/>
      <c r="GX36" s="27"/>
      <c r="GY36" s="27"/>
      <c r="GZ36" s="29"/>
      <c r="HA36" s="27"/>
      <c r="HB36" s="27"/>
      <c r="HC36" s="27"/>
      <c r="HD36" s="27"/>
      <c r="HE36" s="29"/>
      <c r="HF36" s="72"/>
      <c r="HG36" s="29"/>
      <c r="HH36" s="72"/>
      <c r="HI36" s="27"/>
      <c r="HJ36" s="27"/>
      <c r="HK36" s="27"/>
      <c r="HL36" s="27"/>
      <c r="HM36" s="29"/>
      <c r="HN36" s="27"/>
      <c r="HO36" s="27"/>
      <c r="HP36" s="29"/>
      <c r="HQ36" s="27"/>
      <c r="HR36" s="27"/>
      <c r="HS36" s="27"/>
      <c r="HT36" s="29"/>
      <c r="HU36" s="27"/>
      <c r="HV36" s="27"/>
      <c r="HW36" s="29"/>
      <c r="HX36" s="72"/>
    </row>
    <row r="37" spans="1:232" s="20" customFormat="1" ht="12.75" customHeight="1" x14ac:dyDescent="0.25">
      <c r="A37" s="21"/>
      <c r="B37" s="40"/>
      <c r="C37" s="23" t="s">
        <v>273</v>
      </c>
      <c r="D37" s="18">
        <f t="shared" si="4"/>
        <v>0</v>
      </c>
      <c r="E37" s="19"/>
      <c r="F37" s="25"/>
      <c r="G37" s="70"/>
      <c r="H37" s="29"/>
      <c r="I37" s="29"/>
      <c r="J37" s="29"/>
      <c r="K37" s="25"/>
      <c r="L37" s="29"/>
      <c r="M37" s="25"/>
      <c r="N37" s="29"/>
      <c r="O37" s="29"/>
      <c r="P37" s="25"/>
      <c r="Q37" s="29"/>
      <c r="R37" s="74"/>
      <c r="S37" s="74"/>
      <c r="T37" s="29"/>
      <c r="U37" s="29"/>
      <c r="V37" s="25"/>
      <c r="W37" s="25"/>
      <c r="X37" s="29"/>
      <c r="Y37" s="29"/>
      <c r="Z37" s="29"/>
      <c r="AA37" s="29"/>
      <c r="AB37" s="25"/>
      <c r="AC37" s="29"/>
      <c r="AD37" s="29"/>
      <c r="AE37" s="25"/>
      <c r="AF37" s="25"/>
      <c r="AG37" s="19"/>
      <c r="AH37" s="25"/>
      <c r="AI37" s="27"/>
      <c r="AJ37" s="29"/>
      <c r="AK37" s="29"/>
      <c r="AL37" s="27"/>
      <c r="AM37" s="27"/>
      <c r="AN37" s="27"/>
      <c r="AO37" s="27"/>
      <c r="AP37" s="29"/>
      <c r="AQ37" s="29"/>
      <c r="AR37" s="27"/>
      <c r="AS37" s="27"/>
      <c r="AT37" s="72"/>
      <c r="AU37" s="27"/>
      <c r="AV37" s="29"/>
      <c r="AW37" s="27"/>
      <c r="AX37" s="29"/>
      <c r="AY37" s="27"/>
      <c r="AZ37" s="29"/>
      <c r="BA37" s="29"/>
      <c r="BB37" s="27"/>
      <c r="BC37" s="27"/>
      <c r="BD37" s="27"/>
      <c r="BE37" s="27"/>
      <c r="BF37" s="27"/>
      <c r="BG37" s="27"/>
      <c r="BH37" s="27"/>
      <c r="BI37" s="27"/>
      <c r="BJ37" s="29"/>
      <c r="BK37" s="29"/>
      <c r="BL37" s="27"/>
      <c r="BM37" s="27"/>
      <c r="BN37" s="27"/>
      <c r="BO37" s="27"/>
      <c r="BP37" s="27"/>
      <c r="BQ37" s="29"/>
      <c r="BR37" s="27"/>
      <c r="BS37" s="27"/>
      <c r="BT37" s="27"/>
      <c r="BU37" s="27"/>
      <c r="BV37" s="27"/>
      <c r="BW37" s="27"/>
      <c r="BX37" s="29"/>
      <c r="BY37" s="27"/>
      <c r="BZ37" s="29"/>
      <c r="CA37" s="27"/>
      <c r="CB37" s="29"/>
      <c r="CC37" s="27"/>
      <c r="CD37" s="27"/>
      <c r="CE37" s="27"/>
      <c r="CF37" s="29"/>
      <c r="CG37" s="27"/>
      <c r="CH37" s="29"/>
      <c r="CI37" s="27"/>
      <c r="CJ37" s="27"/>
      <c r="CK37" s="29"/>
      <c r="CL37" s="29"/>
      <c r="CM37" s="29"/>
      <c r="CN37" s="27"/>
      <c r="CO37" s="27"/>
      <c r="CP37" s="29"/>
      <c r="CQ37" s="29"/>
      <c r="CR37" s="27"/>
      <c r="CS37" s="29"/>
      <c r="CT37" s="29"/>
      <c r="CU37" s="29"/>
      <c r="CV37" s="29"/>
      <c r="CW37" s="29"/>
      <c r="CX37" s="29"/>
      <c r="CY37" s="27"/>
      <c r="CZ37" s="29"/>
      <c r="DA37" s="27"/>
      <c r="DB37" s="27"/>
      <c r="DC37" s="29"/>
      <c r="DD37" s="29"/>
      <c r="DE37" s="27"/>
      <c r="DF37" s="29"/>
      <c r="DG37" s="29"/>
      <c r="DH37" s="29"/>
      <c r="DI37" s="27"/>
      <c r="DJ37" s="29"/>
      <c r="DK37" s="72"/>
      <c r="DL37" s="29"/>
      <c r="DM37" s="29"/>
      <c r="DN37" s="27"/>
      <c r="DO37" s="27"/>
      <c r="DP37" s="29"/>
      <c r="DQ37" s="27"/>
      <c r="DR37" s="29"/>
      <c r="DS37" s="29"/>
      <c r="DT37" s="27"/>
      <c r="DU37" s="29"/>
      <c r="DV37" s="27"/>
      <c r="DW37" s="27"/>
      <c r="DX37" s="29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9"/>
      <c r="EM37" s="27"/>
      <c r="EN37" s="29"/>
      <c r="EO37" s="27"/>
      <c r="EP37" s="27"/>
      <c r="EQ37" s="29"/>
      <c r="ER37" s="27"/>
      <c r="ES37" s="29"/>
      <c r="ET37" s="29"/>
      <c r="EU37" s="29"/>
      <c r="EV37" s="27"/>
      <c r="EW37" s="27"/>
      <c r="EX37" s="29"/>
      <c r="EY37" s="29"/>
      <c r="EZ37" s="29"/>
      <c r="FA37" s="29"/>
      <c r="FB37" s="29"/>
      <c r="FC37" s="29"/>
      <c r="FD37" s="29"/>
      <c r="FE37" s="27"/>
      <c r="FF37" s="29"/>
      <c r="FG37" s="29"/>
      <c r="FH37" s="27"/>
      <c r="FI37" s="27"/>
      <c r="FJ37" s="27"/>
      <c r="FK37" s="27"/>
      <c r="FL37" s="29"/>
      <c r="FM37" s="29"/>
      <c r="FN37" s="29"/>
      <c r="FO37" s="27"/>
      <c r="FP37" s="27"/>
      <c r="FQ37" s="27"/>
      <c r="FR37" s="29"/>
      <c r="FS37" s="27"/>
      <c r="FT37" s="29"/>
      <c r="FU37" s="29"/>
      <c r="FV37" s="27"/>
      <c r="FW37" s="29"/>
      <c r="FX37" s="29"/>
      <c r="FY37" s="27"/>
      <c r="FZ37" s="27"/>
      <c r="GA37" s="29"/>
      <c r="GB37" s="29"/>
      <c r="GC37" s="27"/>
      <c r="GD37" s="27"/>
      <c r="GE37" s="72"/>
      <c r="GF37" s="27"/>
      <c r="GG37" s="72"/>
      <c r="GH37" s="27"/>
      <c r="GI37" s="29"/>
      <c r="GJ37" s="29"/>
      <c r="GK37" s="27"/>
      <c r="GL37" s="29"/>
      <c r="GM37" s="72"/>
      <c r="GN37" s="29"/>
      <c r="GO37" s="27"/>
      <c r="GP37" s="27"/>
      <c r="GQ37" s="29"/>
      <c r="GR37" s="27"/>
      <c r="GS37" s="27"/>
      <c r="GT37" s="75"/>
      <c r="GU37" s="29"/>
      <c r="GV37" s="29"/>
      <c r="GW37" s="27"/>
      <c r="GX37" s="27"/>
      <c r="GY37" s="27"/>
      <c r="GZ37" s="29"/>
      <c r="HA37" s="27"/>
      <c r="HB37" s="27"/>
      <c r="HC37" s="27"/>
      <c r="HD37" s="27"/>
      <c r="HE37" s="29"/>
      <c r="HF37" s="72"/>
      <c r="HG37" s="29"/>
      <c r="HH37" s="72"/>
      <c r="HI37" s="27"/>
      <c r="HJ37" s="27"/>
      <c r="HK37" s="27"/>
      <c r="HL37" s="27"/>
      <c r="HM37" s="29"/>
      <c r="HN37" s="27"/>
      <c r="HO37" s="27"/>
      <c r="HP37" s="29"/>
      <c r="HQ37" s="27"/>
      <c r="HR37" s="27"/>
      <c r="HS37" s="27"/>
      <c r="HT37" s="29"/>
      <c r="HU37" s="27"/>
      <c r="HV37" s="27"/>
      <c r="HW37" s="29"/>
      <c r="HX37" s="72"/>
    </row>
    <row r="38" spans="1:232" s="20" customFormat="1" ht="13.5" customHeight="1" thickBot="1" x14ac:dyDescent="0.3">
      <c r="A38" s="61"/>
      <c r="B38" s="76"/>
      <c r="C38" s="63" t="s">
        <v>240</v>
      </c>
      <c r="D38" s="18">
        <f t="shared" si="4"/>
        <v>0</v>
      </c>
      <c r="E38" s="19"/>
      <c r="F38" s="25"/>
      <c r="G38" s="70"/>
      <c r="H38" s="31"/>
      <c r="I38" s="31"/>
      <c r="J38" s="29"/>
      <c r="K38" s="25"/>
      <c r="L38" s="31"/>
      <c r="M38" s="25"/>
      <c r="N38" s="31"/>
      <c r="O38" s="31"/>
      <c r="P38" s="25"/>
      <c r="Q38" s="77"/>
      <c r="R38" s="31"/>
      <c r="S38" s="31"/>
      <c r="T38" s="31"/>
      <c r="U38" s="31"/>
      <c r="V38" s="25"/>
      <c r="W38" s="25"/>
      <c r="X38" s="31"/>
      <c r="Y38" s="31"/>
      <c r="Z38" s="31"/>
      <c r="AA38" s="31"/>
      <c r="AB38" s="25"/>
      <c r="AC38" s="31"/>
      <c r="AD38" s="31"/>
      <c r="AE38" s="25"/>
      <c r="AF38" s="25"/>
      <c r="AG38" s="19"/>
      <c r="AH38" s="25"/>
      <c r="AI38" s="27"/>
      <c r="AJ38" s="31"/>
      <c r="AK38" s="31"/>
      <c r="AL38" s="27"/>
      <c r="AM38" s="27"/>
      <c r="AN38" s="27"/>
      <c r="AO38" s="27"/>
      <c r="AP38" s="31"/>
      <c r="AQ38" s="29"/>
      <c r="AR38" s="27"/>
      <c r="AS38" s="27"/>
      <c r="AT38" s="31"/>
      <c r="AU38" s="27"/>
      <c r="AV38" s="29"/>
      <c r="AW38" s="27"/>
      <c r="AX38" s="31"/>
      <c r="AY38" s="27"/>
      <c r="AZ38" s="31"/>
      <c r="BA38" s="31"/>
      <c r="BB38" s="27"/>
      <c r="BC38" s="27"/>
      <c r="BD38" s="27"/>
      <c r="BE38" s="27"/>
      <c r="BF38" s="27"/>
      <c r="BG38" s="27"/>
      <c r="BH38" s="27"/>
      <c r="BI38" s="27"/>
      <c r="BJ38" s="31"/>
      <c r="BK38" s="31"/>
      <c r="BL38" s="27"/>
      <c r="BM38" s="27"/>
      <c r="BN38" s="27"/>
      <c r="BO38" s="27"/>
      <c r="BP38" s="27"/>
      <c r="BQ38" s="31"/>
      <c r="BR38" s="27"/>
      <c r="BS38" s="27"/>
      <c r="BT38" s="27"/>
      <c r="BU38" s="27"/>
      <c r="BV38" s="27"/>
      <c r="BW38" s="27"/>
      <c r="BX38" s="31"/>
      <c r="BY38" s="27"/>
      <c r="BZ38" s="31"/>
      <c r="CA38" s="27"/>
      <c r="CB38" s="31"/>
      <c r="CC38" s="27"/>
      <c r="CD38" s="27"/>
      <c r="CE38" s="27"/>
      <c r="CF38" s="31"/>
      <c r="CG38" s="27"/>
      <c r="CH38" s="31"/>
      <c r="CI38" s="27"/>
      <c r="CJ38" s="27"/>
      <c r="CK38" s="29"/>
      <c r="CL38" s="31"/>
      <c r="CM38" s="31"/>
      <c r="CN38" s="27"/>
      <c r="CO38" s="27"/>
      <c r="CP38" s="31"/>
      <c r="CQ38" s="31"/>
      <c r="CR38" s="27"/>
      <c r="CS38" s="31"/>
      <c r="CT38" s="31"/>
      <c r="CU38" s="31"/>
      <c r="CV38" s="31"/>
      <c r="CW38" s="31"/>
      <c r="CX38" s="31"/>
      <c r="CY38" s="27"/>
      <c r="CZ38" s="31"/>
      <c r="DA38" s="27"/>
      <c r="DB38" s="27"/>
      <c r="DC38" s="31"/>
      <c r="DD38" s="31"/>
      <c r="DE38" s="27"/>
      <c r="DF38" s="29"/>
      <c r="DG38" s="29"/>
      <c r="DH38" s="31"/>
      <c r="DI38" s="27"/>
      <c r="DJ38" s="31"/>
      <c r="DK38" s="31"/>
      <c r="DL38" s="31"/>
      <c r="DM38" s="31"/>
      <c r="DN38" s="27"/>
      <c r="DO38" s="27"/>
      <c r="DP38" s="31"/>
      <c r="DQ38" s="27"/>
      <c r="DR38" s="31"/>
      <c r="DS38" s="31"/>
      <c r="DT38" s="27"/>
      <c r="DU38" s="31"/>
      <c r="DV38" s="27"/>
      <c r="DW38" s="27"/>
      <c r="DX38" s="31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31"/>
      <c r="EM38" s="27"/>
      <c r="EN38" s="31"/>
      <c r="EO38" s="27"/>
      <c r="EP38" s="27"/>
      <c r="EQ38" s="31"/>
      <c r="ER38" s="27"/>
      <c r="ES38" s="31"/>
      <c r="ET38" s="29"/>
      <c r="EU38" s="31"/>
      <c r="EV38" s="27"/>
      <c r="EW38" s="27"/>
      <c r="EX38" s="31"/>
      <c r="EY38" s="31"/>
      <c r="EZ38" s="29"/>
      <c r="FA38" s="29"/>
      <c r="FB38" s="31"/>
      <c r="FC38" s="31"/>
      <c r="FD38" s="31"/>
      <c r="FE38" s="27"/>
      <c r="FF38" s="31"/>
      <c r="FG38" s="31"/>
      <c r="FH38" s="27"/>
      <c r="FI38" s="27"/>
      <c r="FJ38" s="27"/>
      <c r="FK38" s="27"/>
      <c r="FL38" s="31"/>
      <c r="FM38" s="31"/>
      <c r="FN38" s="29"/>
      <c r="FO38" s="27"/>
      <c r="FP38" s="27"/>
      <c r="FQ38" s="27"/>
      <c r="FR38" s="31"/>
      <c r="FS38" s="27"/>
      <c r="FT38" s="31"/>
      <c r="FU38" s="31"/>
      <c r="FV38" s="27"/>
      <c r="FW38" s="31"/>
      <c r="FX38" s="31"/>
      <c r="FY38" s="27"/>
      <c r="FZ38" s="27"/>
      <c r="GA38" s="31"/>
      <c r="GB38" s="29"/>
      <c r="GC38" s="27"/>
      <c r="GD38" s="27"/>
      <c r="GE38" s="31"/>
      <c r="GF38" s="27"/>
      <c r="GG38" s="31"/>
      <c r="GH38" s="27"/>
      <c r="GI38" s="29"/>
      <c r="GJ38" s="29"/>
      <c r="GK38" s="27"/>
      <c r="GL38" s="29"/>
      <c r="GM38" s="31"/>
      <c r="GN38" s="29"/>
      <c r="GO38" s="27"/>
      <c r="GP38" s="27"/>
      <c r="GQ38" s="29"/>
      <c r="GR38" s="27"/>
      <c r="GS38" s="27"/>
      <c r="GT38" s="29"/>
      <c r="GU38" s="29"/>
      <c r="GV38" s="29"/>
      <c r="GW38" s="27"/>
      <c r="GX38" s="27"/>
      <c r="GY38" s="27"/>
      <c r="GZ38" s="29"/>
      <c r="HA38" s="27"/>
      <c r="HB38" s="27"/>
      <c r="HC38" s="27"/>
      <c r="HD38" s="27"/>
      <c r="HE38" s="29"/>
      <c r="HF38" s="31"/>
      <c r="HG38" s="29"/>
      <c r="HH38" s="31"/>
      <c r="HI38" s="27"/>
      <c r="HJ38" s="27"/>
      <c r="HK38" s="27"/>
      <c r="HL38" s="27"/>
      <c r="HM38" s="29"/>
      <c r="HN38" s="27"/>
      <c r="HO38" s="27"/>
      <c r="HP38" s="29"/>
      <c r="HQ38" s="27"/>
      <c r="HR38" s="27"/>
      <c r="HS38" s="27"/>
      <c r="HT38" s="29"/>
      <c r="HU38" s="27"/>
      <c r="HV38" s="27"/>
      <c r="HW38" s="29"/>
      <c r="HX38" s="31"/>
    </row>
    <row r="39" spans="1:232" s="20" customFormat="1" ht="30.75" customHeight="1" x14ac:dyDescent="0.25">
      <c r="A39" s="78" t="s">
        <v>274</v>
      </c>
      <c r="B39" s="79" t="s">
        <v>275</v>
      </c>
      <c r="C39" s="80" t="s">
        <v>243</v>
      </c>
      <c r="D39" s="18">
        <f t="shared" si="4"/>
        <v>0</v>
      </c>
      <c r="E39" s="19"/>
      <c r="F39" s="25"/>
      <c r="G39" s="25"/>
      <c r="H39" s="81"/>
      <c r="I39" s="82"/>
      <c r="J39" s="82"/>
      <c r="K39" s="82"/>
      <c r="L39" s="82"/>
      <c r="M39" s="82"/>
      <c r="N39" s="82"/>
      <c r="O39" s="82"/>
      <c r="P39" s="83"/>
      <c r="Q39" s="31"/>
      <c r="R39" s="84"/>
      <c r="S39" s="85"/>
      <c r="T39" s="82"/>
      <c r="U39" s="82"/>
      <c r="V39" s="82"/>
      <c r="W39" s="82"/>
      <c r="X39" s="82"/>
      <c r="Y39" s="82"/>
      <c r="Z39" s="82"/>
      <c r="AA39" s="86"/>
      <c r="AB39" s="87"/>
      <c r="AC39" s="87"/>
      <c r="AD39" s="87"/>
      <c r="AE39" s="87"/>
      <c r="AF39" s="82"/>
      <c r="AG39" s="88"/>
      <c r="AH39" s="82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89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</row>
    <row r="40" spans="1:232" s="20" customFormat="1" ht="23.25" customHeight="1" thickBot="1" x14ac:dyDescent="0.3">
      <c r="A40" s="34"/>
      <c r="B40" s="90"/>
      <c r="C40" s="36" t="s">
        <v>240</v>
      </c>
      <c r="D40" s="18">
        <f t="shared" si="4"/>
        <v>0</v>
      </c>
      <c r="E40" s="39"/>
      <c r="F40" s="25"/>
      <c r="G40" s="91"/>
      <c r="H40" s="92"/>
      <c r="I40" s="91"/>
      <c r="J40" s="91"/>
      <c r="K40" s="91"/>
      <c r="L40" s="91"/>
      <c r="M40" s="91"/>
      <c r="N40" s="91"/>
      <c r="O40" s="91"/>
      <c r="P40" s="93"/>
      <c r="Q40" s="31"/>
      <c r="R40" s="94"/>
      <c r="S40" s="91"/>
      <c r="T40" s="91"/>
      <c r="U40" s="91"/>
      <c r="V40" s="91"/>
      <c r="W40" s="91"/>
      <c r="X40" s="91"/>
      <c r="Y40" s="91"/>
      <c r="Z40" s="91"/>
      <c r="AA40" s="95"/>
      <c r="AB40" s="96"/>
      <c r="AC40" s="96"/>
      <c r="AD40" s="96"/>
      <c r="AE40" s="96"/>
      <c r="AF40" s="91"/>
      <c r="AG40" s="39"/>
      <c r="AH40" s="91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8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</row>
    <row r="41" spans="1:232" s="20" customFormat="1" ht="28.5" customHeight="1" x14ac:dyDescent="0.25">
      <c r="A41" s="99" t="s">
        <v>276</v>
      </c>
      <c r="B41" s="100" t="s">
        <v>277</v>
      </c>
      <c r="C41" s="101" t="s">
        <v>243</v>
      </c>
      <c r="D41" s="18">
        <f t="shared" si="4"/>
        <v>0</v>
      </c>
      <c r="E41" s="19"/>
      <c r="F41" s="25"/>
      <c r="G41" s="25"/>
      <c r="H41" s="26"/>
      <c r="I41" s="25"/>
      <c r="J41" s="25"/>
      <c r="K41" s="25"/>
      <c r="L41" s="102"/>
      <c r="M41" s="25"/>
      <c r="N41" s="25"/>
      <c r="O41" s="102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9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</row>
    <row r="42" spans="1:232" s="20" customFormat="1" ht="15.75" thickBot="1" x14ac:dyDescent="0.3">
      <c r="A42" s="103"/>
      <c r="B42" s="104"/>
      <c r="C42" s="105" t="s">
        <v>240</v>
      </c>
      <c r="D42" s="18">
        <f t="shared" si="4"/>
        <v>0</v>
      </c>
      <c r="E42" s="19"/>
      <c r="F42" s="25"/>
      <c r="G42" s="25"/>
      <c r="H42" s="26"/>
      <c r="I42" s="25"/>
      <c r="J42" s="25"/>
      <c r="K42" s="25"/>
      <c r="L42" s="102"/>
      <c r="M42" s="25"/>
      <c r="N42" s="25"/>
      <c r="O42" s="102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9"/>
      <c r="AH42" s="25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</row>
    <row r="43" spans="1:232" s="20" customFormat="1" ht="15" x14ac:dyDescent="0.25">
      <c r="A43" s="15" t="s">
        <v>278</v>
      </c>
      <c r="B43" s="16" t="s">
        <v>279</v>
      </c>
      <c r="C43" s="17" t="s">
        <v>263</v>
      </c>
      <c r="D43" s="18">
        <f t="shared" si="4"/>
        <v>0</v>
      </c>
      <c r="E43" s="39"/>
      <c r="F43" s="25"/>
      <c r="G43" s="25"/>
      <c r="H43" s="106"/>
      <c r="I43" s="51"/>
      <c r="J43" s="107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70"/>
      <c r="Z43" s="51"/>
      <c r="AA43" s="25"/>
      <c r="AB43" s="51"/>
      <c r="AC43" s="51"/>
      <c r="AD43" s="51"/>
      <c r="AE43" s="51"/>
      <c r="AF43" s="107"/>
      <c r="AG43" s="19"/>
      <c r="AH43" s="25"/>
      <c r="AI43" s="27"/>
      <c r="AJ43" s="28"/>
      <c r="AK43" s="51"/>
      <c r="AL43" s="30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</row>
    <row r="44" spans="1:232" s="20" customFormat="1" ht="15.75" thickBot="1" x14ac:dyDescent="0.3">
      <c r="A44" s="53"/>
      <c r="B44" s="65"/>
      <c r="C44" s="55" t="s">
        <v>240</v>
      </c>
      <c r="D44" s="18">
        <f t="shared" si="4"/>
        <v>0</v>
      </c>
      <c r="E44" s="19"/>
      <c r="F44" s="25"/>
      <c r="G44" s="25"/>
      <c r="H44" s="106"/>
      <c r="I44" s="44"/>
      <c r="J44" s="107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70"/>
      <c r="Z44" s="44"/>
      <c r="AA44" s="25"/>
      <c r="AB44" s="44"/>
      <c r="AC44" s="44"/>
      <c r="AD44" s="44"/>
      <c r="AE44" s="44"/>
      <c r="AF44" s="107"/>
      <c r="AG44" s="19"/>
      <c r="AH44" s="25"/>
      <c r="AI44" s="27"/>
      <c r="AJ44" s="28"/>
      <c r="AK44" s="44"/>
      <c r="AL44" s="30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</row>
    <row r="45" spans="1:232" s="20" customFormat="1" ht="15" x14ac:dyDescent="0.25">
      <c r="A45" s="58" t="s">
        <v>280</v>
      </c>
      <c r="B45" s="59" t="s">
        <v>281</v>
      </c>
      <c r="C45" s="60" t="s">
        <v>263</v>
      </c>
      <c r="D45" s="18">
        <f t="shared" si="4"/>
        <v>0</v>
      </c>
      <c r="E45" s="19"/>
      <c r="F45" s="25"/>
      <c r="G45" s="25"/>
      <c r="H45" s="26"/>
      <c r="I45" s="8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82"/>
      <c r="AA45" s="82"/>
      <c r="AB45" s="82"/>
      <c r="AC45" s="82"/>
      <c r="AD45" s="82"/>
      <c r="AE45" s="82"/>
      <c r="AF45" s="25"/>
      <c r="AG45" s="19"/>
      <c r="AH45" s="25"/>
      <c r="AI45" s="27"/>
      <c r="AJ45" s="27"/>
      <c r="AK45" s="33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</row>
    <row r="46" spans="1:232" s="20" customFormat="1" ht="15.75" thickBot="1" x14ac:dyDescent="0.3">
      <c r="A46" s="61"/>
      <c r="B46" s="62"/>
      <c r="C46" s="63" t="s">
        <v>240</v>
      </c>
      <c r="D46" s="18">
        <f t="shared" si="4"/>
        <v>0</v>
      </c>
      <c r="E46" s="19"/>
      <c r="F46" s="25"/>
      <c r="G46" s="25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9"/>
      <c r="AH46" s="25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</row>
    <row r="47" spans="1:232" s="20" customFormat="1" ht="15" x14ac:dyDescent="0.25">
      <c r="A47" s="15" t="s">
        <v>282</v>
      </c>
      <c r="B47" s="16" t="s">
        <v>283</v>
      </c>
      <c r="C47" s="17" t="s">
        <v>268</v>
      </c>
      <c r="D47" s="18">
        <f t="shared" si="4"/>
        <v>0</v>
      </c>
      <c r="E47" s="39"/>
      <c r="F47" s="25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39"/>
      <c r="AH47" s="91"/>
      <c r="AI47" s="97"/>
      <c r="AJ47" s="97"/>
      <c r="AK47" s="97"/>
      <c r="AL47" s="97"/>
      <c r="AM47" s="97"/>
      <c r="AN47" s="97"/>
      <c r="AO47" s="91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1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1"/>
      <c r="BR47" s="97"/>
      <c r="BS47" s="97"/>
      <c r="BT47" s="97"/>
      <c r="BU47" s="91"/>
      <c r="BV47" s="97"/>
      <c r="BW47" s="91"/>
      <c r="BX47" s="91"/>
      <c r="BY47" s="97"/>
      <c r="BZ47" s="97"/>
      <c r="CA47" s="97"/>
      <c r="CB47" s="97"/>
      <c r="CC47" s="97"/>
      <c r="CD47" s="97"/>
      <c r="CE47" s="97"/>
      <c r="CF47" s="97"/>
      <c r="CG47" s="97"/>
      <c r="CH47" s="91"/>
      <c r="CI47" s="97"/>
      <c r="CJ47" s="97"/>
      <c r="CK47" s="97"/>
      <c r="CL47" s="91"/>
      <c r="CM47" s="97"/>
      <c r="CN47" s="97"/>
      <c r="CO47" s="97"/>
      <c r="CP47" s="97"/>
      <c r="CQ47" s="97"/>
      <c r="CR47" s="97"/>
      <c r="CS47" s="91"/>
      <c r="CT47" s="97"/>
      <c r="CU47" s="97"/>
      <c r="CV47" s="97"/>
      <c r="CW47" s="97"/>
      <c r="CX47" s="91"/>
      <c r="CY47" s="97"/>
      <c r="CZ47" s="97"/>
      <c r="DA47" s="91"/>
      <c r="DB47" s="97"/>
      <c r="DC47" s="91"/>
      <c r="DD47" s="97"/>
      <c r="DE47" s="97"/>
      <c r="DF47" s="97"/>
      <c r="DG47" s="97"/>
      <c r="DH47" s="97"/>
      <c r="DI47" s="97"/>
      <c r="DJ47" s="97"/>
      <c r="DK47" s="97"/>
      <c r="DL47" s="97"/>
      <c r="DM47" s="91"/>
      <c r="DN47" s="97"/>
      <c r="DO47" s="97"/>
      <c r="DP47" s="97"/>
      <c r="DQ47" s="91"/>
      <c r="DR47" s="97"/>
      <c r="DS47" s="97"/>
      <c r="DT47" s="97"/>
      <c r="DU47" s="91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1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1"/>
      <c r="ET47" s="97"/>
      <c r="EU47" s="97"/>
      <c r="EV47" s="97"/>
      <c r="EW47" s="97"/>
      <c r="EX47" s="97"/>
      <c r="EY47" s="97"/>
      <c r="EZ47" s="91"/>
      <c r="FA47" s="97"/>
      <c r="FB47" s="97"/>
      <c r="FC47" s="97"/>
      <c r="FD47" s="97"/>
      <c r="FE47" s="97"/>
      <c r="FF47" s="97"/>
      <c r="FG47" s="97"/>
      <c r="FH47" s="97"/>
      <c r="FI47" s="91"/>
      <c r="FJ47" s="97"/>
      <c r="FK47" s="97"/>
      <c r="FL47" s="91"/>
      <c r="FM47" s="91"/>
      <c r="FN47" s="91"/>
      <c r="FO47" s="97"/>
      <c r="FP47" s="97"/>
      <c r="FQ47" s="97"/>
      <c r="FR47" s="91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1"/>
      <c r="GK47" s="97"/>
      <c r="GL47" s="97"/>
      <c r="GM47" s="97"/>
      <c r="GN47" s="97"/>
      <c r="GO47" s="97"/>
      <c r="GP47" s="97"/>
      <c r="GQ47" s="91"/>
      <c r="GR47" s="97"/>
      <c r="GS47" s="97"/>
      <c r="GT47" s="97"/>
      <c r="GU47" s="97"/>
      <c r="GV47" s="97"/>
      <c r="GW47" s="97"/>
      <c r="GX47" s="97"/>
      <c r="GY47" s="91"/>
      <c r="GZ47" s="91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1"/>
    </row>
    <row r="48" spans="1:232" s="20" customFormat="1" ht="15.75" thickBot="1" x14ac:dyDescent="0.3">
      <c r="A48" s="53"/>
      <c r="B48" s="65"/>
      <c r="C48" s="55" t="s">
        <v>240</v>
      </c>
      <c r="D48" s="18">
        <f t="shared" si="4"/>
        <v>0</v>
      </c>
      <c r="E48" s="19"/>
      <c r="F48" s="25"/>
      <c r="G48" s="25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9"/>
      <c r="AH48" s="25"/>
      <c r="AI48" s="27"/>
      <c r="AJ48" s="27"/>
      <c r="AK48" s="27"/>
      <c r="AL48" s="27"/>
      <c r="AM48" s="27"/>
      <c r="AN48" s="27"/>
      <c r="AO48" s="25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5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5"/>
      <c r="BR48" s="27"/>
      <c r="BS48" s="27"/>
      <c r="BT48" s="27"/>
      <c r="BU48" s="25"/>
      <c r="BV48" s="27"/>
      <c r="BW48" s="25"/>
      <c r="BX48" s="25"/>
      <c r="BY48" s="27"/>
      <c r="BZ48" s="27"/>
      <c r="CA48" s="27"/>
      <c r="CB48" s="27"/>
      <c r="CC48" s="27"/>
      <c r="CD48" s="27"/>
      <c r="CE48" s="27"/>
      <c r="CF48" s="27"/>
      <c r="CG48" s="27"/>
      <c r="CH48" s="25"/>
      <c r="CI48" s="27"/>
      <c r="CJ48" s="27"/>
      <c r="CK48" s="27"/>
      <c r="CL48" s="25"/>
      <c r="CM48" s="27"/>
      <c r="CN48" s="27"/>
      <c r="CO48" s="27"/>
      <c r="CP48" s="27"/>
      <c r="CQ48" s="27"/>
      <c r="CR48" s="27"/>
      <c r="CS48" s="25"/>
      <c r="CT48" s="27"/>
      <c r="CU48" s="27"/>
      <c r="CV48" s="27"/>
      <c r="CW48" s="27"/>
      <c r="CX48" s="25"/>
      <c r="CY48" s="27"/>
      <c r="CZ48" s="27"/>
      <c r="DA48" s="25"/>
      <c r="DB48" s="27"/>
      <c r="DC48" s="25"/>
      <c r="DD48" s="27"/>
      <c r="DE48" s="27"/>
      <c r="DF48" s="27"/>
      <c r="DG48" s="27"/>
      <c r="DH48" s="27"/>
      <c r="DI48" s="27"/>
      <c r="DJ48" s="27"/>
      <c r="DK48" s="27"/>
      <c r="DL48" s="27"/>
      <c r="DM48" s="25"/>
      <c r="DN48" s="27"/>
      <c r="DO48" s="27"/>
      <c r="DP48" s="27"/>
      <c r="DQ48" s="25"/>
      <c r="DR48" s="27"/>
      <c r="DS48" s="27"/>
      <c r="DT48" s="27"/>
      <c r="DU48" s="25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5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5"/>
      <c r="ET48" s="27"/>
      <c r="EU48" s="27"/>
      <c r="EV48" s="27"/>
      <c r="EW48" s="27"/>
      <c r="EX48" s="27"/>
      <c r="EY48" s="27"/>
      <c r="EZ48" s="25"/>
      <c r="FA48" s="27"/>
      <c r="FB48" s="27"/>
      <c r="FC48" s="27"/>
      <c r="FD48" s="27"/>
      <c r="FE48" s="27"/>
      <c r="FF48" s="27"/>
      <c r="FG48" s="27"/>
      <c r="FH48" s="27"/>
      <c r="FI48" s="25"/>
      <c r="FJ48" s="27"/>
      <c r="FK48" s="27"/>
      <c r="FL48" s="25"/>
      <c r="FM48" s="25"/>
      <c r="FN48" s="25"/>
      <c r="FO48" s="27"/>
      <c r="FP48" s="27"/>
      <c r="FQ48" s="27"/>
      <c r="FR48" s="25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5"/>
      <c r="GK48" s="27"/>
      <c r="GL48" s="27"/>
      <c r="GM48" s="27"/>
      <c r="GN48" s="27"/>
      <c r="GO48" s="27"/>
      <c r="GP48" s="27"/>
      <c r="GQ48" s="25"/>
      <c r="GR48" s="27"/>
      <c r="GS48" s="27"/>
      <c r="GT48" s="27"/>
      <c r="GU48" s="27"/>
      <c r="GV48" s="27"/>
      <c r="GW48" s="27"/>
      <c r="GX48" s="27"/>
      <c r="GY48" s="25"/>
      <c r="GZ48" s="25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5"/>
    </row>
    <row r="49" spans="1:232" s="20" customFormat="1" ht="15" x14ac:dyDescent="0.25">
      <c r="A49" s="58" t="s">
        <v>284</v>
      </c>
      <c r="B49" s="69" t="s">
        <v>285</v>
      </c>
      <c r="C49" s="60" t="s">
        <v>263</v>
      </c>
      <c r="D49" s="18">
        <f t="shared" si="4"/>
        <v>0</v>
      </c>
      <c r="E49" s="39"/>
      <c r="F49" s="25"/>
      <c r="G49" s="25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19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</row>
    <row r="50" spans="1:232" s="20" customFormat="1" ht="15.75" thickBot="1" x14ac:dyDescent="0.3">
      <c r="A50" s="61"/>
      <c r="B50" s="76"/>
      <c r="C50" s="63" t="s">
        <v>240</v>
      </c>
      <c r="D50" s="18">
        <f t="shared" si="4"/>
        <v>0</v>
      </c>
      <c r="E50" s="19"/>
      <c r="F50" s="19"/>
      <c r="G50" s="19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19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</row>
    <row r="51" spans="1:232" s="20" customFormat="1" ht="15" x14ac:dyDescent="0.25">
      <c r="A51" s="15" t="s">
        <v>286</v>
      </c>
      <c r="B51" s="38" t="s">
        <v>287</v>
      </c>
      <c r="C51" s="17" t="s">
        <v>263</v>
      </c>
      <c r="D51" s="18">
        <f t="shared" si="4"/>
        <v>0</v>
      </c>
      <c r="E51" s="19"/>
      <c r="F51" s="25"/>
      <c r="G51" s="25"/>
      <c r="H51" s="26"/>
      <c r="I51" s="91"/>
      <c r="J51" s="25"/>
      <c r="K51" s="91"/>
      <c r="L51" s="25"/>
      <c r="M51" s="25"/>
      <c r="N51" s="25"/>
      <c r="O51" s="91"/>
      <c r="P51" s="25"/>
      <c r="Q51" s="25"/>
      <c r="R51" s="25"/>
      <c r="S51" s="25"/>
      <c r="T51" s="25"/>
      <c r="U51" s="25"/>
      <c r="V51" s="25"/>
      <c r="W51" s="25"/>
      <c r="X51" s="91"/>
      <c r="Y51" s="25"/>
      <c r="Z51" s="91"/>
      <c r="AA51" s="25"/>
      <c r="AB51" s="25"/>
      <c r="AC51" s="91"/>
      <c r="AD51" s="91"/>
      <c r="AE51" s="25"/>
      <c r="AF51" s="25"/>
      <c r="AG51" s="19"/>
      <c r="AH51" s="91"/>
      <c r="AI51" s="27"/>
      <c r="AJ51" s="27"/>
      <c r="AK51" s="27"/>
      <c r="AL51" s="27"/>
      <c r="AM51" s="27"/>
      <c r="AN51" s="27"/>
      <c r="AO51" s="27"/>
      <c r="AP51" s="91"/>
      <c r="AQ51" s="91"/>
      <c r="AR51" s="27"/>
      <c r="AS51" s="27"/>
      <c r="AT51" s="27"/>
      <c r="AU51" s="27"/>
      <c r="AV51" s="91"/>
      <c r="AW51" s="27"/>
      <c r="AX51" s="91"/>
      <c r="AY51" s="27"/>
      <c r="AZ51" s="27"/>
      <c r="BA51" s="27"/>
      <c r="BB51" s="27"/>
      <c r="BC51" s="27"/>
      <c r="BD51" s="27"/>
      <c r="BE51" s="27"/>
      <c r="BF51" s="27"/>
      <c r="BG51" s="27"/>
      <c r="BH51" s="91"/>
      <c r="BI51" s="27"/>
      <c r="BJ51" s="27"/>
      <c r="BK51" s="27"/>
      <c r="BL51" s="27"/>
      <c r="BM51" s="27"/>
      <c r="BN51" s="27"/>
      <c r="BO51" s="91"/>
      <c r="BP51" s="27"/>
      <c r="BQ51" s="25"/>
      <c r="BR51" s="27"/>
      <c r="BS51" s="27"/>
      <c r="BT51" s="27"/>
      <c r="BU51" s="27"/>
      <c r="BV51" s="27"/>
      <c r="BW51" s="27"/>
      <c r="BX51" s="91"/>
      <c r="BY51" s="27"/>
      <c r="BZ51" s="25"/>
      <c r="CA51" s="25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91"/>
      <c r="CN51" s="27"/>
      <c r="CO51" s="27"/>
      <c r="CP51" s="27"/>
      <c r="CQ51" s="27"/>
      <c r="CR51" s="91"/>
      <c r="CS51" s="27"/>
      <c r="CT51" s="91"/>
      <c r="CU51" s="27"/>
      <c r="CV51" s="27"/>
      <c r="CW51" s="27"/>
      <c r="CX51" s="91"/>
      <c r="CY51" s="27"/>
      <c r="CZ51" s="91"/>
      <c r="DA51" s="27"/>
      <c r="DB51" s="91"/>
      <c r="DC51" s="27"/>
      <c r="DD51" s="27"/>
      <c r="DE51" s="27"/>
      <c r="DF51" s="91"/>
      <c r="DG51" s="27"/>
      <c r="DH51" s="91"/>
      <c r="DI51" s="27"/>
      <c r="DJ51" s="27"/>
      <c r="DK51" s="27"/>
      <c r="DL51" s="27"/>
      <c r="DM51" s="25"/>
      <c r="DN51" s="27"/>
      <c r="DO51" s="27"/>
      <c r="DP51" s="27"/>
      <c r="DQ51" s="27"/>
      <c r="DR51" s="91"/>
      <c r="DS51" s="27"/>
      <c r="DT51" s="91"/>
      <c r="DU51" s="91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91"/>
      <c r="EI51" s="27"/>
      <c r="EJ51" s="27"/>
      <c r="EK51" s="27"/>
      <c r="EL51" s="27"/>
      <c r="EM51" s="91"/>
      <c r="EN51" s="27"/>
      <c r="EO51" s="27"/>
      <c r="EP51" s="91"/>
      <c r="EQ51" s="27"/>
      <c r="ER51" s="27"/>
      <c r="ES51" s="27"/>
      <c r="ET51" s="27"/>
      <c r="EU51" s="27"/>
      <c r="EV51" s="91"/>
      <c r="EW51" s="27"/>
      <c r="EX51" s="25"/>
      <c r="EY51" s="27"/>
      <c r="EZ51" s="27"/>
      <c r="FA51" s="25"/>
      <c r="FB51" s="27"/>
      <c r="FC51" s="27"/>
      <c r="FD51" s="91"/>
      <c r="FE51" s="27"/>
      <c r="FF51" s="27"/>
      <c r="FG51" s="27"/>
      <c r="FH51" s="27"/>
      <c r="FI51" s="27"/>
      <c r="FJ51" s="91"/>
      <c r="FK51" s="27"/>
      <c r="FL51" s="25"/>
      <c r="FM51" s="27"/>
      <c r="FN51" s="27"/>
      <c r="FO51" s="27"/>
      <c r="FP51" s="91"/>
      <c r="FQ51" s="91"/>
      <c r="FR51" s="27"/>
      <c r="FS51" s="27"/>
      <c r="FT51" s="27"/>
      <c r="FU51" s="27"/>
      <c r="FV51" s="91"/>
      <c r="FW51" s="27"/>
      <c r="FX51" s="27"/>
      <c r="FY51" s="27"/>
      <c r="FZ51" s="27"/>
      <c r="GA51" s="27"/>
      <c r="GB51" s="27"/>
      <c r="GC51" s="91"/>
      <c r="GD51" s="27"/>
      <c r="GE51" s="91"/>
      <c r="GF51" s="27"/>
      <c r="GG51" s="27"/>
      <c r="GH51" s="27"/>
      <c r="GI51" s="27"/>
      <c r="GJ51" s="91"/>
      <c r="GK51" s="27"/>
      <c r="GL51" s="27"/>
      <c r="GM51" s="27"/>
      <c r="GN51" s="27"/>
      <c r="GO51" s="27"/>
      <c r="GP51" s="27"/>
      <c r="GQ51" s="91"/>
      <c r="GR51" s="27"/>
      <c r="GS51" s="27"/>
      <c r="GT51" s="27"/>
      <c r="GU51" s="27"/>
      <c r="GV51" s="91"/>
      <c r="GW51" s="27"/>
      <c r="GX51" s="27"/>
      <c r="GY51" s="27"/>
      <c r="GZ51" s="27"/>
      <c r="HA51" s="27"/>
      <c r="HB51" s="91"/>
      <c r="HC51" s="27"/>
      <c r="HD51" s="27"/>
      <c r="HE51" s="27"/>
      <c r="HF51" s="27"/>
      <c r="HG51" s="25"/>
      <c r="HH51" s="91"/>
      <c r="HI51" s="91"/>
      <c r="HJ51" s="27"/>
      <c r="HK51" s="25"/>
      <c r="HL51" s="27"/>
      <c r="HM51" s="27"/>
      <c r="HN51" s="27"/>
      <c r="HO51" s="91"/>
      <c r="HP51" s="27"/>
      <c r="HQ51" s="27"/>
      <c r="HR51" s="27"/>
      <c r="HS51" s="27"/>
      <c r="HT51" s="27"/>
      <c r="HU51" s="27"/>
      <c r="HV51" s="27"/>
      <c r="HW51" s="27"/>
      <c r="HX51" s="91"/>
    </row>
    <row r="52" spans="1:232" s="20" customFormat="1" ht="15.75" thickBot="1" x14ac:dyDescent="0.3">
      <c r="A52" s="53"/>
      <c r="B52" s="108"/>
      <c r="C52" s="55" t="s">
        <v>240</v>
      </c>
      <c r="D52" s="18">
        <f t="shared" si="4"/>
        <v>0</v>
      </c>
      <c r="E52" s="19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9"/>
      <c r="AH52" s="25"/>
      <c r="AI52" s="27"/>
      <c r="AJ52" s="27"/>
      <c r="AK52" s="27"/>
      <c r="AL52" s="27"/>
      <c r="AM52" s="27"/>
      <c r="AN52" s="27"/>
      <c r="AO52" s="27"/>
      <c r="AP52" s="25"/>
      <c r="AQ52" s="25"/>
      <c r="AR52" s="27"/>
      <c r="AS52" s="27"/>
      <c r="AT52" s="27"/>
      <c r="AU52" s="27"/>
      <c r="AV52" s="25"/>
      <c r="AW52" s="27"/>
      <c r="AX52" s="25"/>
      <c r="AY52" s="27"/>
      <c r="AZ52" s="27"/>
      <c r="BA52" s="27"/>
      <c r="BB52" s="27"/>
      <c r="BC52" s="27"/>
      <c r="BD52" s="27"/>
      <c r="BE52" s="27"/>
      <c r="BF52" s="27"/>
      <c r="BG52" s="27"/>
      <c r="BH52" s="25"/>
      <c r="BI52" s="27"/>
      <c r="BJ52" s="27"/>
      <c r="BK52" s="27"/>
      <c r="BL52" s="27"/>
      <c r="BM52" s="27"/>
      <c r="BN52" s="27"/>
      <c r="BO52" s="25"/>
      <c r="BP52" s="27"/>
      <c r="BQ52" s="25"/>
      <c r="BR52" s="27"/>
      <c r="BS52" s="27"/>
      <c r="BT52" s="27"/>
      <c r="BU52" s="27"/>
      <c r="BV52" s="27"/>
      <c r="BW52" s="27"/>
      <c r="BX52" s="25"/>
      <c r="BY52" s="27"/>
      <c r="BZ52" s="25"/>
      <c r="CA52" s="25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5"/>
      <c r="CN52" s="27"/>
      <c r="CO52" s="27"/>
      <c r="CP52" s="27"/>
      <c r="CQ52" s="27"/>
      <c r="CR52" s="25"/>
      <c r="CS52" s="27"/>
      <c r="CT52" s="25"/>
      <c r="CU52" s="27"/>
      <c r="CV52" s="27"/>
      <c r="CW52" s="27"/>
      <c r="CX52" s="25"/>
      <c r="CY52" s="27"/>
      <c r="CZ52" s="25"/>
      <c r="DA52" s="27"/>
      <c r="DB52" s="25"/>
      <c r="DC52" s="27"/>
      <c r="DD52" s="27"/>
      <c r="DE52" s="27"/>
      <c r="DF52" s="25"/>
      <c r="DG52" s="27"/>
      <c r="DH52" s="25"/>
      <c r="DI52" s="27"/>
      <c r="DJ52" s="27"/>
      <c r="DK52" s="27"/>
      <c r="DL52" s="27"/>
      <c r="DM52" s="25"/>
      <c r="DN52" s="27"/>
      <c r="DO52" s="27"/>
      <c r="DP52" s="27"/>
      <c r="DQ52" s="27"/>
      <c r="DR52" s="25"/>
      <c r="DS52" s="27"/>
      <c r="DT52" s="25"/>
      <c r="DU52" s="25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5"/>
      <c r="EI52" s="27"/>
      <c r="EJ52" s="27"/>
      <c r="EK52" s="27"/>
      <c r="EL52" s="27"/>
      <c r="EM52" s="25"/>
      <c r="EN52" s="27"/>
      <c r="EO52" s="27"/>
      <c r="EP52" s="25"/>
      <c r="EQ52" s="27"/>
      <c r="ER52" s="27"/>
      <c r="ES52" s="27"/>
      <c r="ET52" s="27"/>
      <c r="EU52" s="27"/>
      <c r="EV52" s="25"/>
      <c r="EW52" s="27"/>
      <c r="EX52" s="25"/>
      <c r="EY52" s="27"/>
      <c r="EZ52" s="27"/>
      <c r="FA52" s="25"/>
      <c r="FB52" s="27"/>
      <c r="FC52" s="27"/>
      <c r="FD52" s="25"/>
      <c r="FE52" s="27"/>
      <c r="FF52" s="27"/>
      <c r="FG52" s="27"/>
      <c r="FH52" s="27"/>
      <c r="FI52" s="27"/>
      <c r="FJ52" s="25"/>
      <c r="FK52" s="27"/>
      <c r="FL52" s="25"/>
      <c r="FM52" s="27"/>
      <c r="FN52" s="27"/>
      <c r="FO52" s="27"/>
      <c r="FP52" s="25"/>
      <c r="FQ52" s="25"/>
      <c r="FR52" s="27"/>
      <c r="FS52" s="27"/>
      <c r="FT52" s="27"/>
      <c r="FU52" s="27"/>
      <c r="FV52" s="25"/>
      <c r="FW52" s="27"/>
      <c r="FX52" s="27"/>
      <c r="FY52" s="27"/>
      <c r="FZ52" s="27"/>
      <c r="GA52" s="27"/>
      <c r="GB52" s="27"/>
      <c r="GC52" s="25"/>
      <c r="GD52" s="27"/>
      <c r="GE52" s="25"/>
      <c r="GF52" s="27"/>
      <c r="GG52" s="27"/>
      <c r="GH52" s="27"/>
      <c r="GI52" s="27"/>
      <c r="GJ52" s="25"/>
      <c r="GK52" s="27"/>
      <c r="GL52" s="27"/>
      <c r="GM52" s="27"/>
      <c r="GN52" s="27"/>
      <c r="GO52" s="27"/>
      <c r="GP52" s="27"/>
      <c r="GQ52" s="25"/>
      <c r="GR52" s="27"/>
      <c r="GS52" s="27"/>
      <c r="GT52" s="27"/>
      <c r="GU52" s="27"/>
      <c r="GV52" s="25"/>
      <c r="GW52" s="27"/>
      <c r="GX52" s="27"/>
      <c r="GY52" s="27"/>
      <c r="GZ52" s="27"/>
      <c r="HA52" s="27"/>
      <c r="HB52" s="25"/>
      <c r="HC52" s="27"/>
      <c r="HD52" s="27"/>
      <c r="HE52" s="27"/>
      <c r="HF52" s="27"/>
      <c r="HG52" s="25"/>
      <c r="HH52" s="25"/>
      <c r="HI52" s="25"/>
      <c r="HJ52" s="27"/>
      <c r="HK52" s="25"/>
      <c r="HL52" s="27"/>
      <c r="HM52" s="27"/>
      <c r="HN52" s="27"/>
      <c r="HO52" s="25"/>
      <c r="HP52" s="27"/>
      <c r="HQ52" s="27"/>
      <c r="HR52" s="27"/>
      <c r="HS52" s="27"/>
      <c r="HT52" s="27"/>
      <c r="HU52" s="27"/>
      <c r="HV52" s="27"/>
      <c r="HW52" s="27"/>
      <c r="HX52" s="25"/>
    </row>
    <row r="53" spans="1:232" s="20" customFormat="1" ht="15" x14ac:dyDescent="0.25">
      <c r="A53" s="58" t="s">
        <v>288</v>
      </c>
      <c r="B53" s="69" t="s">
        <v>289</v>
      </c>
      <c r="C53" s="60" t="s">
        <v>263</v>
      </c>
      <c r="D53" s="18">
        <f t="shared" si="4"/>
        <v>0</v>
      </c>
      <c r="E53" s="19"/>
      <c r="F53" s="25"/>
      <c r="G53" s="25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9"/>
      <c r="AH53" s="25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109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109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</row>
    <row r="54" spans="1:232" s="20" customFormat="1" ht="16.5" customHeight="1" thickBot="1" x14ac:dyDescent="0.3">
      <c r="A54" s="61"/>
      <c r="B54" s="76"/>
      <c r="C54" s="63" t="s">
        <v>240</v>
      </c>
      <c r="D54" s="18">
        <f t="shared" si="4"/>
        <v>0</v>
      </c>
      <c r="E54" s="19"/>
      <c r="F54" s="25"/>
      <c r="G54" s="25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19"/>
      <c r="AH54" s="25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</row>
    <row r="55" spans="1:232" s="20" customFormat="1" ht="28.5" customHeight="1" x14ac:dyDescent="0.25">
      <c r="A55" s="15" t="s">
        <v>290</v>
      </c>
      <c r="B55" s="38" t="s">
        <v>291</v>
      </c>
      <c r="C55" s="17" t="s">
        <v>243</v>
      </c>
      <c r="D55" s="18">
        <f t="shared" si="4"/>
        <v>0</v>
      </c>
      <c r="E55" s="39"/>
      <c r="F55" s="25"/>
      <c r="G55" s="25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9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</row>
    <row r="56" spans="1:232" s="20" customFormat="1" ht="21.75" customHeight="1" thickBot="1" x14ac:dyDescent="0.3">
      <c r="A56" s="53"/>
      <c r="B56" s="108"/>
      <c r="C56" s="55" t="s">
        <v>240</v>
      </c>
      <c r="D56" s="18">
        <f t="shared" si="4"/>
        <v>0</v>
      </c>
      <c r="E56" s="19"/>
      <c r="F56" s="25"/>
      <c r="G56" s="25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9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</row>
    <row r="57" spans="1:232" s="20" customFormat="1" ht="29.25" customHeight="1" x14ac:dyDescent="0.25">
      <c r="A57" s="58" t="s">
        <v>292</v>
      </c>
      <c r="B57" s="69" t="s">
        <v>293</v>
      </c>
      <c r="C57" s="60" t="s">
        <v>263</v>
      </c>
      <c r="D57" s="18">
        <f t="shared" si="4"/>
        <v>0</v>
      </c>
      <c r="E57" s="19"/>
      <c r="F57" s="25"/>
      <c r="G57" s="25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19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</row>
    <row r="58" spans="1:232" s="20" customFormat="1" ht="15" x14ac:dyDescent="0.25">
      <c r="A58" s="21"/>
      <c r="B58" s="40"/>
      <c r="C58" s="23" t="s">
        <v>240</v>
      </c>
      <c r="D58" s="18">
        <f t="shared" si="4"/>
        <v>0</v>
      </c>
      <c r="E58" s="19"/>
      <c r="F58" s="25"/>
      <c r="G58" s="25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19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</row>
    <row r="59" spans="1:232" s="20" customFormat="1" ht="15" x14ac:dyDescent="0.25">
      <c r="A59" s="21" t="s">
        <v>294</v>
      </c>
      <c r="B59" s="22" t="s">
        <v>295</v>
      </c>
      <c r="C59" s="23" t="s">
        <v>263</v>
      </c>
      <c r="D59" s="18">
        <f t="shared" si="4"/>
        <v>0</v>
      </c>
      <c r="E59" s="39"/>
      <c r="F59" s="25"/>
      <c r="G59" s="25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9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</row>
    <row r="60" spans="1:232" s="20" customFormat="1" ht="15" x14ac:dyDescent="0.25">
      <c r="A60" s="21"/>
      <c r="B60" s="22"/>
      <c r="C60" s="23" t="s">
        <v>240</v>
      </c>
      <c r="D60" s="18">
        <f t="shared" si="4"/>
        <v>0</v>
      </c>
      <c r="E60" s="19"/>
      <c r="F60" s="25"/>
      <c r="G60" s="25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19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</row>
    <row r="61" spans="1:232" s="20" customFormat="1" ht="41.25" customHeight="1" thickBot="1" x14ac:dyDescent="0.3">
      <c r="A61" s="21" t="s">
        <v>296</v>
      </c>
      <c r="B61" s="40" t="s">
        <v>297</v>
      </c>
      <c r="C61" s="23" t="s">
        <v>298</v>
      </c>
      <c r="D61" s="18">
        <f t="shared" si="4"/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</row>
    <row r="62" spans="1:232" s="20" customFormat="1" ht="15" x14ac:dyDescent="0.25">
      <c r="A62" s="21"/>
      <c r="B62" s="40"/>
      <c r="C62" s="23" t="s">
        <v>240</v>
      </c>
      <c r="D62" s="18">
        <f t="shared" si="4"/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10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11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</row>
    <row r="63" spans="1:232" s="20" customFormat="1" ht="15" x14ac:dyDescent="0.25">
      <c r="A63" s="21" t="s">
        <v>299</v>
      </c>
      <c r="B63" s="40" t="s">
        <v>300</v>
      </c>
      <c r="C63" s="23" t="s">
        <v>263</v>
      </c>
      <c r="D63" s="18">
        <f t="shared" si="4"/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12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13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</row>
    <row r="64" spans="1:232" s="20" customFormat="1" ht="15" x14ac:dyDescent="0.25">
      <c r="A64" s="21"/>
      <c r="B64" s="40"/>
      <c r="C64" s="23" t="s">
        <v>240</v>
      </c>
      <c r="D64" s="18">
        <f t="shared" si="4"/>
        <v>0</v>
      </c>
      <c r="E64" s="114"/>
      <c r="F64" s="115"/>
      <c r="G64" s="116"/>
      <c r="H64" s="26"/>
      <c r="I64" s="25"/>
      <c r="J64" s="19"/>
      <c r="K64" s="25"/>
      <c r="L64" s="25"/>
      <c r="M64" s="25"/>
      <c r="N64" s="25"/>
      <c r="O64" s="25"/>
      <c r="P64" s="25"/>
      <c r="Q64" s="25"/>
      <c r="R64" s="25"/>
      <c r="S64" s="19"/>
      <c r="T64" s="19"/>
      <c r="U64" s="19"/>
      <c r="V64" s="19"/>
      <c r="W64" s="19"/>
      <c r="X64" s="19"/>
      <c r="Y64" s="19"/>
      <c r="Z64" s="25"/>
      <c r="AA64" s="25"/>
      <c r="AB64" s="25"/>
      <c r="AC64" s="25"/>
      <c r="AD64" s="25"/>
      <c r="AE64" s="25"/>
      <c r="AF64" s="25"/>
      <c r="AG64" s="117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113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109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</row>
    <row r="65" spans="1:232" s="20" customFormat="1" ht="15" x14ac:dyDescent="0.25">
      <c r="A65" s="21" t="s">
        <v>301</v>
      </c>
      <c r="B65" s="40" t="s">
        <v>302</v>
      </c>
      <c r="C65" s="23" t="s">
        <v>263</v>
      </c>
      <c r="D65" s="18">
        <f t="shared" si="4"/>
        <v>0</v>
      </c>
      <c r="E65" s="19"/>
      <c r="F65" s="115"/>
      <c r="G65" s="116"/>
      <c r="H65" s="26"/>
      <c r="I65" s="25"/>
      <c r="J65" s="19"/>
      <c r="K65" s="25"/>
      <c r="L65" s="25"/>
      <c r="M65" s="25"/>
      <c r="N65" s="25"/>
      <c r="O65" s="25"/>
      <c r="P65" s="25"/>
      <c r="Q65" s="25"/>
      <c r="R65" s="25"/>
      <c r="S65" s="19"/>
      <c r="T65" s="19"/>
      <c r="U65" s="19"/>
      <c r="V65" s="19"/>
      <c r="W65" s="19"/>
      <c r="X65" s="19"/>
      <c r="Y65" s="19"/>
      <c r="Z65" s="25"/>
      <c r="AA65" s="25"/>
      <c r="AB65" s="25"/>
      <c r="AC65" s="25"/>
      <c r="AD65" s="25"/>
      <c r="AE65" s="25"/>
      <c r="AF65" s="25"/>
      <c r="AG65" s="112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113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</row>
    <row r="66" spans="1:232" s="20" customFormat="1" ht="15" x14ac:dyDescent="0.25">
      <c r="A66" s="21"/>
      <c r="B66" s="40"/>
      <c r="C66" s="23" t="s">
        <v>240</v>
      </c>
      <c r="D66" s="18">
        <f t="shared" si="4"/>
        <v>0</v>
      </c>
      <c r="E66" s="19"/>
      <c r="F66" s="115"/>
      <c r="G66" s="116"/>
      <c r="H66" s="26"/>
      <c r="I66" s="25"/>
      <c r="J66" s="19"/>
      <c r="K66" s="25"/>
      <c r="L66" s="25"/>
      <c r="M66" s="25"/>
      <c r="N66" s="25"/>
      <c r="O66" s="25"/>
      <c r="P66" s="25"/>
      <c r="Q66" s="25"/>
      <c r="R66" s="25"/>
      <c r="S66" s="19"/>
      <c r="T66" s="19"/>
      <c r="U66" s="19"/>
      <c r="V66" s="19"/>
      <c r="W66" s="19"/>
      <c r="X66" s="19"/>
      <c r="Y66" s="19"/>
      <c r="Z66" s="25"/>
      <c r="AA66" s="115"/>
      <c r="AB66" s="25"/>
      <c r="AC66" s="25"/>
      <c r="AD66" s="25"/>
      <c r="AE66" s="25"/>
      <c r="AF66" s="25"/>
      <c r="AG66" s="117"/>
      <c r="AH66" s="115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113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</row>
    <row r="67" spans="1:232" s="20" customFormat="1" ht="28.5" customHeight="1" x14ac:dyDescent="0.25">
      <c r="A67" s="21" t="s">
        <v>303</v>
      </c>
      <c r="B67" s="40" t="s">
        <v>304</v>
      </c>
      <c r="C67" s="23" t="s">
        <v>305</v>
      </c>
      <c r="D67" s="18">
        <f t="shared" si="4"/>
        <v>0</v>
      </c>
      <c r="E67" s="19"/>
      <c r="F67" s="115"/>
      <c r="G67" s="116"/>
      <c r="H67" s="26"/>
      <c r="I67" s="25"/>
      <c r="J67" s="19"/>
      <c r="K67" s="25"/>
      <c r="L67" s="25"/>
      <c r="M67" s="25"/>
      <c r="N67" s="25"/>
      <c r="O67" s="25"/>
      <c r="P67" s="25"/>
      <c r="Q67" s="25"/>
      <c r="R67" s="25"/>
      <c r="S67" s="19"/>
      <c r="T67" s="19"/>
      <c r="U67" s="19"/>
      <c r="V67" s="19"/>
      <c r="W67" s="19"/>
      <c r="X67" s="19"/>
      <c r="Y67" s="19"/>
      <c r="Z67" s="25"/>
      <c r="AA67" s="25"/>
      <c r="AB67" s="25"/>
      <c r="AC67" s="25"/>
      <c r="AD67" s="25"/>
      <c r="AE67" s="25"/>
      <c r="AF67" s="25"/>
      <c r="AG67" s="112"/>
      <c r="AH67" s="25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113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</row>
    <row r="68" spans="1:232" s="20" customFormat="1" ht="15" x14ac:dyDescent="0.25">
      <c r="A68" s="21"/>
      <c r="B68" s="40"/>
      <c r="C68" s="23" t="s">
        <v>240</v>
      </c>
      <c r="D68" s="18">
        <f t="shared" si="4"/>
        <v>0</v>
      </c>
      <c r="E68" s="19"/>
      <c r="F68" s="115"/>
      <c r="G68" s="116"/>
      <c r="H68" s="26"/>
      <c r="I68" s="25"/>
      <c r="J68" s="19"/>
      <c r="K68" s="25"/>
      <c r="L68" s="25"/>
      <c r="M68" s="25"/>
      <c r="N68" s="25"/>
      <c r="O68" s="25"/>
      <c r="P68" s="25"/>
      <c r="Q68" s="25"/>
      <c r="R68" s="25"/>
      <c r="S68" s="19"/>
      <c r="T68" s="25"/>
      <c r="U68" s="19"/>
      <c r="V68" s="19"/>
      <c r="W68" s="19"/>
      <c r="X68" s="19"/>
      <c r="Y68" s="19"/>
      <c r="Z68" s="25"/>
      <c r="AA68" s="25"/>
      <c r="AB68" s="25"/>
      <c r="AC68" s="25"/>
      <c r="AD68" s="25"/>
      <c r="AE68" s="25"/>
      <c r="AF68" s="25"/>
      <c r="AG68" s="117"/>
      <c r="AH68" s="25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109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113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</row>
    <row r="69" spans="1:232" s="20" customFormat="1" ht="29.25" customHeight="1" x14ac:dyDescent="0.25">
      <c r="A69" s="21" t="s">
        <v>306</v>
      </c>
      <c r="B69" s="40" t="s">
        <v>307</v>
      </c>
      <c r="C69" s="23" t="s">
        <v>298</v>
      </c>
      <c r="D69" s="18">
        <f t="shared" si="4"/>
        <v>0</v>
      </c>
      <c r="E69" s="19"/>
      <c r="F69" s="115"/>
      <c r="G69" s="116"/>
      <c r="H69" s="26"/>
      <c r="I69" s="25"/>
      <c r="J69" s="19"/>
      <c r="K69" s="25"/>
      <c r="L69" s="25"/>
      <c r="M69" s="25"/>
      <c r="N69" s="25"/>
      <c r="O69" s="25"/>
      <c r="P69" s="25"/>
      <c r="Q69" s="25"/>
      <c r="R69" s="25"/>
      <c r="S69" s="19"/>
      <c r="T69" s="25"/>
      <c r="U69" s="19"/>
      <c r="V69" s="19"/>
      <c r="W69" s="19"/>
      <c r="X69" s="19"/>
      <c r="Y69" s="19"/>
      <c r="Z69" s="25"/>
      <c r="AA69" s="25"/>
      <c r="AB69" s="25"/>
      <c r="AC69" s="25"/>
      <c r="AD69" s="25"/>
      <c r="AE69" s="25"/>
      <c r="AF69" s="25"/>
      <c r="AG69" s="112"/>
      <c r="AH69" s="25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113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</row>
    <row r="70" spans="1:232" s="20" customFormat="1" ht="15.75" thickBot="1" x14ac:dyDescent="0.3">
      <c r="A70" s="61"/>
      <c r="B70" s="76"/>
      <c r="C70" s="63" t="s">
        <v>240</v>
      </c>
      <c r="D70" s="18">
        <f t="shared" si="4"/>
        <v>0</v>
      </c>
      <c r="E70" s="19"/>
      <c r="F70" s="115"/>
      <c r="G70" s="116"/>
      <c r="H70" s="26"/>
      <c r="I70" s="25"/>
      <c r="J70" s="19"/>
      <c r="K70" s="25"/>
      <c r="L70" s="25"/>
      <c r="M70" s="25"/>
      <c r="N70" s="25"/>
      <c r="O70" s="25"/>
      <c r="P70" s="25"/>
      <c r="Q70" s="25"/>
      <c r="R70" s="25"/>
      <c r="S70" s="19"/>
      <c r="T70" s="25"/>
      <c r="U70" s="19"/>
      <c r="V70" s="19"/>
      <c r="W70" s="19"/>
      <c r="X70" s="19"/>
      <c r="Y70" s="19"/>
      <c r="Z70" s="25"/>
      <c r="AA70" s="25"/>
      <c r="AB70" s="25"/>
      <c r="AC70" s="25"/>
      <c r="AD70" s="25"/>
      <c r="AE70" s="25"/>
      <c r="AF70" s="25"/>
      <c r="AG70" s="117"/>
      <c r="AH70" s="25"/>
      <c r="AI70" s="27"/>
      <c r="AJ70" s="27"/>
      <c r="AK70" s="27"/>
      <c r="AL70" s="27"/>
      <c r="AM70" s="27"/>
      <c r="AN70" s="27"/>
      <c r="AO70" s="109"/>
      <c r="AP70" s="27"/>
      <c r="AQ70" s="27"/>
      <c r="AR70" s="27"/>
      <c r="AS70" s="27"/>
      <c r="AT70" s="27"/>
      <c r="AU70" s="27"/>
      <c r="AV70" s="109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113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</row>
    <row r="71" spans="1:232" s="14" customFormat="1" ht="15.75" thickBot="1" x14ac:dyDescent="0.3">
      <c r="A71" s="118" t="s">
        <v>308</v>
      </c>
      <c r="B71" s="11" t="s">
        <v>309</v>
      </c>
      <c r="C71" s="12" t="s">
        <v>240</v>
      </c>
      <c r="D71" s="18">
        <f t="shared" si="4"/>
        <v>0</v>
      </c>
      <c r="E71" s="119">
        <f t="shared" ref="E71:BP71" si="17">E73+E83+E85</f>
        <v>0</v>
      </c>
      <c r="F71" s="119">
        <f t="shared" si="17"/>
        <v>0</v>
      </c>
      <c r="G71" s="119">
        <f t="shared" si="17"/>
        <v>0</v>
      </c>
      <c r="H71" s="119">
        <f t="shared" si="17"/>
        <v>0</v>
      </c>
      <c r="I71" s="119">
        <f t="shared" si="17"/>
        <v>0</v>
      </c>
      <c r="J71" s="119">
        <f t="shared" si="17"/>
        <v>0</v>
      </c>
      <c r="K71" s="119">
        <f t="shared" si="17"/>
        <v>0</v>
      </c>
      <c r="L71" s="119">
        <f t="shared" si="17"/>
        <v>0</v>
      </c>
      <c r="M71" s="119">
        <f t="shared" si="17"/>
        <v>0</v>
      </c>
      <c r="N71" s="119">
        <f t="shared" si="17"/>
        <v>0</v>
      </c>
      <c r="O71" s="119">
        <f t="shared" si="17"/>
        <v>0</v>
      </c>
      <c r="P71" s="119">
        <f t="shared" si="17"/>
        <v>0</v>
      </c>
      <c r="Q71" s="119">
        <f t="shared" si="17"/>
        <v>0</v>
      </c>
      <c r="R71" s="119">
        <f t="shared" si="17"/>
        <v>0</v>
      </c>
      <c r="S71" s="119">
        <f t="shared" si="17"/>
        <v>0</v>
      </c>
      <c r="T71" s="119">
        <f t="shared" si="17"/>
        <v>0</v>
      </c>
      <c r="U71" s="119">
        <f t="shared" si="17"/>
        <v>0</v>
      </c>
      <c r="V71" s="119">
        <f t="shared" si="17"/>
        <v>0</v>
      </c>
      <c r="W71" s="119">
        <f t="shared" si="17"/>
        <v>0</v>
      </c>
      <c r="X71" s="119">
        <f t="shared" si="17"/>
        <v>0</v>
      </c>
      <c r="Y71" s="119">
        <f t="shared" si="17"/>
        <v>0</v>
      </c>
      <c r="Z71" s="119">
        <f t="shared" si="17"/>
        <v>0</v>
      </c>
      <c r="AA71" s="119">
        <f t="shared" si="17"/>
        <v>0</v>
      </c>
      <c r="AB71" s="119">
        <f t="shared" si="17"/>
        <v>0</v>
      </c>
      <c r="AC71" s="119">
        <f t="shared" si="17"/>
        <v>0</v>
      </c>
      <c r="AD71" s="119">
        <f t="shared" si="17"/>
        <v>0</v>
      </c>
      <c r="AE71" s="119">
        <f t="shared" si="17"/>
        <v>0</v>
      </c>
      <c r="AF71" s="119">
        <f t="shared" si="17"/>
        <v>0</v>
      </c>
      <c r="AG71" s="119">
        <f t="shared" si="17"/>
        <v>0</v>
      </c>
      <c r="AH71" s="119">
        <f t="shared" si="17"/>
        <v>0</v>
      </c>
      <c r="AI71" s="119">
        <f t="shared" si="17"/>
        <v>0</v>
      </c>
      <c r="AJ71" s="119">
        <f t="shared" si="17"/>
        <v>0</v>
      </c>
      <c r="AK71" s="119">
        <f t="shared" si="17"/>
        <v>0</v>
      </c>
      <c r="AL71" s="119">
        <f t="shared" si="17"/>
        <v>0</v>
      </c>
      <c r="AM71" s="119">
        <f t="shared" si="17"/>
        <v>0</v>
      </c>
      <c r="AN71" s="119">
        <f t="shared" si="17"/>
        <v>0</v>
      </c>
      <c r="AO71" s="119">
        <f t="shared" si="17"/>
        <v>0</v>
      </c>
      <c r="AP71" s="119">
        <f t="shared" si="17"/>
        <v>0</v>
      </c>
      <c r="AQ71" s="119">
        <f t="shared" si="17"/>
        <v>0</v>
      </c>
      <c r="AR71" s="119">
        <f t="shared" si="17"/>
        <v>0</v>
      </c>
      <c r="AS71" s="119">
        <f t="shared" si="17"/>
        <v>0</v>
      </c>
      <c r="AT71" s="119">
        <f t="shared" si="17"/>
        <v>0</v>
      </c>
      <c r="AU71" s="119">
        <f t="shared" si="17"/>
        <v>0</v>
      </c>
      <c r="AV71" s="119">
        <f t="shared" si="17"/>
        <v>0</v>
      </c>
      <c r="AW71" s="119">
        <f t="shared" si="17"/>
        <v>0</v>
      </c>
      <c r="AX71" s="119">
        <f t="shared" si="17"/>
        <v>0</v>
      </c>
      <c r="AY71" s="119">
        <f t="shared" si="17"/>
        <v>0</v>
      </c>
      <c r="AZ71" s="119">
        <f t="shared" si="17"/>
        <v>0</v>
      </c>
      <c r="BA71" s="119">
        <f t="shared" si="17"/>
        <v>0</v>
      </c>
      <c r="BB71" s="119">
        <f t="shared" si="17"/>
        <v>0</v>
      </c>
      <c r="BC71" s="119">
        <f t="shared" si="17"/>
        <v>0</v>
      </c>
      <c r="BD71" s="119">
        <f t="shared" si="17"/>
        <v>0</v>
      </c>
      <c r="BE71" s="119">
        <f t="shared" si="17"/>
        <v>0</v>
      </c>
      <c r="BF71" s="119">
        <f t="shared" si="17"/>
        <v>0</v>
      </c>
      <c r="BG71" s="119">
        <f t="shared" si="17"/>
        <v>0</v>
      </c>
      <c r="BH71" s="119">
        <f t="shared" si="17"/>
        <v>0</v>
      </c>
      <c r="BI71" s="119">
        <f t="shared" si="17"/>
        <v>0</v>
      </c>
      <c r="BJ71" s="119">
        <f t="shared" si="17"/>
        <v>0</v>
      </c>
      <c r="BK71" s="119">
        <f t="shared" si="17"/>
        <v>0</v>
      </c>
      <c r="BL71" s="119">
        <f t="shared" si="17"/>
        <v>0</v>
      </c>
      <c r="BM71" s="119">
        <f t="shared" si="17"/>
        <v>0</v>
      </c>
      <c r="BN71" s="119">
        <f t="shared" si="17"/>
        <v>0</v>
      </c>
      <c r="BO71" s="119">
        <f t="shared" si="17"/>
        <v>0</v>
      </c>
      <c r="BP71" s="119">
        <f t="shared" si="17"/>
        <v>0</v>
      </c>
      <c r="BQ71" s="119">
        <f t="shared" ref="BQ71:EB71" si="18">BQ73+BQ83+BQ85</f>
        <v>0</v>
      </c>
      <c r="BR71" s="119">
        <f t="shared" si="18"/>
        <v>0</v>
      </c>
      <c r="BS71" s="119">
        <f t="shared" si="18"/>
        <v>0</v>
      </c>
      <c r="BT71" s="119">
        <f t="shared" si="18"/>
        <v>0</v>
      </c>
      <c r="BU71" s="119">
        <f t="shared" si="18"/>
        <v>0</v>
      </c>
      <c r="BV71" s="119">
        <f t="shared" si="18"/>
        <v>0</v>
      </c>
      <c r="BW71" s="119">
        <f t="shared" si="18"/>
        <v>0</v>
      </c>
      <c r="BX71" s="119">
        <f t="shared" si="18"/>
        <v>0</v>
      </c>
      <c r="BY71" s="119">
        <f t="shared" si="18"/>
        <v>0</v>
      </c>
      <c r="BZ71" s="119">
        <f t="shared" si="18"/>
        <v>0</v>
      </c>
      <c r="CA71" s="119">
        <f t="shared" si="18"/>
        <v>0</v>
      </c>
      <c r="CB71" s="119">
        <f t="shared" si="18"/>
        <v>0</v>
      </c>
      <c r="CC71" s="119">
        <f t="shared" si="18"/>
        <v>0</v>
      </c>
      <c r="CD71" s="119">
        <f t="shared" si="18"/>
        <v>0</v>
      </c>
      <c r="CE71" s="119">
        <f t="shared" si="18"/>
        <v>0</v>
      </c>
      <c r="CF71" s="119">
        <f t="shared" si="18"/>
        <v>0</v>
      </c>
      <c r="CG71" s="119">
        <f t="shared" si="18"/>
        <v>0</v>
      </c>
      <c r="CH71" s="119">
        <f t="shared" si="18"/>
        <v>0</v>
      </c>
      <c r="CI71" s="119">
        <f t="shared" si="18"/>
        <v>0</v>
      </c>
      <c r="CJ71" s="119">
        <f t="shared" si="18"/>
        <v>0</v>
      </c>
      <c r="CK71" s="119">
        <f t="shared" si="18"/>
        <v>0</v>
      </c>
      <c r="CL71" s="119">
        <f t="shared" si="18"/>
        <v>0</v>
      </c>
      <c r="CM71" s="119">
        <f t="shared" si="18"/>
        <v>0</v>
      </c>
      <c r="CN71" s="119">
        <f t="shared" si="18"/>
        <v>0</v>
      </c>
      <c r="CO71" s="119">
        <f t="shared" si="18"/>
        <v>0</v>
      </c>
      <c r="CP71" s="119">
        <f t="shared" si="18"/>
        <v>0</v>
      </c>
      <c r="CQ71" s="119">
        <f t="shared" si="18"/>
        <v>0</v>
      </c>
      <c r="CR71" s="119">
        <f t="shared" si="18"/>
        <v>0</v>
      </c>
      <c r="CS71" s="119">
        <f t="shared" si="18"/>
        <v>0</v>
      </c>
      <c r="CT71" s="119">
        <f t="shared" si="18"/>
        <v>0</v>
      </c>
      <c r="CU71" s="119">
        <f t="shared" si="18"/>
        <v>0</v>
      </c>
      <c r="CV71" s="119">
        <f t="shared" si="18"/>
        <v>0</v>
      </c>
      <c r="CW71" s="119">
        <f t="shared" si="18"/>
        <v>0</v>
      </c>
      <c r="CX71" s="119">
        <f t="shared" si="18"/>
        <v>0</v>
      </c>
      <c r="CY71" s="119">
        <f t="shared" si="18"/>
        <v>0</v>
      </c>
      <c r="CZ71" s="119">
        <f t="shared" si="18"/>
        <v>0</v>
      </c>
      <c r="DA71" s="119">
        <f t="shared" si="18"/>
        <v>0</v>
      </c>
      <c r="DB71" s="119">
        <f t="shared" si="18"/>
        <v>0</v>
      </c>
      <c r="DC71" s="119">
        <f t="shared" si="18"/>
        <v>0</v>
      </c>
      <c r="DD71" s="119">
        <f t="shared" si="18"/>
        <v>0</v>
      </c>
      <c r="DE71" s="119">
        <f t="shared" si="18"/>
        <v>0</v>
      </c>
      <c r="DF71" s="119">
        <f t="shared" si="18"/>
        <v>0</v>
      </c>
      <c r="DG71" s="119">
        <f t="shared" si="18"/>
        <v>0</v>
      </c>
      <c r="DH71" s="119">
        <f t="shared" si="18"/>
        <v>0</v>
      </c>
      <c r="DI71" s="119">
        <f t="shared" si="18"/>
        <v>0</v>
      </c>
      <c r="DJ71" s="119">
        <f t="shared" si="18"/>
        <v>0</v>
      </c>
      <c r="DK71" s="119">
        <f t="shared" si="18"/>
        <v>0</v>
      </c>
      <c r="DL71" s="119">
        <f t="shared" si="18"/>
        <v>0</v>
      </c>
      <c r="DM71" s="119">
        <f t="shared" si="18"/>
        <v>0</v>
      </c>
      <c r="DN71" s="119">
        <f t="shared" si="18"/>
        <v>0</v>
      </c>
      <c r="DO71" s="119">
        <f t="shared" si="18"/>
        <v>0</v>
      </c>
      <c r="DP71" s="119">
        <f t="shared" si="18"/>
        <v>0</v>
      </c>
      <c r="DQ71" s="119">
        <f t="shared" si="18"/>
        <v>0</v>
      </c>
      <c r="DR71" s="119">
        <f t="shared" si="18"/>
        <v>0</v>
      </c>
      <c r="DS71" s="119">
        <f t="shared" si="18"/>
        <v>0</v>
      </c>
      <c r="DT71" s="119">
        <f t="shared" si="18"/>
        <v>0</v>
      </c>
      <c r="DU71" s="119">
        <f t="shared" si="18"/>
        <v>0</v>
      </c>
      <c r="DV71" s="119">
        <f t="shared" si="18"/>
        <v>0</v>
      </c>
      <c r="DW71" s="119">
        <f t="shared" si="18"/>
        <v>0</v>
      </c>
      <c r="DX71" s="119">
        <f t="shared" si="18"/>
        <v>0</v>
      </c>
      <c r="DY71" s="119">
        <f t="shared" si="18"/>
        <v>0</v>
      </c>
      <c r="DZ71" s="119">
        <f t="shared" si="18"/>
        <v>0</v>
      </c>
      <c r="EA71" s="119">
        <f t="shared" si="18"/>
        <v>0</v>
      </c>
      <c r="EB71" s="119">
        <f t="shared" si="18"/>
        <v>0</v>
      </c>
      <c r="EC71" s="119">
        <f t="shared" ref="EC71:GN71" si="19">EC73+EC83+EC85</f>
        <v>0</v>
      </c>
      <c r="ED71" s="119">
        <f t="shared" si="19"/>
        <v>0</v>
      </c>
      <c r="EE71" s="119">
        <f t="shared" si="19"/>
        <v>0</v>
      </c>
      <c r="EF71" s="119">
        <f t="shared" si="19"/>
        <v>0</v>
      </c>
      <c r="EG71" s="119">
        <f t="shared" si="19"/>
        <v>0</v>
      </c>
      <c r="EH71" s="119">
        <f t="shared" si="19"/>
        <v>0</v>
      </c>
      <c r="EI71" s="119">
        <f t="shared" si="19"/>
        <v>0</v>
      </c>
      <c r="EJ71" s="119">
        <f t="shared" si="19"/>
        <v>0</v>
      </c>
      <c r="EK71" s="119">
        <f t="shared" si="19"/>
        <v>0</v>
      </c>
      <c r="EL71" s="119">
        <f t="shared" si="19"/>
        <v>0</v>
      </c>
      <c r="EM71" s="119">
        <f t="shared" si="19"/>
        <v>0</v>
      </c>
      <c r="EN71" s="119">
        <f t="shared" si="19"/>
        <v>0</v>
      </c>
      <c r="EO71" s="119">
        <f t="shared" si="19"/>
        <v>0</v>
      </c>
      <c r="EP71" s="119">
        <f t="shared" si="19"/>
        <v>0</v>
      </c>
      <c r="EQ71" s="119">
        <f t="shared" si="19"/>
        <v>0</v>
      </c>
      <c r="ER71" s="119">
        <f t="shared" si="19"/>
        <v>0</v>
      </c>
      <c r="ES71" s="119">
        <f t="shared" si="19"/>
        <v>0</v>
      </c>
      <c r="ET71" s="119">
        <f t="shared" si="19"/>
        <v>0</v>
      </c>
      <c r="EU71" s="119">
        <f t="shared" si="19"/>
        <v>0</v>
      </c>
      <c r="EV71" s="119">
        <f t="shared" si="19"/>
        <v>0</v>
      </c>
      <c r="EW71" s="119">
        <f t="shared" si="19"/>
        <v>0</v>
      </c>
      <c r="EX71" s="119">
        <f t="shared" si="19"/>
        <v>0</v>
      </c>
      <c r="EY71" s="119">
        <f t="shared" si="19"/>
        <v>0</v>
      </c>
      <c r="EZ71" s="119">
        <f t="shared" si="19"/>
        <v>0</v>
      </c>
      <c r="FA71" s="119">
        <f t="shared" si="19"/>
        <v>0</v>
      </c>
      <c r="FB71" s="119">
        <f t="shared" si="19"/>
        <v>0</v>
      </c>
      <c r="FC71" s="119">
        <f t="shared" si="19"/>
        <v>0</v>
      </c>
      <c r="FD71" s="119">
        <f t="shared" si="19"/>
        <v>0</v>
      </c>
      <c r="FE71" s="119">
        <f t="shared" si="19"/>
        <v>0</v>
      </c>
      <c r="FF71" s="119">
        <f t="shared" si="19"/>
        <v>0</v>
      </c>
      <c r="FG71" s="119">
        <f t="shared" si="19"/>
        <v>0</v>
      </c>
      <c r="FH71" s="119">
        <f t="shared" si="19"/>
        <v>0</v>
      </c>
      <c r="FI71" s="119">
        <f t="shared" si="19"/>
        <v>0</v>
      </c>
      <c r="FJ71" s="119">
        <f t="shared" si="19"/>
        <v>0</v>
      </c>
      <c r="FK71" s="119">
        <f t="shared" si="19"/>
        <v>0</v>
      </c>
      <c r="FL71" s="119">
        <f t="shared" si="19"/>
        <v>0</v>
      </c>
      <c r="FM71" s="119">
        <f t="shared" si="19"/>
        <v>0</v>
      </c>
      <c r="FN71" s="119">
        <f t="shared" si="19"/>
        <v>0</v>
      </c>
      <c r="FO71" s="119">
        <f t="shared" si="19"/>
        <v>0</v>
      </c>
      <c r="FP71" s="119">
        <f t="shared" si="19"/>
        <v>0</v>
      </c>
      <c r="FQ71" s="119">
        <f t="shared" si="19"/>
        <v>0</v>
      </c>
      <c r="FR71" s="119">
        <f t="shared" si="19"/>
        <v>0</v>
      </c>
      <c r="FS71" s="119">
        <f t="shared" si="19"/>
        <v>0</v>
      </c>
      <c r="FT71" s="119">
        <f t="shared" si="19"/>
        <v>0</v>
      </c>
      <c r="FU71" s="119">
        <f t="shared" si="19"/>
        <v>0</v>
      </c>
      <c r="FV71" s="119">
        <f t="shared" si="19"/>
        <v>0</v>
      </c>
      <c r="FW71" s="119">
        <f t="shared" si="19"/>
        <v>0</v>
      </c>
      <c r="FX71" s="119">
        <f t="shared" si="19"/>
        <v>0</v>
      </c>
      <c r="FY71" s="119">
        <f t="shared" si="19"/>
        <v>0</v>
      </c>
      <c r="FZ71" s="119">
        <f t="shared" si="19"/>
        <v>0</v>
      </c>
      <c r="GA71" s="119">
        <f t="shared" si="19"/>
        <v>0</v>
      </c>
      <c r="GB71" s="119">
        <f t="shared" si="19"/>
        <v>0</v>
      </c>
      <c r="GC71" s="119">
        <f t="shared" si="19"/>
        <v>0</v>
      </c>
      <c r="GD71" s="119">
        <f t="shared" si="19"/>
        <v>0</v>
      </c>
      <c r="GE71" s="119">
        <f t="shared" si="19"/>
        <v>0</v>
      </c>
      <c r="GF71" s="119">
        <f t="shared" si="19"/>
        <v>0</v>
      </c>
      <c r="GG71" s="119">
        <f t="shared" si="19"/>
        <v>0</v>
      </c>
      <c r="GH71" s="119">
        <f t="shared" si="19"/>
        <v>0</v>
      </c>
      <c r="GI71" s="119">
        <f t="shared" si="19"/>
        <v>0</v>
      </c>
      <c r="GJ71" s="119">
        <f t="shared" si="19"/>
        <v>0</v>
      </c>
      <c r="GK71" s="119">
        <f t="shared" si="19"/>
        <v>0</v>
      </c>
      <c r="GL71" s="119">
        <f t="shared" si="19"/>
        <v>0</v>
      </c>
      <c r="GM71" s="119">
        <f t="shared" si="19"/>
        <v>0</v>
      </c>
      <c r="GN71" s="119">
        <f t="shared" si="19"/>
        <v>0</v>
      </c>
      <c r="GO71" s="119">
        <f t="shared" ref="GO71:HX71" si="20">GO73+GO83+GO85</f>
        <v>0</v>
      </c>
      <c r="GP71" s="119">
        <f t="shared" si="20"/>
        <v>0</v>
      </c>
      <c r="GQ71" s="119">
        <f t="shared" si="20"/>
        <v>0</v>
      </c>
      <c r="GR71" s="119">
        <f t="shared" si="20"/>
        <v>0</v>
      </c>
      <c r="GS71" s="119">
        <f t="shared" si="20"/>
        <v>0</v>
      </c>
      <c r="GT71" s="119">
        <f t="shared" si="20"/>
        <v>0</v>
      </c>
      <c r="GU71" s="119">
        <f t="shared" si="20"/>
        <v>0</v>
      </c>
      <c r="GV71" s="119">
        <f t="shared" si="20"/>
        <v>0</v>
      </c>
      <c r="GW71" s="119">
        <f t="shared" si="20"/>
        <v>0</v>
      </c>
      <c r="GX71" s="119">
        <f t="shared" si="20"/>
        <v>0</v>
      </c>
      <c r="GY71" s="119">
        <f t="shared" si="20"/>
        <v>0</v>
      </c>
      <c r="GZ71" s="119">
        <f t="shared" si="20"/>
        <v>0</v>
      </c>
      <c r="HA71" s="119">
        <f t="shared" si="20"/>
        <v>0</v>
      </c>
      <c r="HB71" s="119">
        <f t="shared" si="20"/>
        <v>0</v>
      </c>
      <c r="HC71" s="119">
        <f t="shared" si="20"/>
        <v>0</v>
      </c>
      <c r="HD71" s="119">
        <f t="shared" si="20"/>
        <v>0</v>
      </c>
      <c r="HE71" s="119">
        <f t="shared" si="20"/>
        <v>0</v>
      </c>
      <c r="HF71" s="119">
        <f t="shared" si="20"/>
        <v>0</v>
      </c>
      <c r="HG71" s="119">
        <f t="shared" si="20"/>
        <v>0</v>
      </c>
      <c r="HH71" s="119">
        <f t="shared" si="20"/>
        <v>0</v>
      </c>
      <c r="HI71" s="119">
        <f t="shared" si="20"/>
        <v>0</v>
      </c>
      <c r="HJ71" s="119">
        <f t="shared" si="20"/>
        <v>0</v>
      </c>
      <c r="HK71" s="119">
        <f t="shared" si="20"/>
        <v>0</v>
      </c>
      <c r="HL71" s="119">
        <f t="shared" si="20"/>
        <v>0</v>
      </c>
      <c r="HM71" s="119">
        <f t="shared" si="20"/>
        <v>0</v>
      </c>
      <c r="HN71" s="119">
        <f t="shared" si="20"/>
        <v>0</v>
      </c>
      <c r="HO71" s="119">
        <f t="shared" si="20"/>
        <v>0</v>
      </c>
      <c r="HP71" s="119">
        <f t="shared" si="20"/>
        <v>0</v>
      </c>
      <c r="HQ71" s="119">
        <f t="shared" si="20"/>
        <v>0</v>
      </c>
      <c r="HR71" s="119">
        <f t="shared" si="20"/>
        <v>0</v>
      </c>
      <c r="HS71" s="119">
        <f t="shared" si="20"/>
        <v>0</v>
      </c>
      <c r="HT71" s="119">
        <f t="shared" si="20"/>
        <v>0</v>
      </c>
      <c r="HU71" s="119">
        <f t="shared" si="20"/>
        <v>0</v>
      </c>
      <c r="HV71" s="119">
        <f t="shared" si="20"/>
        <v>0</v>
      </c>
      <c r="HW71" s="119">
        <f t="shared" si="20"/>
        <v>0</v>
      </c>
      <c r="HX71" s="119">
        <f t="shared" si="20"/>
        <v>0</v>
      </c>
    </row>
    <row r="72" spans="1:232" s="20" customFormat="1" ht="15" x14ac:dyDescent="0.25">
      <c r="A72" s="15" t="s">
        <v>310</v>
      </c>
      <c r="B72" s="16" t="s">
        <v>311</v>
      </c>
      <c r="C72" s="17" t="s">
        <v>268</v>
      </c>
      <c r="D72" s="18">
        <f t="shared" si="4"/>
        <v>0</v>
      </c>
      <c r="E72" s="120">
        <f t="shared" ref="E72:BP73" si="21">E74+E76+E78+E80</f>
        <v>0</v>
      </c>
      <c r="F72" s="120">
        <f t="shared" si="21"/>
        <v>0</v>
      </c>
      <c r="G72" s="120">
        <f t="shared" si="21"/>
        <v>0</v>
      </c>
      <c r="H72" s="120">
        <f t="shared" si="21"/>
        <v>0</v>
      </c>
      <c r="I72" s="120">
        <f t="shared" si="21"/>
        <v>0</v>
      </c>
      <c r="J72" s="120">
        <f t="shared" si="21"/>
        <v>0</v>
      </c>
      <c r="K72" s="120">
        <f t="shared" si="21"/>
        <v>0</v>
      </c>
      <c r="L72" s="120">
        <f t="shared" si="21"/>
        <v>0</v>
      </c>
      <c r="M72" s="120">
        <f t="shared" si="21"/>
        <v>0</v>
      </c>
      <c r="N72" s="120">
        <f t="shared" si="21"/>
        <v>0</v>
      </c>
      <c r="O72" s="120">
        <f t="shared" si="21"/>
        <v>0</v>
      </c>
      <c r="P72" s="120">
        <f t="shared" si="21"/>
        <v>0</v>
      </c>
      <c r="Q72" s="120">
        <f t="shared" si="21"/>
        <v>0</v>
      </c>
      <c r="R72" s="120">
        <f t="shared" si="21"/>
        <v>0</v>
      </c>
      <c r="S72" s="120">
        <f t="shared" si="21"/>
        <v>0</v>
      </c>
      <c r="T72" s="120">
        <f t="shared" si="21"/>
        <v>0</v>
      </c>
      <c r="U72" s="120">
        <f t="shared" si="21"/>
        <v>0</v>
      </c>
      <c r="V72" s="120">
        <f t="shared" si="21"/>
        <v>0</v>
      </c>
      <c r="W72" s="120">
        <f t="shared" si="21"/>
        <v>0</v>
      </c>
      <c r="X72" s="120">
        <f t="shared" si="21"/>
        <v>0</v>
      </c>
      <c r="Y72" s="120">
        <f t="shared" si="21"/>
        <v>0</v>
      </c>
      <c r="Z72" s="120">
        <f t="shared" si="21"/>
        <v>0</v>
      </c>
      <c r="AA72" s="120">
        <f t="shared" si="21"/>
        <v>0</v>
      </c>
      <c r="AB72" s="120">
        <f t="shared" si="21"/>
        <v>0</v>
      </c>
      <c r="AC72" s="120">
        <f t="shared" si="21"/>
        <v>0</v>
      </c>
      <c r="AD72" s="120">
        <f t="shared" si="21"/>
        <v>0</v>
      </c>
      <c r="AE72" s="120">
        <f t="shared" si="21"/>
        <v>0</v>
      </c>
      <c r="AF72" s="120">
        <f t="shared" si="21"/>
        <v>0</v>
      </c>
      <c r="AG72" s="120">
        <f t="shared" si="21"/>
        <v>0</v>
      </c>
      <c r="AH72" s="120">
        <f t="shared" si="21"/>
        <v>0</v>
      </c>
      <c r="AI72" s="120">
        <f t="shared" si="21"/>
        <v>0</v>
      </c>
      <c r="AJ72" s="120">
        <f t="shared" si="21"/>
        <v>0</v>
      </c>
      <c r="AK72" s="120">
        <f t="shared" si="21"/>
        <v>0</v>
      </c>
      <c r="AL72" s="120">
        <f t="shared" si="21"/>
        <v>0</v>
      </c>
      <c r="AM72" s="120">
        <f t="shared" si="21"/>
        <v>0</v>
      </c>
      <c r="AN72" s="120">
        <f t="shared" si="21"/>
        <v>0</v>
      </c>
      <c r="AO72" s="120">
        <f t="shared" si="21"/>
        <v>0</v>
      </c>
      <c r="AP72" s="120">
        <f t="shared" si="21"/>
        <v>0</v>
      </c>
      <c r="AQ72" s="120">
        <f t="shared" si="21"/>
        <v>0</v>
      </c>
      <c r="AR72" s="120">
        <f t="shared" si="21"/>
        <v>0</v>
      </c>
      <c r="AS72" s="120">
        <f t="shared" si="21"/>
        <v>0</v>
      </c>
      <c r="AT72" s="120">
        <f t="shared" si="21"/>
        <v>0</v>
      </c>
      <c r="AU72" s="120">
        <f t="shared" si="21"/>
        <v>0</v>
      </c>
      <c r="AV72" s="120">
        <f t="shared" si="21"/>
        <v>0</v>
      </c>
      <c r="AW72" s="120">
        <f t="shared" si="21"/>
        <v>0</v>
      </c>
      <c r="AX72" s="120">
        <f t="shared" si="21"/>
        <v>0</v>
      </c>
      <c r="AY72" s="120">
        <f t="shared" si="21"/>
        <v>0</v>
      </c>
      <c r="AZ72" s="120">
        <f t="shared" si="21"/>
        <v>0</v>
      </c>
      <c r="BA72" s="120">
        <f t="shared" si="21"/>
        <v>0</v>
      </c>
      <c r="BB72" s="120">
        <f t="shared" si="21"/>
        <v>0</v>
      </c>
      <c r="BC72" s="120">
        <f t="shared" si="21"/>
        <v>0</v>
      </c>
      <c r="BD72" s="120">
        <f t="shared" si="21"/>
        <v>0</v>
      </c>
      <c r="BE72" s="120">
        <f t="shared" si="21"/>
        <v>0</v>
      </c>
      <c r="BF72" s="120">
        <f t="shared" si="21"/>
        <v>0</v>
      </c>
      <c r="BG72" s="120">
        <f t="shared" si="21"/>
        <v>0</v>
      </c>
      <c r="BH72" s="120">
        <f t="shared" si="21"/>
        <v>0</v>
      </c>
      <c r="BI72" s="120">
        <f t="shared" si="21"/>
        <v>0</v>
      </c>
      <c r="BJ72" s="120">
        <f t="shared" si="21"/>
        <v>0</v>
      </c>
      <c r="BK72" s="120">
        <f t="shared" si="21"/>
        <v>0</v>
      </c>
      <c r="BL72" s="120">
        <f t="shared" si="21"/>
        <v>0</v>
      </c>
      <c r="BM72" s="120">
        <f t="shared" si="21"/>
        <v>0</v>
      </c>
      <c r="BN72" s="120">
        <f t="shared" si="21"/>
        <v>0</v>
      </c>
      <c r="BO72" s="120">
        <f t="shared" si="21"/>
        <v>0</v>
      </c>
      <c r="BP72" s="120">
        <f t="shared" si="21"/>
        <v>0</v>
      </c>
      <c r="BQ72" s="120">
        <f t="shared" ref="BQ72:EB73" si="22">BQ74+BQ76+BQ78+BQ80</f>
        <v>0</v>
      </c>
      <c r="BR72" s="120">
        <f t="shared" si="22"/>
        <v>0</v>
      </c>
      <c r="BS72" s="120">
        <f t="shared" si="22"/>
        <v>0</v>
      </c>
      <c r="BT72" s="120">
        <f t="shared" si="22"/>
        <v>0</v>
      </c>
      <c r="BU72" s="120">
        <f t="shared" si="22"/>
        <v>0</v>
      </c>
      <c r="BV72" s="120">
        <f t="shared" si="22"/>
        <v>0</v>
      </c>
      <c r="BW72" s="120">
        <f t="shared" si="22"/>
        <v>0</v>
      </c>
      <c r="BX72" s="120">
        <f t="shared" si="22"/>
        <v>0</v>
      </c>
      <c r="BY72" s="120">
        <f t="shared" si="22"/>
        <v>0</v>
      </c>
      <c r="BZ72" s="120">
        <f t="shared" si="22"/>
        <v>0</v>
      </c>
      <c r="CA72" s="120">
        <f t="shared" si="22"/>
        <v>0</v>
      </c>
      <c r="CB72" s="120">
        <f t="shared" si="22"/>
        <v>0</v>
      </c>
      <c r="CC72" s="120">
        <f t="shared" si="22"/>
        <v>0</v>
      </c>
      <c r="CD72" s="120">
        <f t="shared" si="22"/>
        <v>0</v>
      </c>
      <c r="CE72" s="120">
        <f t="shared" si="22"/>
        <v>0</v>
      </c>
      <c r="CF72" s="120">
        <f t="shared" si="22"/>
        <v>0</v>
      </c>
      <c r="CG72" s="120">
        <f t="shared" si="22"/>
        <v>0</v>
      </c>
      <c r="CH72" s="120">
        <f t="shared" si="22"/>
        <v>0</v>
      </c>
      <c r="CI72" s="120">
        <f t="shared" si="22"/>
        <v>0</v>
      </c>
      <c r="CJ72" s="120">
        <f t="shared" si="22"/>
        <v>0</v>
      </c>
      <c r="CK72" s="120">
        <f t="shared" si="22"/>
        <v>0</v>
      </c>
      <c r="CL72" s="120">
        <f t="shared" si="22"/>
        <v>0</v>
      </c>
      <c r="CM72" s="120">
        <f t="shared" si="22"/>
        <v>0</v>
      </c>
      <c r="CN72" s="120">
        <f t="shared" si="22"/>
        <v>0</v>
      </c>
      <c r="CO72" s="120">
        <f t="shared" si="22"/>
        <v>0</v>
      </c>
      <c r="CP72" s="120">
        <f t="shared" si="22"/>
        <v>0</v>
      </c>
      <c r="CQ72" s="120">
        <f t="shared" si="22"/>
        <v>0</v>
      </c>
      <c r="CR72" s="120">
        <f t="shared" si="22"/>
        <v>0</v>
      </c>
      <c r="CS72" s="120">
        <f t="shared" si="22"/>
        <v>0</v>
      </c>
      <c r="CT72" s="120">
        <f t="shared" si="22"/>
        <v>0</v>
      </c>
      <c r="CU72" s="120">
        <f t="shared" si="22"/>
        <v>0</v>
      </c>
      <c r="CV72" s="120">
        <f t="shared" si="22"/>
        <v>0</v>
      </c>
      <c r="CW72" s="120">
        <f t="shared" si="22"/>
        <v>0</v>
      </c>
      <c r="CX72" s="120">
        <f t="shared" si="22"/>
        <v>0</v>
      </c>
      <c r="CY72" s="120">
        <f t="shared" si="22"/>
        <v>0</v>
      </c>
      <c r="CZ72" s="120">
        <f t="shared" si="22"/>
        <v>0</v>
      </c>
      <c r="DA72" s="120">
        <f t="shared" si="22"/>
        <v>0</v>
      </c>
      <c r="DB72" s="120">
        <f t="shared" si="22"/>
        <v>0</v>
      </c>
      <c r="DC72" s="120">
        <f t="shared" si="22"/>
        <v>0</v>
      </c>
      <c r="DD72" s="120">
        <f t="shared" si="22"/>
        <v>0</v>
      </c>
      <c r="DE72" s="120">
        <f t="shared" si="22"/>
        <v>0</v>
      </c>
      <c r="DF72" s="120">
        <f t="shared" si="22"/>
        <v>0</v>
      </c>
      <c r="DG72" s="120">
        <f t="shared" si="22"/>
        <v>0</v>
      </c>
      <c r="DH72" s="120">
        <f t="shared" si="22"/>
        <v>0</v>
      </c>
      <c r="DI72" s="120">
        <f t="shared" si="22"/>
        <v>0</v>
      </c>
      <c r="DJ72" s="120">
        <f t="shared" si="22"/>
        <v>0</v>
      </c>
      <c r="DK72" s="120">
        <f t="shared" si="22"/>
        <v>0</v>
      </c>
      <c r="DL72" s="120">
        <f t="shared" si="22"/>
        <v>0</v>
      </c>
      <c r="DM72" s="120">
        <f t="shared" si="22"/>
        <v>0</v>
      </c>
      <c r="DN72" s="120">
        <f t="shared" si="22"/>
        <v>0</v>
      </c>
      <c r="DO72" s="120">
        <f t="shared" si="22"/>
        <v>0</v>
      </c>
      <c r="DP72" s="120">
        <f t="shared" si="22"/>
        <v>0</v>
      </c>
      <c r="DQ72" s="120">
        <f t="shared" si="22"/>
        <v>0</v>
      </c>
      <c r="DR72" s="120">
        <f t="shared" si="22"/>
        <v>0</v>
      </c>
      <c r="DS72" s="120">
        <f t="shared" si="22"/>
        <v>0</v>
      </c>
      <c r="DT72" s="120">
        <f t="shared" si="22"/>
        <v>0</v>
      </c>
      <c r="DU72" s="120">
        <f t="shared" si="22"/>
        <v>0</v>
      </c>
      <c r="DV72" s="120">
        <f t="shared" si="22"/>
        <v>0</v>
      </c>
      <c r="DW72" s="120">
        <f t="shared" si="22"/>
        <v>0</v>
      </c>
      <c r="DX72" s="120">
        <f t="shared" si="22"/>
        <v>0</v>
      </c>
      <c r="DY72" s="120">
        <f t="shared" si="22"/>
        <v>0</v>
      </c>
      <c r="DZ72" s="120">
        <f t="shared" si="22"/>
        <v>0</v>
      </c>
      <c r="EA72" s="120">
        <f t="shared" si="22"/>
        <v>0</v>
      </c>
      <c r="EB72" s="120">
        <f t="shared" si="22"/>
        <v>0</v>
      </c>
      <c r="EC72" s="120">
        <f t="shared" ref="EC72:GN73" si="23">EC74+EC76+EC78+EC80</f>
        <v>0</v>
      </c>
      <c r="ED72" s="120">
        <f t="shared" si="23"/>
        <v>0</v>
      </c>
      <c r="EE72" s="120">
        <f t="shared" si="23"/>
        <v>0</v>
      </c>
      <c r="EF72" s="120">
        <f t="shared" si="23"/>
        <v>0</v>
      </c>
      <c r="EG72" s="120">
        <f t="shared" si="23"/>
        <v>0</v>
      </c>
      <c r="EH72" s="120">
        <f t="shared" si="23"/>
        <v>0</v>
      </c>
      <c r="EI72" s="120">
        <f t="shared" si="23"/>
        <v>0</v>
      </c>
      <c r="EJ72" s="120">
        <f t="shared" si="23"/>
        <v>0</v>
      </c>
      <c r="EK72" s="120">
        <f t="shared" si="23"/>
        <v>0</v>
      </c>
      <c r="EL72" s="120">
        <f t="shared" si="23"/>
        <v>0</v>
      </c>
      <c r="EM72" s="120">
        <f t="shared" si="23"/>
        <v>0</v>
      </c>
      <c r="EN72" s="120">
        <f t="shared" si="23"/>
        <v>0</v>
      </c>
      <c r="EO72" s="120">
        <f t="shared" si="23"/>
        <v>0</v>
      </c>
      <c r="EP72" s="120">
        <f t="shared" si="23"/>
        <v>0</v>
      </c>
      <c r="EQ72" s="120">
        <f t="shared" si="23"/>
        <v>0</v>
      </c>
      <c r="ER72" s="120">
        <f t="shared" si="23"/>
        <v>0</v>
      </c>
      <c r="ES72" s="120">
        <f t="shared" si="23"/>
        <v>0</v>
      </c>
      <c r="ET72" s="120">
        <f t="shared" si="23"/>
        <v>0</v>
      </c>
      <c r="EU72" s="120">
        <f t="shared" si="23"/>
        <v>0</v>
      </c>
      <c r="EV72" s="120">
        <f t="shared" si="23"/>
        <v>0</v>
      </c>
      <c r="EW72" s="120">
        <f t="shared" si="23"/>
        <v>0</v>
      </c>
      <c r="EX72" s="120">
        <f t="shared" si="23"/>
        <v>0</v>
      </c>
      <c r="EY72" s="120">
        <f t="shared" si="23"/>
        <v>0</v>
      </c>
      <c r="EZ72" s="120">
        <f t="shared" si="23"/>
        <v>0</v>
      </c>
      <c r="FA72" s="120">
        <f t="shared" si="23"/>
        <v>0</v>
      </c>
      <c r="FB72" s="120">
        <f t="shared" si="23"/>
        <v>0</v>
      </c>
      <c r="FC72" s="120">
        <f t="shared" si="23"/>
        <v>0</v>
      </c>
      <c r="FD72" s="120">
        <f t="shared" si="23"/>
        <v>0</v>
      </c>
      <c r="FE72" s="120">
        <f t="shared" si="23"/>
        <v>0</v>
      </c>
      <c r="FF72" s="120">
        <f t="shared" si="23"/>
        <v>0</v>
      </c>
      <c r="FG72" s="120">
        <f t="shared" si="23"/>
        <v>0</v>
      </c>
      <c r="FH72" s="120">
        <f t="shared" si="23"/>
        <v>0</v>
      </c>
      <c r="FI72" s="120">
        <f t="shared" si="23"/>
        <v>0</v>
      </c>
      <c r="FJ72" s="120">
        <f t="shared" si="23"/>
        <v>0</v>
      </c>
      <c r="FK72" s="120">
        <f t="shared" si="23"/>
        <v>0</v>
      </c>
      <c r="FL72" s="120">
        <f t="shared" si="23"/>
        <v>0</v>
      </c>
      <c r="FM72" s="120">
        <f t="shared" si="23"/>
        <v>0</v>
      </c>
      <c r="FN72" s="120">
        <f t="shared" si="23"/>
        <v>0</v>
      </c>
      <c r="FO72" s="120">
        <f t="shared" si="23"/>
        <v>0</v>
      </c>
      <c r="FP72" s="120">
        <f t="shared" si="23"/>
        <v>0</v>
      </c>
      <c r="FQ72" s="120">
        <f t="shared" si="23"/>
        <v>0</v>
      </c>
      <c r="FR72" s="120">
        <f t="shared" si="23"/>
        <v>0</v>
      </c>
      <c r="FS72" s="120">
        <f t="shared" si="23"/>
        <v>0</v>
      </c>
      <c r="FT72" s="120">
        <f t="shared" si="23"/>
        <v>0</v>
      </c>
      <c r="FU72" s="120">
        <f t="shared" si="23"/>
        <v>0</v>
      </c>
      <c r="FV72" s="120">
        <f t="shared" si="23"/>
        <v>0</v>
      </c>
      <c r="FW72" s="120">
        <f t="shared" si="23"/>
        <v>0</v>
      </c>
      <c r="FX72" s="120">
        <f t="shared" si="23"/>
        <v>0</v>
      </c>
      <c r="FY72" s="120">
        <f t="shared" si="23"/>
        <v>0</v>
      </c>
      <c r="FZ72" s="120">
        <f t="shared" si="23"/>
        <v>0</v>
      </c>
      <c r="GA72" s="120">
        <f t="shared" si="23"/>
        <v>0</v>
      </c>
      <c r="GB72" s="120">
        <f t="shared" si="23"/>
        <v>0</v>
      </c>
      <c r="GC72" s="120">
        <f t="shared" si="23"/>
        <v>0</v>
      </c>
      <c r="GD72" s="120">
        <f t="shared" si="23"/>
        <v>0</v>
      </c>
      <c r="GE72" s="120">
        <f t="shared" si="23"/>
        <v>0</v>
      </c>
      <c r="GF72" s="120">
        <f t="shared" si="23"/>
        <v>0</v>
      </c>
      <c r="GG72" s="120">
        <f t="shared" si="23"/>
        <v>0</v>
      </c>
      <c r="GH72" s="120">
        <f t="shared" si="23"/>
        <v>0</v>
      </c>
      <c r="GI72" s="120">
        <f t="shared" si="23"/>
        <v>0</v>
      </c>
      <c r="GJ72" s="120">
        <f t="shared" si="23"/>
        <v>0</v>
      </c>
      <c r="GK72" s="120">
        <f t="shared" si="23"/>
        <v>0</v>
      </c>
      <c r="GL72" s="120">
        <f t="shared" si="23"/>
        <v>0</v>
      </c>
      <c r="GM72" s="120">
        <f t="shared" si="23"/>
        <v>0</v>
      </c>
      <c r="GN72" s="120">
        <f t="shared" si="23"/>
        <v>0</v>
      </c>
      <c r="GO72" s="120">
        <f t="shared" ref="GO72:HX73" si="24">GO74+GO76+GO78+GO80</f>
        <v>0</v>
      </c>
      <c r="GP72" s="120">
        <f t="shared" si="24"/>
        <v>0</v>
      </c>
      <c r="GQ72" s="120">
        <f t="shared" si="24"/>
        <v>0</v>
      </c>
      <c r="GR72" s="120">
        <f t="shared" si="24"/>
        <v>0</v>
      </c>
      <c r="GS72" s="120">
        <f t="shared" si="24"/>
        <v>0</v>
      </c>
      <c r="GT72" s="120">
        <f t="shared" si="24"/>
        <v>0</v>
      </c>
      <c r="GU72" s="120">
        <f t="shared" si="24"/>
        <v>0</v>
      </c>
      <c r="GV72" s="120">
        <f t="shared" si="24"/>
        <v>0</v>
      </c>
      <c r="GW72" s="120">
        <f t="shared" si="24"/>
        <v>0</v>
      </c>
      <c r="GX72" s="120">
        <f t="shared" si="24"/>
        <v>0</v>
      </c>
      <c r="GY72" s="120">
        <f t="shared" si="24"/>
        <v>0</v>
      </c>
      <c r="GZ72" s="120">
        <f t="shared" si="24"/>
        <v>0</v>
      </c>
      <c r="HA72" s="120">
        <f t="shared" si="24"/>
        <v>0</v>
      </c>
      <c r="HB72" s="120">
        <f t="shared" si="24"/>
        <v>0</v>
      </c>
      <c r="HC72" s="120">
        <f t="shared" si="24"/>
        <v>0</v>
      </c>
      <c r="HD72" s="120">
        <f t="shared" si="24"/>
        <v>0</v>
      </c>
      <c r="HE72" s="120">
        <f t="shared" si="24"/>
        <v>0</v>
      </c>
      <c r="HF72" s="120">
        <f t="shared" si="24"/>
        <v>0</v>
      </c>
      <c r="HG72" s="120">
        <f t="shared" si="24"/>
        <v>0</v>
      </c>
      <c r="HH72" s="120">
        <f t="shared" si="24"/>
        <v>0</v>
      </c>
      <c r="HI72" s="120">
        <f t="shared" si="24"/>
        <v>0</v>
      </c>
      <c r="HJ72" s="120">
        <f t="shared" si="24"/>
        <v>0</v>
      </c>
      <c r="HK72" s="120">
        <f t="shared" si="24"/>
        <v>0</v>
      </c>
      <c r="HL72" s="120">
        <f t="shared" si="24"/>
        <v>0</v>
      </c>
      <c r="HM72" s="120">
        <f t="shared" si="24"/>
        <v>0</v>
      </c>
      <c r="HN72" s="120">
        <f t="shared" si="24"/>
        <v>0</v>
      </c>
      <c r="HO72" s="120">
        <f t="shared" si="24"/>
        <v>0</v>
      </c>
      <c r="HP72" s="120">
        <f t="shared" si="24"/>
        <v>0</v>
      </c>
      <c r="HQ72" s="120">
        <f t="shared" si="24"/>
        <v>0</v>
      </c>
      <c r="HR72" s="120">
        <f t="shared" si="24"/>
        <v>0</v>
      </c>
      <c r="HS72" s="120">
        <f t="shared" si="24"/>
        <v>0</v>
      </c>
      <c r="HT72" s="120">
        <f t="shared" si="24"/>
        <v>0</v>
      </c>
      <c r="HU72" s="120">
        <f t="shared" si="24"/>
        <v>0</v>
      </c>
      <c r="HV72" s="120">
        <f t="shared" si="24"/>
        <v>0</v>
      </c>
      <c r="HW72" s="120">
        <f t="shared" si="24"/>
        <v>0</v>
      </c>
      <c r="HX72" s="120">
        <f t="shared" si="24"/>
        <v>0</v>
      </c>
    </row>
    <row r="73" spans="1:232" s="20" customFormat="1" ht="15" x14ac:dyDescent="0.25">
      <c r="A73" s="21"/>
      <c r="B73" s="22"/>
      <c r="C73" s="23" t="s">
        <v>240</v>
      </c>
      <c r="D73" s="18">
        <f t="shared" si="4"/>
        <v>0</v>
      </c>
      <c r="E73" s="120">
        <f t="shared" si="21"/>
        <v>0</v>
      </c>
      <c r="F73" s="120">
        <f t="shared" si="21"/>
        <v>0</v>
      </c>
      <c r="G73" s="120">
        <f t="shared" si="21"/>
        <v>0</v>
      </c>
      <c r="H73" s="120">
        <f t="shared" si="21"/>
        <v>0</v>
      </c>
      <c r="I73" s="120">
        <f t="shared" si="21"/>
        <v>0</v>
      </c>
      <c r="J73" s="120">
        <f t="shared" si="21"/>
        <v>0</v>
      </c>
      <c r="K73" s="120">
        <f t="shared" si="21"/>
        <v>0</v>
      </c>
      <c r="L73" s="120">
        <f t="shared" si="21"/>
        <v>0</v>
      </c>
      <c r="M73" s="120">
        <f t="shared" si="21"/>
        <v>0</v>
      </c>
      <c r="N73" s="120">
        <f t="shared" si="21"/>
        <v>0</v>
      </c>
      <c r="O73" s="120">
        <f t="shared" si="21"/>
        <v>0</v>
      </c>
      <c r="P73" s="120">
        <f t="shared" si="21"/>
        <v>0</v>
      </c>
      <c r="Q73" s="120">
        <f t="shared" si="21"/>
        <v>0</v>
      </c>
      <c r="R73" s="120">
        <f t="shared" si="21"/>
        <v>0</v>
      </c>
      <c r="S73" s="120">
        <f t="shared" si="21"/>
        <v>0</v>
      </c>
      <c r="T73" s="120">
        <f t="shared" si="21"/>
        <v>0</v>
      </c>
      <c r="U73" s="120">
        <f t="shared" si="21"/>
        <v>0</v>
      </c>
      <c r="V73" s="120">
        <f t="shared" si="21"/>
        <v>0</v>
      </c>
      <c r="W73" s="120">
        <f t="shared" si="21"/>
        <v>0</v>
      </c>
      <c r="X73" s="120">
        <f t="shared" si="21"/>
        <v>0</v>
      </c>
      <c r="Y73" s="120">
        <f t="shared" si="21"/>
        <v>0</v>
      </c>
      <c r="Z73" s="120">
        <f t="shared" si="21"/>
        <v>0</v>
      </c>
      <c r="AA73" s="120">
        <f t="shared" si="21"/>
        <v>0</v>
      </c>
      <c r="AB73" s="120">
        <f t="shared" si="21"/>
        <v>0</v>
      </c>
      <c r="AC73" s="120">
        <f t="shared" si="21"/>
        <v>0</v>
      </c>
      <c r="AD73" s="120">
        <f t="shared" si="21"/>
        <v>0</v>
      </c>
      <c r="AE73" s="120">
        <f t="shared" si="21"/>
        <v>0</v>
      </c>
      <c r="AF73" s="120">
        <f t="shared" si="21"/>
        <v>0</v>
      </c>
      <c r="AG73" s="120">
        <f t="shared" si="21"/>
        <v>0</v>
      </c>
      <c r="AH73" s="120">
        <f t="shared" si="21"/>
        <v>0</v>
      </c>
      <c r="AI73" s="120">
        <f t="shared" si="21"/>
        <v>0</v>
      </c>
      <c r="AJ73" s="120">
        <f t="shared" si="21"/>
        <v>0</v>
      </c>
      <c r="AK73" s="120">
        <f t="shared" si="21"/>
        <v>0</v>
      </c>
      <c r="AL73" s="120">
        <f t="shared" si="21"/>
        <v>0</v>
      </c>
      <c r="AM73" s="120">
        <f t="shared" si="21"/>
        <v>0</v>
      </c>
      <c r="AN73" s="120">
        <f t="shared" si="21"/>
        <v>0</v>
      </c>
      <c r="AO73" s="120">
        <f t="shared" si="21"/>
        <v>0</v>
      </c>
      <c r="AP73" s="120">
        <f t="shared" si="21"/>
        <v>0</v>
      </c>
      <c r="AQ73" s="120">
        <f t="shared" si="21"/>
        <v>0</v>
      </c>
      <c r="AR73" s="120">
        <f t="shared" si="21"/>
        <v>0</v>
      </c>
      <c r="AS73" s="120">
        <f t="shared" si="21"/>
        <v>0</v>
      </c>
      <c r="AT73" s="120">
        <f t="shared" si="21"/>
        <v>0</v>
      </c>
      <c r="AU73" s="120">
        <f t="shared" si="21"/>
        <v>0</v>
      </c>
      <c r="AV73" s="120">
        <f t="shared" si="21"/>
        <v>0</v>
      </c>
      <c r="AW73" s="120">
        <f t="shared" si="21"/>
        <v>0</v>
      </c>
      <c r="AX73" s="120">
        <f t="shared" si="21"/>
        <v>0</v>
      </c>
      <c r="AY73" s="120">
        <f t="shared" si="21"/>
        <v>0</v>
      </c>
      <c r="AZ73" s="120">
        <f t="shared" si="21"/>
        <v>0</v>
      </c>
      <c r="BA73" s="120">
        <f t="shared" si="21"/>
        <v>0</v>
      </c>
      <c r="BB73" s="120">
        <f t="shared" si="21"/>
        <v>0</v>
      </c>
      <c r="BC73" s="120">
        <f t="shared" si="21"/>
        <v>0</v>
      </c>
      <c r="BD73" s="120">
        <f t="shared" si="21"/>
        <v>0</v>
      </c>
      <c r="BE73" s="120">
        <f t="shared" si="21"/>
        <v>0</v>
      </c>
      <c r="BF73" s="120">
        <f t="shared" si="21"/>
        <v>0</v>
      </c>
      <c r="BG73" s="120">
        <f t="shared" si="21"/>
        <v>0</v>
      </c>
      <c r="BH73" s="120">
        <f t="shared" si="21"/>
        <v>0</v>
      </c>
      <c r="BI73" s="120">
        <f t="shared" si="21"/>
        <v>0</v>
      </c>
      <c r="BJ73" s="120">
        <f t="shared" si="21"/>
        <v>0</v>
      </c>
      <c r="BK73" s="120">
        <f t="shared" si="21"/>
        <v>0</v>
      </c>
      <c r="BL73" s="120">
        <f t="shared" si="21"/>
        <v>0</v>
      </c>
      <c r="BM73" s="120">
        <f t="shared" si="21"/>
        <v>0</v>
      </c>
      <c r="BN73" s="120">
        <f t="shared" si="21"/>
        <v>0</v>
      </c>
      <c r="BO73" s="120">
        <f t="shared" si="21"/>
        <v>0</v>
      </c>
      <c r="BP73" s="120">
        <f t="shared" si="21"/>
        <v>0</v>
      </c>
      <c r="BQ73" s="120">
        <f t="shared" si="22"/>
        <v>0</v>
      </c>
      <c r="BR73" s="120">
        <f t="shared" si="22"/>
        <v>0</v>
      </c>
      <c r="BS73" s="120">
        <f t="shared" si="22"/>
        <v>0</v>
      </c>
      <c r="BT73" s="120">
        <f t="shared" si="22"/>
        <v>0</v>
      </c>
      <c r="BU73" s="120">
        <f t="shared" si="22"/>
        <v>0</v>
      </c>
      <c r="BV73" s="120">
        <f t="shared" si="22"/>
        <v>0</v>
      </c>
      <c r="BW73" s="120">
        <f t="shared" si="22"/>
        <v>0</v>
      </c>
      <c r="BX73" s="120">
        <f t="shared" si="22"/>
        <v>0</v>
      </c>
      <c r="BY73" s="120">
        <f t="shared" si="22"/>
        <v>0</v>
      </c>
      <c r="BZ73" s="120">
        <f t="shared" si="22"/>
        <v>0</v>
      </c>
      <c r="CA73" s="120">
        <f t="shared" si="22"/>
        <v>0</v>
      </c>
      <c r="CB73" s="120">
        <f t="shared" si="22"/>
        <v>0</v>
      </c>
      <c r="CC73" s="120">
        <f t="shared" si="22"/>
        <v>0</v>
      </c>
      <c r="CD73" s="120">
        <f t="shared" si="22"/>
        <v>0</v>
      </c>
      <c r="CE73" s="120">
        <f t="shared" si="22"/>
        <v>0</v>
      </c>
      <c r="CF73" s="120">
        <f t="shared" si="22"/>
        <v>0</v>
      </c>
      <c r="CG73" s="120">
        <f t="shared" si="22"/>
        <v>0</v>
      </c>
      <c r="CH73" s="120">
        <f t="shared" si="22"/>
        <v>0</v>
      </c>
      <c r="CI73" s="120">
        <f t="shared" si="22"/>
        <v>0</v>
      </c>
      <c r="CJ73" s="120">
        <f t="shared" si="22"/>
        <v>0</v>
      </c>
      <c r="CK73" s="120">
        <f t="shared" si="22"/>
        <v>0</v>
      </c>
      <c r="CL73" s="120">
        <f t="shared" si="22"/>
        <v>0</v>
      </c>
      <c r="CM73" s="120">
        <f t="shared" si="22"/>
        <v>0</v>
      </c>
      <c r="CN73" s="120">
        <f t="shared" si="22"/>
        <v>0</v>
      </c>
      <c r="CO73" s="120">
        <f t="shared" si="22"/>
        <v>0</v>
      </c>
      <c r="CP73" s="120">
        <f t="shared" si="22"/>
        <v>0</v>
      </c>
      <c r="CQ73" s="120">
        <f t="shared" si="22"/>
        <v>0</v>
      </c>
      <c r="CR73" s="120">
        <f t="shared" si="22"/>
        <v>0</v>
      </c>
      <c r="CS73" s="120">
        <f t="shared" si="22"/>
        <v>0</v>
      </c>
      <c r="CT73" s="120">
        <f t="shared" si="22"/>
        <v>0</v>
      </c>
      <c r="CU73" s="120">
        <f t="shared" si="22"/>
        <v>0</v>
      </c>
      <c r="CV73" s="120">
        <f t="shared" si="22"/>
        <v>0</v>
      </c>
      <c r="CW73" s="120">
        <f t="shared" si="22"/>
        <v>0</v>
      </c>
      <c r="CX73" s="120">
        <f t="shared" si="22"/>
        <v>0</v>
      </c>
      <c r="CY73" s="120">
        <f t="shared" si="22"/>
        <v>0</v>
      </c>
      <c r="CZ73" s="120">
        <f t="shared" si="22"/>
        <v>0</v>
      </c>
      <c r="DA73" s="120">
        <f t="shared" si="22"/>
        <v>0</v>
      </c>
      <c r="DB73" s="120">
        <f t="shared" si="22"/>
        <v>0</v>
      </c>
      <c r="DC73" s="120">
        <f t="shared" si="22"/>
        <v>0</v>
      </c>
      <c r="DD73" s="120">
        <f t="shared" si="22"/>
        <v>0</v>
      </c>
      <c r="DE73" s="120">
        <f t="shared" si="22"/>
        <v>0</v>
      </c>
      <c r="DF73" s="120">
        <f t="shared" si="22"/>
        <v>0</v>
      </c>
      <c r="DG73" s="120">
        <f t="shared" si="22"/>
        <v>0</v>
      </c>
      <c r="DH73" s="120">
        <f t="shared" si="22"/>
        <v>0</v>
      </c>
      <c r="DI73" s="120">
        <f t="shared" si="22"/>
        <v>0</v>
      </c>
      <c r="DJ73" s="120">
        <f t="shared" si="22"/>
        <v>0</v>
      </c>
      <c r="DK73" s="120">
        <f t="shared" si="22"/>
        <v>0</v>
      </c>
      <c r="DL73" s="120">
        <f t="shared" si="22"/>
        <v>0</v>
      </c>
      <c r="DM73" s="120">
        <f t="shared" si="22"/>
        <v>0</v>
      </c>
      <c r="DN73" s="120">
        <f t="shared" si="22"/>
        <v>0</v>
      </c>
      <c r="DO73" s="120">
        <f t="shared" si="22"/>
        <v>0</v>
      </c>
      <c r="DP73" s="120">
        <f t="shared" si="22"/>
        <v>0</v>
      </c>
      <c r="DQ73" s="120">
        <f t="shared" si="22"/>
        <v>0</v>
      </c>
      <c r="DR73" s="120">
        <f t="shared" si="22"/>
        <v>0</v>
      </c>
      <c r="DS73" s="120">
        <f t="shared" si="22"/>
        <v>0</v>
      </c>
      <c r="DT73" s="120">
        <f t="shared" si="22"/>
        <v>0</v>
      </c>
      <c r="DU73" s="120">
        <f t="shared" si="22"/>
        <v>0</v>
      </c>
      <c r="DV73" s="120">
        <f t="shared" si="22"/>
        <v>0</v>
      </c>
      <c r="DW73" s="120">
        <f t="shared" si="22"/>
        <v>0</v>
      </c>
      <c r="DX73" s="120">
        <f t="shared" si="22"/>
        <v>0</v>
      </c>
      <c r="DY73" s="120">
        <f t="shared" si="22"/>
        <v>0</v>
      </c>
      <c r="DZ73" s="120">
        <f t="shared" si="22"/>
        <v>0</v>
      </c>
      <c r="EA73" s="120">
        <f t="shared" si="22"/>
        <v>0</v>
      </c>
      <c r="EB73" s="120">
        <f t="shared" si="22"/>
        <v>0</v>
      </c>
      <c r="EC73" s="120">
        <f t="shared" si="23"/>
        <v>0</v>
      </c>
      <c r="ED73" s="120">
        <f t="shared" si="23"/>
        <v>0</v>
      </c>
      <c r="EE73" s="120">
        <f t="shared" si="23"/>
        <v>0</v>
      </c>
      <c r="EF73" s="120">
        <f t="shared" si="23"/>
        <v>0</v>
      </c>
      <c r="EG73" s="120">
        <f t="shared" si="23"/>
        <v>0</v>
      </c>
      <c r="EH73" s="120">
        <f t="shared" si="23"/>
        <v>0</v>
      </c>
      <c r="EI73" s="120">
        <f t="shared" si="23"/>
        <v>0</v>
      </c>
      <c r="EJ73" s="120">
        <f t="shared" si="23"/>
        <v>0</v>
      </c>
      <c r="EK73" s="120">
        <f t="shared" si="23"/>
        <v>0</v>
      </c>
      <c r="EL73" s="120">
        <f t="shared" si="23"/>
        <v>0</v>
      </c>
      <c r="EM73" s="120">
        <f t="shared" si="23"/>
        <v>0</v>
      </c>
      <c r="EN73" s="120">
        <f t="shared" si="23"/>
        <v>0</v>
      </c>
      <c r="EO73" s="120">
        <f t="shared" si="23"/>
        <v>0</v>
      </c>
      <c r="EP73" s="120">
        <f t="shared" si="23"/>
        <v>0</v>
      </c>
      <c r="EQ73" s="120">
        <f t="shared" si="23"/>
        <v>0</v>
      </c>
      <c r="ER73" s="120">
        <f t="shared" si="23"/>
        <v>0</v>
      </c>
      <c r="ES73" s="120">
        <f t="shared" si="23"/>
        <v>0</v>
      </c>
      <c r="ET73" s="120">
        <f t="shared" si="23"/>
        <v>0</v>
      </c>
      <c r="EU73" s="120">
        <f t="shared" si="23"/>
        <v>0</v>
      </c>
      <c r="EV73" s="120">
        <f t="shared" si="23"/>
        <v>0</v>
      </c>
      <c r="EW73" s="120">
        <f t="shared" si="23"/>
        <v>0</v>
      </c>
      <c r="EX73" s="120">
        <f t="shared" si="23"/>
        <v>0</v>
      </c>
      <c r="EY73" s="120">
        <f t="shared" si="23"/>
        <v>0</v>
      </c>
      <c r="EZ73" s="120">
        <f t="shared" si="23"/>
        <v>0</v>
      </c>
      <c r="FA73" s="120">
        <f t="shared" si="23"/>
        <v>0</v>
      </c>
      <c r="FB73" s="120">
        <f t="shared" si="23"/>
        <v>0</v>
      </c>
      <c r="FC73" s="120">
        <f t="shared" si="23"/>
        <v>0</v>
      </c>
      <c r="FD73" s="120">
        <f t="shared" si="23"/>
        <v>0</v>
      </c>
      <c r="FE73" s="120">
        <f t="shared" si="23"/>
        <v>0</v>
      </c>
      <c r="FF73" s="120">
        <f t="shared" si="23"/>
        <v>0</v>
      </c>
      <c r="FG73" s="120">
        <f t="shared" si="23"/>
        <v>0</v>
      </c>
      <c r="FH73" s="120">
        <f t="shared" si="23"/>
        <v>0</v>
      </c>
      <c r="FI73" s="120">
        <f t="shared" si="23"/>
        <v>0</v>
      </c>
      <c r="FJ73" s="120">
        <f t="shared" si="23"/>
        <v>0</v>
      </c>
      <c r="FK73" s="120">
        <f t="shared" si="23"/>
        <v>0</v>
      </c>
      <c r="FL73" s="120">
        <f t="shared" si="23"/>
        <v>0</v>
      </c>
      <c r="FM73" s="120">
        <f t="shared" si="23"/>
        <v>0</v>
      </c>
      <c r="FN73" s="120">
        <f t="shared" si="23"/>
        <v>0</v>
      </c>
      <c r="FO73" s="120">
        <f t="shared" si="23"/>
        <v>0</v>
      </c>
      <c r="FP73" s="120">
        <f t="shared" si="23"/>
        <v>0</v>
      </c>
      <c r="FQ73" s="120">
        <f t="shared" si="23"/>
        <v>0</v>
      </c>
      <c r="FR73" s="120">
        <f t="shared" si="23"/>
        <v>0</v>
      </c>
      <c r="FS73" s="120">
        <f t="shared" si="23"/>
        <v>0</v>
      </c>
      <c r="FT73" s="120">
        <f t="shared" si="23"/>
        <v>0</v>
      </c>
      <c r="FU73" s="120">
        <f t="shared" si="23"/>
        <v>0</v>
      </c>
      <c r="FV73" s="120">
        <f t="shared" si="23"/>
        <v>0</v>
      </c>
      <c r="FW73" s="120">
        <f t="shared" si="23"/>
        <v>0</v>
      </c>
      <c r="FX73" s="120">
        <f t="shared" si="23"/>
        <v>0</v>
      </c>
      <c r="FY73" s="120">
        <f t="shared" si="23"/>
        <v>0</v>
      </c>
      <c r="FZ73" s="120">
        <f t="shared" si="23"/>
        <v>0</v>
      </c>
      <c r="GA73" s="120">
        <f t="shared" si="23"/>
        <v>0</v>
      </c>
      <c r="GB73" s="120">
        <f t="shared" si="23"/>
        <v>0</v>
      </c>
      <c r="GC73" s="120">
        <f t="shared" si="23"/>
        <v>0</v>
      </c>
      <c r="GD73" s="120">
        <f t="shared" si="23"/>
        <v>0</v>
      </c>
      <c r="GE73" s="120">
        <f t="shared" si="23"/>
        <v>0</v>
      </c>
      <c r="GF73" s="120">
        <f t="shared" si="23"/>
        <v>0</v>
      </c>
      <c r="GG73" s="120">
        <f t="shared" si="23"/>
        <v>0</v>
      </c>
      <c r="GH73" s="120">
        <f t="shared" si="23"/>
        <v>0</v>
      </c>
      <c r="GI73" s="120">
        <f t="shared" si="23"/>
        <v>0</v>
      </c>
      <c r="GJ73" s="120">
        <f t="shared" si="23"/>
        <v>0</v>
      </c>
      <c r="GK73" s="120">
        <f t="shared" si="23"/>
        <v>0</v>
      </c>
      <c r="GL73" s="120">
        <f t="shared" si="23"/>
        <v>0</v>
      </c>
      <c r="GM73" s="120">
        <f t="shared" si="23"/>
        <v>0</v>
      </c>
      <c r="GN73" s="120">
        <f t="shared" si="23"/>
        <v>0</v>
      </c>
      <c r="GO73" s="120">
        <f t="shared" si="24"/>
        <v>0</v>
      </c>
      <c r="GP73" s="120">
        <f t="shared" si="24"/>
        <v>0</v>
      </c>
      <c r="GQ73" s="120">
        <f t="shared" si="24"/>
        <v>0</v>
      </c>
      <c r="GR73" s="120">
        <f t="shared" si="24"/>
        <v>0</v>
      </c>
      <c r="GS73" s="120">
        <f t="shared" si="24"/>
        <v>0</v>
      </c>
      <c r="GT73" s="120">
        <f t="shared" si="24"/>
        <v>0</v>
      </c>
      <c r="GU73" s="120">
        <f t="shared" si="24"/>
        <v>0</v>
      </c>
      <c r="GV73" s="120">
        <f t="shared" si="24"/>
        <v>0</v>
      </c>
      <c r="GW73" s="120">
        <f t="shared" si="24"/>
        <v>0</v>
      </c>
      <c r="GX73" s="120">
        <f t="shared" si="24"/>
        <v>0</v>
      </c>
      <c r="GY73" s="120">
        <f t="shared" si="24"/>
        <v>0</v>
      </c>
      <c r="GZ73" s="120">
        <f t="shared" si="24"/>
        <v>0</v>
      </c>
      <c r="HA73" s="120">
        <f t="shared" si="24"/>
        <v>0</v>
      </c>
      <c r="HB73" s="120">
        <f t="shared" si="24"/>
        <v>0</v>
      </c>
      <c r="HC73" s="120">
        <f t="shared" si="24"/>
        <v>0</v>
      </c>
      <c r="HD73" s="120">
        <f t="shared" si="24"/>
        <v>0</v>
      </c>
      <c r="HE73" s="120">
        <f t="shared" si="24"/>
        <v>0</v>
      </c>
      <c r="HF73" s="120">
        <f t="shared" si="24"/>
        <v>0</v>
      </c>
      <c r="HG73" s="120">
        <f t="shared" si="24"/>
        <v>0</v>
      </c>
      <c r="HH73" s="120">
        <f t="shared" si="24"/>
        <v>0</v>
      </c>
      <c r="HI73" s="120">
        <f t="shared" si="24"/>
        <v>0</v>
      </c>
      <c r="HJ73" s="120">
        <f t="shared" si="24"/>
        <v>0</v>
      </c>
      <c r="HK73" s="120">
        <f t="shared" si="24"/>
        <v>0</v>
      </c>
      <c r="HL73" s="120">
        <f t="shared" si="24"/>
        <v>0</v>
      </c>
      <c r="HM73" s="120">
        <f t="shared" si="24"/>
        <v>0</v>
      </c>
      <c r="HN73" s="120">
        <f t="shared" si="24"/>
        <v>0</v>
      </c>
      <c r="HO73" s="120">
        <f t="shared" si="24"/>
        <v>0</v>
      </c>
      <c r="HP73" s="120">
        <f t="shared" si="24"/>
        <v>0</v>
      </c>
      <c r="HQ73" s="120">
        <f t="shared" si="24"/>
        <v>0</v>
      </c>
      <c r="HR73" s="120">
        <f t="shared" si="24"/>
        <v>0</v>
      </c>
      <c r="HS73" s="120">
        <f t="shared" si="24"/>
        <v>0</v>
      </c>
      <c r="HT73" s="120">
        <f t="shared" si="24"/>
        <v>0</v>
      </c>
      <c r="HU73" s="120">
        <f t="shared" si="24"/>
        <v>0</v>
      </c>
      <c r="HV73" s="120">
        <f t="shared" si="24"/>
        <v>0</v>
      </c>
      <c r="HW73" s="120">
        <f t="shared" si="24"/>
        <v>0</v>
      </c>
      <c r="HX73" s="120">
        <f t="shared" si="24"/>
        <v>0</v>
      </c>
    </row>
    <row r="74" spans="1:232" s="20" customFormat="1" ht="15" x14ac:dyDescent="0.25">
      <c r="A74" s="21" t="s">
        <v>312</v>
      </c>
      <c r="B74" s="24" t="s">
        <v>313</v>
      </c>
      <c r="C74" s="23" t="s">
        <v>314</v>
      </c>
      <c r="D74" s="18">
        <f t="shared" si="4"/>
        <v>0</v>
      </c>
      <c r="E74" s="120">
        <f t="shared" ref="E74:BP74" si="25">SUM(I74,Y74)</f>
        <v>0</v>
      </c>
      <c r="F74" s="120">
        <f t="shared" si="25"/>
        <v>0</v>
      </c>
      <c r="G74" s="120">
        <f t="shared" si="25"/>
        <v>0</v>
      </c>
      <c r="H74" s="120">
        <f t="shared" si="25"/>
        <v>0</v>
      </c>
      <c r="I74" s="120">
        <f t="shared" si="25"/>
        <v>0</v>
      </c>
      <c r="J74" s="120">
        <f t="shared" si="25"/>
        <v>0</v>
      </c>
      <c r="K74" s="120">
        <f t="shared" si="25"/>
        <v>0</v>
      </c>
      <c r="L74" s="120">
        <f t="shared" si="25"/>
        <v>0</v>
      </c>
      <c r="M74" s="120">
        <f t="shared" si="25"/>
        <v>0</v>
      </c>
      <c r="N74" s="120">
        <f t="shared" si="25"/>
        <v>0</v>
      </c>
      <c r="O74" s="120">
        <f t="shared" si="25"/>
        <v>0</v>
      </c>
      <c r="P74" s="120">
        <f t="shared" si="25"/>
        <v>0</v>
      </c>
      <c r="Q74" s="120">
        <f t="shared" si="25"/>
        <v>0</v>
      </c>
      <c r="R74" s="120">
        <f t="shared" si="25"/>
        <v>0</v>
      </c>
      <c r="S74" s="120">
        <f t="shared" si="25"/>
        <v>0</v>
      </c>
      <c r="T74" s="120">
        <f t="shared" si="25"/>
        <v>0</v>
      </c>
      <c r="U74" s="120">
        <f t="shared" si="25"/>
        <v>0</v>
      </c>
      <c r="V74" s="120">
        <f t="shared" si="25"/>
        <v>0</v>
      </c>
      <c r="W74" s="120">
        <f t="shared" si="25"/>
        <v>0</v>
      </c>
      <c r="X74" s="120">
        <f t="shared" si="25"/>
        <v>0</v>
      </c>
      <c r="Y74" s="120">
        <f t="shared" si="25"/>
        <v>0</v>
      </c>
      <c r="Z74" s="120">
        <f t="shared" si="25"/>
        <v>0</v>
      </c>
      <c r="AA74" s="120">
        <f t="shared" si="25"/>
        <v>0</v>
      </c>
      <c r="AB74" s="120">
        <f t="shared" si="25"/>
        <v>0</v>
      </c>
      <c r="AC74" s="120">
        <f t="shared" si="25"/>
        <v>0</v>
      </c>
      <c r="AD74" s="120">
        <f t="shared" si="25"/>
        <v>0</v>
      </c>
      <c r="AE74" s="120">
        <f t="shared" si="25"/>
        <v>0</v>
      </c>
      <c r="AF74" s="120">
        <f t="shared" si="25"/>
        <v>0</v>
      </c>
      <c r="AG74" s="120">
        <f t="shared" si="25"/>
        <v>0</v>
      </c>
      <c r="AH74" s="120">
        <f t="shared" si="25"/>
        <v>0</v>
      </c>
      <c r="AI74" s="120">
        <f t="shared" si="25"/>
        <v>0</v>
      </c>
      <c r="AJ74" s="120">
        <f t="shared" si="25"/>
        <v>0</v>
      </c>
      <c r="AK74" s="120">
        <f t="shared" si="25"/>
        <v>0</v>
      </c>
      <c r="AL74" s="120">
        <f t="shared" si="25"/>
        <v>0</v>
      </c>
      <c r="AM74" s="120">
        <f t="shared" si="25"/>
        <v>0</v>
      </c>
      <c r="AN74" s="120">
        <f t="shared" si="25"/>
        <v>0</v>
      </c>
      <c r="AO74" s="120">
        <f t="shared" si="25"/>
        <v>0</v>
      </c>
      <c r="AP74" s="120">
        <f t="shared" si="25"/>
        <v>0</v>
      </c>
      <c r="AQ74" s="120">
        <f t="shared" si="25"/>
        <v>0</v>
      </c>
      <c r="AR74" s="120">
        <f t="shared" si="25"/>
        <v>0</v>
      </c>
      <c r="AS74" s="120">
        <f t="shared" si="25"/>
        <v>0</v>
      </c>
      <c r="AT74" s="120">
        <f t="shared" si="25"/>
        <v>0</v>
      </c>
      <c r="AU74" s="120">
        <f t="shared" si="25"/>
        <v>0</v>
      </c>
      <c r="AV74" s="120">
        <f t="shared" si="25"/>
        <v>0</v>
      </c>
      <c r="AW74" s="120">
        <f t="shared" si="25"/>
        <v>0</v>
      </c>
      <c r="AX74" s="120">
        <f t="shared" si="25"/>
        <v>0</v>
      </c>
      <c r="AY74" s="120">
        <f t="shared" si="25"/>
        <v>0</v>
      </c>
      <c r="AZ74" s="120">
        <f t="shared" si="25"/>
        <v>0</v>
      </c>
      <c r="BA74" s="120">
        <f t="shared" si="25"/>
        <v>0</v>
      </c>
      <c r="BB74" s="120">
        <f t="shared" si="25"/>
        <v>0</v>
      </c>
      <c r="BC74" s="120">
        <f t="shared" si="25"/>
        <v>0</v>
      </c>
      <c r="BD74" s="120">
        <f t="shared" si="25"/>
        <v>0</v>
      </c>
      <c r="BE74" s="120">
        <f t="shared" si="25"/>
        <v>0</v>
      </c>
      <c r="BF74" s="120">
        <f t="shared" si="25"/>
        <v>0</v>
      </c>
      <c r="BG74" s="120">
        <f t="shared" si="25"/>
        <v>0</v>
      </c>
      <c r="BH74" s="120">
        <f t="shared" si="25"/>
        <v>0</v>
      </c>
      <c r="BI74" s="120">
        <f t="shared" si="25"/>
        <v>0</v>
      </c>
      <c r="BJ74" s="120">
        <f t="shared" si="25"/>
        <v>0</v>
      </c>
      <c r="BK74" s="120">
        <f t="shared" si="25"/>
        <v>0</v>
      </c>
      <c r="BL74" s="120">
        <f t="shared" si="25"/>
        <v>0</v>
      </c>
      <c r="BM74" s="120">
        <f t="shared" si="25"/>
        <v>0</v>
      </c>
      <c r="BN74" s="120">
        <f t="shared" si="25"/>
        <v>0</v>
      </c>
      <c r="BO74" s="120">
        <f t="shared" si="25"/>
        <v>0</v>
      </c>
      <c r="BP74" s="120">
        <f t="shared" si="25"/>
        <v>0</v>
      </c>
      <c r="BQ74" s="120">
        <f t="shared" ref="BQ74:EB74" si="26">SUM(BU74,CK74)</f>
        <v>0</v>
      </c>
      <c r="BR74" s="120">
        <f t="shared" si="26"/>
        <v>0</v>
      </c>
      <c r="BS74" s="120">
        <f t="shared" si="26"/>
        <v>0</v>
      </c>
      <c r="BT74" s="120">
        <f t="shared" si="26"/>
        <v>0</v>
      </c>
      <c r="BU74" s="120">
        <f t="shared" si="26"/>
        <v>0</v>
      </c>
      <c r="BV74" s="120">
        <f t="shared" si="26"/>
        <v>0</v>
      </c>
      <c r="BW74" s="120">
        <f t="shared" si="26"/>
        <v>0</v>
      </c>
      <c r="BX74" s="120">
        <f t="shared" si="26"/>
        <v>0</v>
      </c>
      <c r="BY74" s="120">
        <f t="shared" si="26"/>
        <v>0</v>
      </c>
      <c r="BZ74" s="120">
        <f t="shared" si="26"/>
        <v>0</v>
      </c>
      <c r="CA74" s="120">
        <f t="shared" si="26"/>
        <v>0</v>
      </c>
      <c r="CB74" s="120">
        <f t="shared" si="26"/>
        <v>0</v>
      </c>
      <c r="CC74" s="120">
        <f t="shared" si="26"/>
        <v>0</v>
      </c>
      <c r="CD74" s="120">
        <f t="shared" si="26"/>
        <v>0</v>
      </c>
      <c r="CE74" s="120">
        <f t="shared" si="26"/>
        <v>0</v>
      </c>
      <c r="CF74" s="120">
        <f t="shared" si="26"/>
        <v>0</v>
      </c>
      <c r="CG74" s="120">
        <f t="shared" si="26"/>
        <v>0</v>
      </c>
      <c r="CH74" s="120">
        <f t="shared" si="26"/>
        <v>0</v>
      </c>
      <c r="CI74" s="120">
        <f t="shared" si="26"/>
        <v>0</v>
      </c>
      <c r="CJ74" s="120">
        <f t="shared" si="26"/>
        <v>0</v>
      </c>
      <c r="CK74" s="120">
        <f t="shared" si="26"/>
        <v>0</v>
      </c>
      <c r="CL74" s="120">
        <f t="shared" si="26"/>
        <v>0</v>
      </c>
      <c r="CM74" s="120">
        <f t="shared" si="26"/>
        <v>0</v>
      </c>
      <c r="CN74" s="120">
        <f t="shared" si="26"/>
        <v>0</v>
      </c>
      <c r="CO74" s="120">
        <f t="shared" si="26"/>
        <v>0</v>
      </c>
      <c r="CP74" s="120">
        <f t="shared" si="26"/>
        <v>0</v>
      </c>
      <c r="CQ74" s="120">
        <f t="shared" si="26"/>
        <v>0</v>
      </c>
      <c r="CR74" s="120">
        <f t="shared" si="26"/>
        <v>0</v>
      </c>
      <c r="CS74" s="120">
        <f t="shared" si="26"/>
        <v>0</v>
      </c>
      <c r="CT74" s="120">
        <f t="shared" si="26"/>
        <v>0</v>
      </c>
      <c r="CU74" s="120">
        <f t="shared" si="26"/>
        <v>0</v>
      </c>
      <c r="CV74" s="120">
        <f t="shared" si="26"/>
        <v>0</v>
      </c>
      <c r="CW74" s="120">
        <f t="shared" si="26"/>
        <v>0</v>
      </c>
      <c r="CX74" s="120">
        <f t="shared" si="26"/>
        <v>0</v>
      </c>
      <c r="CY74" s="120">
        <f t="shared" si="26"/>
        <v>0</v>
      </c>
      <c r="CZ74" s="120">
        <f t="shared" si="26"/>
        <v>0</v>
      </c>
      <c r="DA74" s="120">
        <f t="shared" si="26"/>
        <v>0</v>
      </c>
      <c r="DB74" s="120">
        <f t="shared" si="26"/>
        <v>0</v>
      </c>
      <c r="DC74" s="120">
        <f t="shared" si="26"/>
        <v>0</v>
      </c>
      <c r="DD74" s="120">
        <f t="shared" si="26"/>
        <v>0</v>
      </c>
      <c r="DE74" s="120">
        <f t="shared" si="26"/>
        <v>0</v>
      </c>
      <c r="DF74" s="120">
        <f t="shared" si="26"/>
        <v>0</v>
      </c>
      <c r="DG74" s="120">
        <f t="shared" si="26"/>
        <v>0</v>
      </c>
      <c r="DH74" s="120">
        <f t="shared" si="26"/>
        <v>0</v>
      </c>
      <c r="DI74" s="120">
        <f t="shared" si="26"/>
        <v>0</v>
      </c>
      <c r="DJ74" s="120">
        <f t="shared" si="26"/>
        <v>0</v>
      </c>
      <c r="DK74" s="120">
        <f t="shared" si="26"/>
        <v>0</v>
      </c>
      <c r="DL74" s="120">
        <f t="shared" si="26"/>
        <v>0</v>
      </c>
      <c r="DM74" s="120">
        <f t="shared" si="26"/>
        <v>0</v>
      </c>
      <c r="DN74" s="120">
        <f t="shared" si="26"/>
        <v>0</v>
      </c>
      <c r="DO74" s="120">
        <f t="shared" si="26"/>
        <v>0</v>
      </c>
      <c r="DP74" s="120">
        <f t="shared" si="26"/>
        <v>0</v>
      </c>
      <c r="DQ74" s="120">
        <f t="shared" si="26"/>
        <v>0</v>
      </c>
      <c r="DR74" s="120">
        <f t="shared" si="26"/>
        <v>0</v>
      </c>
      <c r="DS74" s="120">
        <f t="shared" si="26"/>
        <v>0</v>
      </c>
      <c r="DT74" s="120">
        <f t="shared" si="26"/>
        <v>0</v>
      </c>
      <c r="DU74" s="120">
        <f t="shared" si="26"/>
        <v>0</v>
      </c>
      <c r="DV74" s="120">
        <f t="shared" si="26"/>
        <v>0</v>
      </c>
      <c r="DW74" s="120">
        <f t="shared" si="26"/>
        <v>0</v>
      </c>
      <c r="DX74" s="120">
        <f t="shared" si="26"/>
        <v>0</v>
      </c>
      <c r="DY74" s="120">
        <f t="shared" si="26"/>
        <v>0</v>
      </c>
      <c r="DZ74" s="120">
        <f t="shared" si="26"/>
        <v>0</v>
      </c>
      <c r="EA74" s="120">
        <f t="shared" si="26"/>
        <v>0</v>
      </c>
      <c r="EB74" s="120">
        <f t="shared" si="26"/>
        <v>0</v>
      </c>
      <c r="EC74" s="120">
        <f t="shared" ref="EC74:GN74" si="27">SUM(EG74,EW74)</f>
        <v>0</v>
      </c>
      <c r="ED74" s="120">
        <f t="shared" si="27"/>
        <v>0</v>
      </c>
      <c r="EE74" s="120">
        <f t="shared" si="27"/>
        <v>0</v>
      </c>
      <c r="EF74" s="120">
        <f t="shared" si="27"/>
        <v>0</v>
      </c>
      <c r="EG74" s="120">
        <f t="shared" si="27"/>
        <v>0</v>
      </c>
      <c r="EH74" s="120">
        <f t="shared" si="27"/>
        <v>0</v>
      </c>
      <c r="EI74" s="120">
        <f t="shared" si="27"/>
        <v>0</v>
      </c>
      <c r="EJ74" s="120">
        <f t="shared" si="27"/>
        <v>0</v>
      </c>
      <c r="EK74" s="120">
        <f t="shared" si="27"/>
        <v>0</v>
      </c>
      <c r="EL74" s="120">
        <f t="shared" si="27"/>
        <v>0</v>
      </c>
      <c r="EM74" s="120">
        <f t="shared" si="27"/>
        <v>0</v>
      </c>
      <c r="EN74" s="120">
        <f t="shared" si="27"/>
        <v>0</v>
      </c>
      <c r="EO74" s="120">
        <f t="shared" si="27"/>
        <v>0</v>
      </c>
      <c r="EP74" s="120">
        <f t="shared" si="27"/>
        <v>0</v>
      </c>
      <c r="EQ74" s="120">
        <f t="shared" si="27"/>
        <v>0</v>
      </c>
      <c r="ER74" s="120">
        <f t="shared" si="27"/>
        <v>0</v>
      </c>
      <c r="ES74" s="120">
        <f t="shared" si="27"/>
        <v>0</v>
      </c>
      <c r="ET74" s="120">
        <f t="shared" si="27"/>
        <v>0</v>
      </c>
      <c r="EU74" s="120">
        <f t="shared" si="27"/>
        <v>0</v>
      </c>
      <c r="EV74" s="120">
        <f t="shared" si="27"/>
        <v>0</v>
      </c>
      <c r="EW74" s="120">
        <f t="shared" si="27"/>
        <v>0</v>
      </c>
      <c r="EX74" s="120">
        <f t="shared" si="27"/>
        <v>0</v>
      </c>
      <c r="EY74" s="120">
        <f t="shared" si="27"/>
        <v>0</v>
      </c>
      <c r="EZ74" s="120">
        <f t="shared" si="27"/>
        <v>0</v>
      </c>
      <c r="FA74" s="120">
        <f t="shared" si="27"/>
        <v>0</v>
      </c>
      <c r="FB74" s="120">
        <f t="shared" si="27"/>
        <v>0</v>
      </c>
      <c r="FC74" s="120">
        <f t="shared" si="27"/>
        <v>0</v>
      </c>
      <c r="FD74" s="120">
        <f t="shared" si="27"/>
        <v>0</v>
      </c>
      <c r="FE74" s="120">
        <f t="shared" si="27"/>
        <v>0</v>
      </c>
      <c r="FF74" s="120">
        <f t="shared" si="27"/>
        <v>0</v>
      </c>
      <c r="FG74" s="120">
        <f t="shared" si="27"/>
        <v>0</v>
      </c>
      <c r="FH74" s="120">
        <f t="shared" si="27"/>
        <v>0</v>
      </c>
      <c r="FI74" s="120">
        <f t="shared" si="27"/>
        <v>0</v>
      </c>
      <c r="FJ74" s="120">
        <f t="shared" si="27"/>
        <v>0</v>
      </c>
      <c r="FK74" s="120">
        <f t="shared" si="27"/>
        <v>0</v>
      </c>
      <c r="FL74" s="120">
        <f t="shared" si="27"/>
        <v>0</v>
      </c>
      <c r="FM74" s="120">
        <f t="shared" si="27"/>
        <v>0</v>
      </c>
      <c r="FN74" s="120">
        <f t="shared" si="27"/>
        <v>0</v>
      </c>
      <c r="FO74" s="120">
        <f t="shared" si="27"/>
        <v>0</v>
      </c>
      <c r="FP74" s="120">
        <f t="shared" si="27"/>
        <v>0</v>
      </c>
      <c r="FQ74" s="120">
        <f t="shared" si="27"/>
        <v>0</v>
      </c>
      <c r="FR74" s="120">
        <f t="shared" si="27"/>
        <v>0</v>
      </c>
      <c r="FS74" s="120">
        <f t="shared" si="27"/>
        <v>0</v>
      </c>
      <c r="FT74" s="120">
        <f t="shared" si="27"/>
        <v>0</v>
      </c>
      <c r="FU74" s="120">
        <f t="shared" si="27"/>
        <v>0</v>
      </c>
      <c r="FV74" s="120">
        <f t="shared" si="27"/>
        <v>0</v>
      </c>
      <c r="FW74" s="120">
        <f t="shared" si="27"/>
        <v>0</v>
      </c>
      <c r="FX74" s="120">
        <f t="shared" si="27"/>
        <v>0</v>
      </c>
      <c r="FY74" s="120">
        <f t="shared" si="27"/>
        <v>0</v>
      </c>
      <c r="FZ74" s="120">
        <f t="shared" si="27"/>
        <v>0</v>
      </c>
      <c r="GA74" s="120">
        <f t="shared" si="27"/>
        <v>0</v>
      </c>
      <c r="GB74" s="120">
        <f t="shared" si="27"/>
        <v>0</v>
      </c>
      <c r="GC74" s="120">
        <f t="shared" si="27"/>
        <v>0</v>
      </c>
      <c r="GD74" s="120">
        <f t="shared" si="27"/>
        <v>0</v>
      </c>
      <c r="GE74" s="120">
        <f t="shared" si="27"/>
        <v>0</v>
      </c>
      <c r="GF74" s="120">
        <f t="shared" si="27"/>
        <v>0</v>
      </c>
      <c r="GG74" s="120">
        <f t="shared" si="27"/>
        <v>0</v>
      </c>
      <c r="GH74" s="120">
        <f t="shared" si="27"/>
        <v>0</v>
      </c>
      <c r="GI74" s="120">
        <f t="shared" si="27"/>
        <v>0</v>
      </c>
      <c r="GJ74" s="120">
        <f t="shared" si="27"/>
        <v>0</v>
      </c>
      <c r="GK74" s="120">
        <f t="shared" si="27"/>
        <v>0</v>
      </c>
      <c r="GL74" s="120">
        <f t="shared" si="27"/>
        <v>0</v>
      </c>
      <c r="GM74" s="120">
        <f t="shared" si="27"/>
        <v>0</v>
      </c>
      <c r="GN74" s="120">
        <f t="shared" si="27"/>
        <v>0</v>
      </c>
      <c r="GO74" s="120">
        <f t="shared" ref="GO74:HX74" si="28">SUM(GS74,HI74)</f>
        <v>0</v>
      </c>
      <c r="GP74" s="120">
        <f t="shared" si="28"/>
        <v>0</v>
      </c>
      <c r="GQ74" s="120">
        <f t="shared" si="28"/>
        <v>0</v>
      </c>
      <c r="GR74" s="120">
        <f t="shared" si="28"/>
        <v>0</v>
      </c>
      <c r="GS74" s="120">
        <f t="shared" si="28"/>
        <v>0</v>
      </c>
      <c r="GT74" s="120">
        <f t="shared" si="28"/>
        <v>0</v>
      </c>
      <c r="GU74" s="120">
        <f t="shared" si="28"/>
        <v>0</v>
      </c>
      <c r="GV74" s="120">
        <f t="shared" si="28"/>
        <v>0</v>
      </c>
      <c r="GW74" s="120">
        <f t="shared" si="28"/>
        <v>0</v>
      </c>
      <c r="GX74" s="120">
        <f t="shared" si="28"/>
        <v>0</v>
      </c>
      <c r="GY74" s="120">
        <f t="shared" si="28"/>
        <v>0</v>
      </c>
      <c r="GZ74" s="120">
        <f t="shared" si="28"/>
        <v>0</v>
      </c>
      <c r="HA74" s="120">
        <f t="shared" si="28"/>
        <v>0</v>
      </c>
      <c r="HB74" s="120">
        <f t="shared" si="28"/>
        <v>0</v>
      </c>
      <c r="HC74" s="120">
        <f t="shared" si="28"/>
        <v>0</v>
      </c>
      <c r="HD74" s="120">
        <f t="shared" si="28"/>
        <v>0</v>
      </c>
      <c r="HE74" s="120">
        <f t="shared" si="28"/>
        <v>0</v>
      </c>
      <c r="HF74" s="120">
        <f t="shared" si="28"/>
        <v>0</v>
      </c>
      <c r="HG74" s="120">
        <f t="shared" si="28"/>
        <v>0</v>
      </c>
      <c r="HH74" s="120">
        <f t="shared" si="28"/>
        <v>0</v>
      </c>
      <c r="HI74" s="120">
        <f t="shared" si="28"/>
        <v>0</v>
      </c>
      <c r="HJ74" s="120">
        <f t="shared" si="28"/>
        <v>0</v>
      </c>
      <c r="HK74" s="120">
        <f t="shared" si="28"/>
        <v>0</v>
      </c>
      <c r="HL74" s="120">
        <f t="shared" si="28"/>
        <v>0</v>
      </c>
      <c r="HM74" s="120">
        <f t="shared" si="28"/>
        <v>0</v>
      </c>
      <c r="HN74" s="120">
        <f t="shared" si="28"/>
        <v>0</v>
      </c>
      <c r="HO74" s="120">
        <f t="shared" si="28"/>
        <v>0</v>
      </c>
      <c r="HP74" s="120">
        <f t="shared" si="28"/>
        <v>0</v>
      </c>
      <c r="HQ74" s="120">
        <f t="shared" si="28"/>
        <v>0</v>
      </c>
      <c r="HR74" s="120">
        <f t="shared" si="28"/>
        <v>0</v>
      </c>
      <c r="HS74" s="120">
        <f t="shared" si="28"/>
        <v>0</v>
      </c>
      <c r="HT74" s="120">
        <f t="shared" si="28"/>
        <v>0</v>
      </c>
      <c r="HU74" s="120">
        <f t="shared" si="28"/>
        <v>0</v>
      </c>
      <c r="HV74" s="120">
        <f t="shared" si="28"/>
        <v>0</v>
      </c>
      <c r="HW74" s="120">
        <f t="shared" si="28"/>
        <v>0</v>
      </c>
      <c r="HX74" s="120">
        <f t="shared" si="28"/>
        <v>0</v>
      </c>
    </row>
    <row r="75" spans="1:232" s="20" customFormat="1" ht="15" x14ac:dyDescent="0.25">
      <c r="A75" s="21"/>
      <c r="B75" s="24"/>
      <c r="C75" s="23" t="s">
        <v>240</v>
      </c>
      <c r="D75" s="18">
        <f t="shared" si="4"/>
        <v>0</v>
      </c>
      <c r="E75" s="120"/>
      <c r="F75" s="121"/>
      <c r="G75" s="122"/>
      <c r="H75" s="123"/>
      <c r="I75" s="121"/>
      <c r="J75" s="120"/>
      <c r="K75" s="121"/>
      <c r="L75" s="121"/>
      <c r="M75" s="121"/>
      <c r="N75" s="121"/>
      <c r="O75" s="121"/>
      <c r="P75" s="121"/>
      <c r="Q75" s="121"/>
      <c r="R75" s="121"/>
      <c r="S75" s="120"/>
      <c r="T75" s="121"/>
      <c r="U75" s="121"/>
      <c r="V75" s="120"/>
      <c r="W75" s="120"/>
      <c r="X75" s="120"/>
      <c r="Y75" s="120"/>
      <c r="Z75" s="121"/>
      <c r="AA75" s="121"/>
      <c r="AB75" s="121"/>
      <c r="AC75" s="121"/>
      <c r="AD75" s="121"/>
      <c r="AE75" s="121"/>
      <c r="AF75" s="121"/>
      <c r="AG75" s="124"/>
      <c r="AH75" s="121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6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</row>
    <row r="76" spans="1:232" s="20" customFormat="1" ht="15.75" thickBot="1" x14ac:dyDescent="0.3">
      <c r="A76" s="21" t="s">
        <v>315</v>
      </c>
      <c r="B76" s="24" t="s">
        <v>316</v>
      </c>
      <c r="C76" s="23" t="s">
        <v>268</v>
      </c>
      <c r="D76" s="18">
        <f t="shared" si="4"/>
        <v>0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</row>
    <row r="77" spans="1:232" s="20" customFormat="1" ht="15" x14ac:dyDescent="0.25">
      <c r="A77" s="21"/>
      <c r="B77" s="24"/>
      <c r="C77" s="23" t="s">
        <v>240</v>
      </c>
      <c r="D77" s="18">
        <f t="shared" ref="D77:D96" si="29">SUM(H77:HX77)</f>
        <v>0</v>
      </c>
      <c r="E77" s="120"/>
      <c r="F77" s="121"/>
      <c r="G77" s="121"/>
      <c r="H77" s="123"/>
      <c r="I77" s="125"/>
      <c r="J77" s="121"/>
      <c r="K77" s="121"/>
      <c r="L77" s="125"/>
      <c r="M77" s="121"/>
      <c r="N77" s="121"/>
      <c r="O77" s="121"/>
      <c r="P77" s="125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5"/>
      <c r="AB77" s="121"/>
      <c r="AC77" s="121"/>
      <c r="AD77" s="125"/>
      <c r="AE77" s="121"/>
      <c r="AF77" s="121"/>
      <c r="AG77" s="120"/>
      <c r="AH77" s="121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7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/>
      <c r="GO77" s="125"/>
      <c r="GP77" s="125"/>
      <c r="GQ77" s="125"/>
      <c r="GR77" s="125"/>
      <c r="GS77" s="125"/>
      <c r="GT77" s="125"/>
      <c r="GU77" s="125"/>
      <c r="GV77" s="125"/>
      <c r="GW77" s="125"/>
      <c r="GX77" s="125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</row>
    <row r="78" spans="1:232" s="20" customFormat="1" ht="15" x14ac:dyDescent="0.25">
      <c r="A78" s="21" t="s">
        <v>317</v>
      </c>
      <c r="B78" s="24" t="s">
        <v>318</v>
      </c>
      <c r="C78" s="23" t="s">
        <v>268</v>
      </c>
      <c r="D78" s="18">
        <f t="shared" si="29"/>
        <v>0</v>
      </c>
      <c r="E78" s="120"/>
      <c r="F78" s="121"/>
      <c r="G78" s="121"/>
      <c r="H78" s="123"/>
      <c r="I78" s="125"/>
      <c r="J78" s="121"/>
      <c r="K78" s="121"/>
      <c r="L78" s="125"/>
      <c r="M78" s="121"/>
      <c r="N78" s="121"/>
      <c r="O78" s="121"/>
      <c r="P78" s="125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5"/>
      <c r="AB78" s="121"/>
      <c r="AC78" s="121"/>
      <c r="AD78" s="125"/>
      <c r="AE78" s="121"/>
      <c r="AF78" s="121"/>
      <c r="AG78" s="120"/>
      <c r="AH78" s="121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44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</row>
    <row r="79" spans="1:232" s="20" customFormat="1" ht="15" x14ac:dyDescent="0.25">
      <c r="A79" s="21"/>
      <c r="B79" s="24"/>
      <c r="C79" s="23" t="s">
        <v>240</v>
      </c>
      <c r="D79" s="18">
        <f t="shared" si="29"/>
        <v>0</v>
      </c>
      <c r="E79" s="120"/>
      <c r="F79" s="121"/>
      <c r="G79" s="121"/>
      <c r="H79" s="123"/>
      <c r="I79" s="125"/>
      <c r="J79" s="121"/>
      <c r="K79" s="121"/>
      <c r="L79" s="125"/>
      <c r="M79" s="121"/>
      <c r="N79" s="121"/>
      <c r="O79" s="121"/>
      <c r="P79" s="125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5"/>
      <c r="AB79" s="121"/>
      <c r="AC79" s="121"/>
      <c r="AD79" s="125"/>
      <c r="AE79" s="121"/>
      <c r="AF79" s="121"/>
      <c r="AG79" s="120"/>
      <c r="AH79" s="121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8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</row>
    <row r="80" spans="1:232" s="20" customFormat="1" ht="15" x14ac:dyDescent="0.25">
      <c r="A80" s="21" t="s">
        <v>319</v>
      </c>
      <c r="B80" s="24" t="s">
        <v>320</v>
      </c>
      <c r="C80" s="23" t="s">
        <v>268</v>
      </c>
      <c r="D80" s="18">
        <f t="shared" si="29"/>
        <v>0</v>
      </c>
      <c r="E80" s="120"/>
      <c r="F80" s="121"/>
      <c r="G80" s="121"/>
      <c r="H80" s="123"/>
      <c r="I80" s="125"/>
      <c r="J80" s="121"/>
      <c r="K80" s="121"/>
      <c r="L80" s="125"/>
      <c r="M80" s="121"/>
      <c r="N80" s="121"/>
      <c r="O80" s="121"/>
      <c r="P80" s="125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5"/>
      <c r="AB80" s="121"/>
      <c r="AC80" s="121"/>
      <c r="AD80" s="125"/>
      <c r="AE80" s="121"/>
      <c r="AF80" s="121"/>
      <c r="AG80" s="120"/>
      <c r="AH80" s="121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44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</row>
    <row r="81" spans="1:232" s="20" customFormat="1" ht="15" x14ac:dyDescent="0.25">
      <c r="A81" s="21"/>
      <c r="B81" s="24"/>
      <c r="C81" s="23" t="s">
        <v>240</v>
      </c>
      <c r="D81" s="18">
        <f t="shared" si="29"/>
        <v>0</v>
      </c>
      <c r="E81" s="120"/>
      <c r="F81" s="121"/>
      <c r="G81" s="121"/>
      <c r="H81" s="123"/>
      <c r="I81" s="125"/>
      <c r="J81" s="121"/>
      <c r="K81" s="121"/>
      <c r="L81" s="125"/>
      <c r="M81" s="121"/>
      <c r="N81" s="121"/>
      <c r="O81" s="121"/>
      <c r="P81" s="125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5"/>
      <c r="AB81" s="121"/>
      <c r="AC81" s="121"/>
      <c r="AD81" s="121"/>
      <c r="AE81" s="121"/>
      <c r="AF81" s="121"/>
      <c r="AG81" s="120"/>
      <c r="AH81" s="121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9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  <c r="FO81" s="125"/>
      <c r="FP81" s="125"/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</row>
    <row r="82" spans="1:232" s="20" customFormat="1" ht="15.75" thickBot="1" x14ac:dyDescent="0.3">
      <c r="A82" s="21" t="s">
        <v>321</v>
      </c>
      <c r="B82" s="22" t="s">
        <v>322</v>
      </c>
      <c r="C82" s="23" t="s">
        <v>263</v>
      </c>
      <c r="D82" s="18">
        <f t="shared" si="29"/>
        <v>0</v>
      </c>
      <c r="E82" s="120"/>
      <c r="F82" s="121"/>
      <c r="G82" s="121"/>
      <c r="H82" s="123"/>
      <c r="I82" s="125"/>
      <c r="J82" s="121"/>
      <c r="K82" s="121"/>
      <c r="L82" s="125"/>
      <c r="M82" s="121"/>
      <c r="N82" s="121"/>
      <c r="O82" s="121"/>
      <c r="P82" s="125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5"/>
      <c r="AB82" s="121"/>
      <c r="AC82" s="121"/>
      <c r="AD82" s="121"/>
      <c r="AE82" s="121"/>
      <c r="AF82" s="121"/>
      <c r="AG82" s="120"/>
      <c r="AH82" s="121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30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</row>
    <row r="83" spans="1:232" s="20" customFormat="1" ht="15" x14ac:dyDescent="0.25">
      <c r="A83" s="21"/>
      <c r="B83" s="22"/>
      <c r="C83" s="23" t="s">
        <v>240</v>
      </c>
      <c r="D83" s="18">
        <f t="shared" si="29"/>
        <v>0</v>
      </c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</row>
    <row r="84" spans="1:232" s="20" customFormat="1" ht="31.5" customHeight="1" x14ac:dyDescent="0.25">
      <c r="A84" s="21" t="s">
        <v>323</v>
      </c>
      <c r="B84" s="40" t="s">
        <v>324</v>
      </c>
      <c r="C84" s="23" t="s">
        <v>263</v>
      </c>
      <c r="D84" s="18">
        <f t="shared" si="29"/>
        <v>0</v>
      </c>
      <c r="E84" s="120"/>
      <c r="F84" s="121"/>
      <c r="G84" s="120"/>
      <c r="H84" s="123"/>
      <c r="I84" s="121"/>
      <c r="J84" s="120"/>
      <c r="K84" s="121"/>
      <c r="L84" s="121"/>
      <c r="M84" s="121"/>
      <c r="N84" s="121"/>
      <c r="O84" s="121"/>
      <c r="P84" s="121"/>
      <c r="Q84" s="121"/>
      <c r="R84" s="121"/>
      <c r="S84" s="120"/>
      <c r="T84" s="120"/>
      <c r="U84" s="120"/>
      <c r="V84" s="120"/>
      <c r="W84" s="120"/>
      <c r="X84" s="120"/>
      <c r="Y84" s="120"/>
      <c r="Z84" s="121"/>
      <c r="AA84" s="121"/>
      <c r="AB84" s="121"/>
      <c r="AC84" s="121"/>
      <c r="AD84" s="121"/>
      <c r="AE84" s="121"/>
      <c r="AF84" s="121"/>
      <c r="AG84" s="120"/>
      <c r="AH84" s="121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/>
      <c r="GO84" s="125"/>
      <c r="GP84" s="125"/>
      <c r="GQ84" s="125"/>
      <c r="GR84" s="125"/>
      <c r="GS84" s="125"/>
      <c r="GT84" s="125"/>
      <c r="GU84" s="125"/>
      <c r="GV84" s="125"/>
      <c r="GW84" s="125"/>
      <c r="GX84" s="125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</row>
    <row r="85" spans="1:232" s="20" customFormat="1" ht="15.75" thickBot="1" x14ac:dyDescent="0.3">
      <c r="A85" s="53"/>
      <c r="B85" s="108"/>
      <c r="C85" s="55" t="s">
        <v>240</v>
      </c>
      <c r="D85" s="18">
        <f t="shared" si="29"/>
        <v>0</v>
      </c>
      <c r="E85" s="120"/>
      <c r="F85" s="121"/>
      <c r="G85" s="121"/>
      <c r="H85" s="123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0"/>
      <c r="AH85" s="121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</row>
    <row r="86" spans="1:232" s="14" customFormat="1" ht="15.75" thickBot="1" x14ac:dyDescent="0.3">
      <c r="A86" s="10" t="s">
        <v>325</v>
      </c>
      <c r="B86" s="11" t="s">
        <v>326</v>
      </c>
      <c r="C86" s="12" t="s">
        <v>240</v>
      </c>
      <c r="D86" s="18">
        <f t="shared" si="29"/>
        <v>0</v>
      </c>
      <c r="E86" s="119">
        <f t="shared" ref="E86:BP86" si="30">E88+E90+E92</f>
        <v>0</v>
      </c>
      <c r="F86" s="119">
        <f t="shared" si="30"/>
        <v>0</v>
      </c>
      <c r="G86" s="119">
        <f t="shared" si="30"/>
        <v>0</v>
      </c>
      <c r="H86" s="119">
        <f t="shared" si="30"/>
        <v>0</v>
      </c>
      <c r="I86" s="119">
        <f t="shared" si="30"/>
        <v>0</v>
      </c>
      <c r="J86" s="119">
        <f t="shared" si="30"/>
        <v>0</v>
      </c>
      <c r="K86" s="119">
        <f t="shared" si="30"/>
        <v>0</v>
      </c>
      <c r="L86" s="119">
        <f t="shared" si="30"/>
        <v>0</v>
      </c>
      <c r="M86" s="119">
        <f t="shared" si="30"/>
        <v>0</v>
      </c>
      <c r="N86" s="119">
        <f t="shared" si="30"/>
        <v>0</v>
      </c>
      <c r="O86" s="119">
        <f t="shared" si="30"/>
        <v>0</v>
      </c>
      <c r="P86" s="119">
        <f t="shared" si="30"/>
        <v>0</v>
      </c>
      <c r="Q86" s="119">
        <f t="shared" si="30"/>
        <v>0</v>
      </c>
      <c r="R86" s="119">
        <f t="shared" si="30"/>
        <v>0</v>
      </c>
      <c r="S86" s="119">
        <f t="shared" si="30"/>
        <v>0</v>
      </c>
      <c r="T86" s="119">
        <f t="shared" si="30"/>
        <v>0</v>
      </c>
      <c r="U86" s="119">
        <f t="shared" si="30"/>
        <v>0</v>
      </c>
      <c r="V86" s="119">
        <f t="shared" si="30"/>
        <v>0</v>
      </c>
      <c r="W86" s="119">
        <f t="shared" si="30"/>
        <v>0</v>
      </c>
      <c r="X86" s="119">
        <f t="shared" si="30"/>
        <v>0</v>
      </c>
      <c r="Y86" s="119">
        <f t="shared" si="30"/>
        <v>0</v>
      </c>
      <c r="Z86" s="119">
        <f t="shared" si="30"/>
        <v>0</v>
      </c>
      <c r="AA86" s="119">
        <f t="shared" si="30"/>
        <v>0</v>
      </c>
      <c r="AB86" s="119">
        <f t="shared" si="30"/>
        <v>0</v>
      </c>
      <c r="AC86" s="119">
        <f t="shared" si="30"/>
        <v>0</v>
      </c>
      <c r="AD86" s="119">
        <f t="shared" si="30"/>
        <v>0</v>
      </c>
      <c r="AE86" s="119">
        <f t="shared" si="30"/>
        <v>0</v>
      </c>
      <c r="AF86" s="119">
        <f t="shared" si="30"/>
        <v>0</v>
      </c>
      <c r="AG86" s="119">
        <f t="shared" si="30"/>
        <v>0</v>
      </c>
      <c r="AH86" s="119">
        <f t="shared" si="30"/>
        <v>0</v>
      </c>
      <c r="AI86" s="119">
        <f t="shared" si="30"/>
        <v>0</v>
      </c>
      <c r="AJ86" s="119">
        <f t="shared" si="30"/>
        <v>0</v>
      </c>
      <c r="AK86" s="119">
        <f t="shared" si="30"/>
        <v>0</v>
      </c>
      <c r="AL86" s="119">
        <f t="shared" si="30"/>
        <v>0</v>
      </c>
      <c r="AM86" s="119">
        <f t="shared" si="30"/>
        <v>0</v>
      </c>
      <c r="AN86" s="119">
        <f t="shared" si="30"/>
        <v>0</v>
      </c>
      <c r="AO86" s="119">
        <f t="shared" si="30"/>
        <v>0</v>
      </c>
      <c r="AP86" s="119">
        <f t="shared" si="30"/>
        <v>0</v>
      </c>
      <c r="AQ86" s="119">
        <f t="shared" si="30"/>
        <v>0</v>
      </c>
      <c r="AR86" s="119">
        <f t="shared" si="30"/>
        <v>0</v>
      </c>
      <c r="AS86" s="119">
        <f t="shared" si="30"/>
        <v>0</v>
      </c>
      <c r="AT86" s="119">
        <f t="shared" si="30"/>
        <v>0</v>
      </c>
      <c r="AU86" s="119">
        <f t="shared" si="30"/>
        <v>0</v>
      </c>
      <c r="AV86" s="119">
        <f t="shared" si="30"/>
        <v>0</v>
      </c>
      <c r="AW86" s="119">
        <f t="shared" si="30"/>
        <v>0</v>
      </c>
      <c r="AX86" s="119">
        <f t="shared" si="30"/>
        <v>0</v>
      </c>
      <c r="AY86" s="119">
        <f t="shared" si="30"/>
        <v>0</v>
      </c>
      <c r="AZ86" s="119">
        <f t="shared" si="30"/>
        <v>0</v>
      </c>
      <c r="BA86" s="119">
        <f t="shared" si="30"/>
        <v>0</v>
      </c>
      <c r="BB86" s="119">
        <f t="shared" si="30"/>
        <v>0</v>
      </c>
      <c r="BC86" s="119">
        <f t="shared" si="30"/>
        <v>0</v>
      </c>
      <c r="BD86" s="119">
        <f t="shared" si="30"/>
        <v>0</v>
      </c>
      <c r="BE86" s="119">
        <f t="shared" si="30"/>
        <v>0</v>
      </c>
      <c r="BF86" s="119">
        <f t="shared" si="30"/>
        <v>0</v>
      </c>
      <c r="BG86" s="119">
        <f t="shared" si="30"/>
        <v>0</v>
      </c>
      <c r="BH86" s="119">
        <f t="shared" si="30"/>
        <v>0</v>
      </c>
      <c r="BI86" s="119">
        <f t="shared" si="30"/>
        <v>0</v>
      </c>
      <c r="BJ86" s="119">
        <f t="shared" si="30"/>
        <v>0</v>
      </c>
      <c r="BK86" s="119">
        <f t="shared" si="30"/>
        <v>0</v>
      </c>
      <c r="BL86" s="119">
        <f t="shared" si="30"/>
        <v>0</v>
      </c>
      <c r="BM86" s="119">
        <f t="shared" si="30"/>
        <v>0</v>
      </c>
      <c r="BN86" s="119">
        <f t="shared" si="30"/>
        <v>0</v>
      </c>
      <c r="BO86" s="119">
        <f t="shared" si="30"/>
        <v>0</v>
      </c>
      <c r="BP86" s="119">
        <f t="shared" si="30"/>
        <v>0</v>
      </c>
      <c r="BQ86" s="119">
        <f t="shared" ref="BQ86:EB86" si="31">BQ88+BQ90+BQ92</f>
        <v>0</v>
      </c>
      <c r="BR86" s="119">
        <f t="shared" si="31"/>
        <v>0</v>
      </c>
      <c r="BS86" s="119">
        <f t="shared" si="31"/>
        <v>0</v>
      </c>
      <c r="BT86" s="119">
        <f t="shared" si="31"/>
        <v>0</v>
      </c>
      <c r="BU86" s="119">
        <f t="shared" si="31"/>
        <v>0</v>
      </c>
      <c r="BV86" s="119">
        <f t="shared" si="31"/>
        <v>0</v>
      </c>
      <c r="BW86" s="119">
        <f t="shared" si="31"/>
        <v>0</v>
      </c>
      <c r="BX86" s="119">
        <f t="shared" si="31"/>
        <v>0</v>
      </c>
      <c r="BY86" s="119">
        <f t="shared" si="31"/>
        <v>0</v>
      </c>
      <c r="BZ86" s="119">
        <f t="shared" si="31"/>
        <v>0</v>
      </c>
      <c r="CA86" s="119">
        <f t="shared" si="31"/>
        <v>0</v>
      </c>
      <c r="CB86" s="119">
        <f t="shared" si="31"/>
        <v>0</v>
      </c>
      <c r="CC86" s="119">
        <f t="shared" si="31"/>
        <v>0</v>
      </c>
      <c r="CD86" s="119">
        <f t="shared" si="31"/>
        <v>0</v>
      </c>
      <c r="CE86" s="119">
        <f t="shared" si="31"/>
        <v>0</v>
      </c>
      <c r="CF86" s="119">
        <f t="shared" si="31"/>
        <v>0</v>
      </c>
      <c r="CG86" s="119">
        <f t="shared" si="31"/>
        <v>0</v>
      </c>
      <c r="CH86" s="119">
        <f t="shared" si="31"/>
        <v>0</v>
      </c>
      <c r="CI86" s="119">
        <f t="shared" si="31"/>
        <v>0</v>
      </c>
      <c r="CJ86" s="119">
        <f t="shared" si="31"/>
        <v>0</v>
      </c>
      <c r="CK86" s="119">
        <f t="shared" si="31"/>
        <v>0</v>
      </c>
      <c r="CL86" s="119">
        <f t="shared" si="31"/>
        <v>0</v>
      </c>
      <c r="CM86" s="119">
        <f t="shared" si="31"/>
        <v>0</v>
      </c>
      <c r="CN86" s="119">
        <f t="shared" si="31"/>
        <v>0</v>
      </c>
      <c r="CO86" s="119">
        <f t="shared" si="31"/>
        <v>0</v>
      </c>
      <c r="CP86" s="119">
        <f t="shared" si="31"/>
        <v>0</v>
      </c>
      <c r="CQ86" s="119">
        <f t="shared" si="31"/>
        <v>0</v>
      </c>
      <c r="CR86" s="119">
        <f t="shared" si="31"/>
        <v>0</v>
      </c>
      <c r="CS86" s="119">
        <f t="shared" si="31"/>
        <v>0</v>
      </c>
      <c r="CT86" s="119">
        <f t="shared" si="31"/>
        <v>0</v>
      </c>
      <c r="CU86" s="119">
        <f t="shared" si="31"/>
        <v>0</v>
      </c>
      <c r="CV86" s="119">
        <f t="shared" si="31"/>
        <v>0</v>
      </c>
      <c r="CW86" s="119">
        <f t="shared" si="31"/>
        <v>0</v>
      </c>
      <c r="CX86" s="119">
        <f t="shared" si="31"/>
        <v>0</v>
      </c>
      <c r="CY86" s="119">
        <f t="shared" si="31"/>
        <v>0</v>
      </c>
      <c r="CZ86" s="119">
        <f t="shared" si="31"/>
        <v>0</v>
      </c>
      <c r="DA86" s="119">
        <f t="shared" si="31"/>
        <v>0</v>
      </c>
      <c r="DB86" s="119">
        <f t="shared" si="31"/>
        <v>0</v>
      </c>
      <c r="DC86" s="119">
        <f t="shared" si="31"/>
        <v>0</v>
      </c>
      <c r="DD86" s="119">
        <f t="shared" si="31"/>
        <v>0</v>
      </c>
      <c r="DE86" s="119">
        <f t="shared" si="31"/>
        <v>0</v>
      </c>
      <c r="DF86" s="119">
        <f t="shared" si="31"/>
        <v>0</v>
      </c>
      <c r="DG86" s="119">
        <f t="shared" si="31"/>
        <v>0</v>
      </c>
      <c r="DH86" s="119">
        <f t="shared" si="31"/>
        <v>0</v>
      </c>
      <c r="DI86" s="119">
        <f t="shared" si="31"/>
        <v>0</v>
      </c>
      <c r="DJ86" s="119">
        <f t="shared" si="31"/>
        <v>0</v>
      </c>
      <c r="DK86" s="119">
        <f t="shared" si="31"/>
        <v>0</v>
      </c>
      <c r="DL86" s="119">
        <f t="shared" si="31"/>
        <v>0</v>
      </c>
      <c r="DM86" s="119">
        <f t="shared" si="31"/>
        <v>0</v>
      </c>
      <c r="DN86" s="119">
        <f t="shared" si="31"/>
        <v>0</v>
      </c>
      <c r="DO86" s="119">
        <f t="shared" si="31"/>
        <v>0</v>
      </c>
      <c r="DP86" s="119">
        <f t="shared" si="31"/>
        <v>0</v>
      </c>
      <c r="DQ86" s="119">
        <f t="shared" si="31"/>
        <v>0</v>
      </c>
      <c r="DR86" s="119">
        <f t="shared" si="31"/>
        <v>0</v>
      </c>
      <c r="DS86" s="119">
        <f t="shared" si="31"/>
        <v>0</v>
      </c>
      <c r="DT86" s="119">
        <f t="shared" si="31"/>
        <v>0</v>
      </c>
      <c r="DU86" s="119">
        <f t="shared" si="31"/>
        <v>0</v>
      </c>
      <c r="DV86" s="119">
        <f t="shared" si="31"/>
        <v>0</v>
      </c>
      <c r="DW86" s="119">
        <f t="shared" si="31"/>
        <v>0</v>
      </c>
      <c r="DX86" s="119">
        <f t="shared" si="31"/>
        <v>0</v>
      </c>
      <c r="DY86" s="119">
        <f t="shared" si="31"/>
        <v>0</v>
      </c>
      <c r="DZ86" s="119">
        <f t="shared" si="31"/>
        <v>0</v>
      </c>
      <c r="EA86" s="119">
        <f t="shared" si="31"/>
        <v>0</v>
      </c>
      <c r="EB86" s="119">
        <f t="shared" si="31"/>
        <v>0</v>
      </c>
      <c r="EC86" s="119">
        <f t="shared" ref="EC86:GN86" si="32">EC88+EC90+EC92</f>
        <v>0</v>
      </c>
      <c r="ED86" s="119">
        <f t="shared" si="32"/>
        <v>0</v>
      </c>
      <c r="EE86" s="119">
        <f t="shared" si="32"/>
        <v>0</v>
      </c>
      <c r="EF86" s="119">
        <f t="shared" si="32"/>
        <v>0</v>
      </c>
      <c r="EG86" s="119">
        <f t="shared" si="32"/>
        <v>0</v>
      </c>
      <c r="EH86" s="119">
        <f t="shared" si="32"/>
        <v>0</v>
      </c>
      <c r="EI86" s="119">
        <f t="shared" si="32"/>
        <v>0</v>
      </c>
      <c r="EJ86" s="119">
        <f t="shared" si="32"/>
        <v>0</v>
      </c>
      <c r="EK86" s="119">
        <f t="shared" si="32"/>
        <v>0</v>
      </c>
      <c r="EL86" s="119">
        <f t="shared" si="32"/>
        <v>0</v>
      </c>
      <c r="EM86" s="119">
        <f t="shared" si="32"/>
        <v>0</v>
      </c>
      <c r="EN86" s="119">
        <f t="shared" si="32"/>
        <v>0</v>
      </c>
      <c r="EO86" s="119">
        <f t="shared" si="32"/>
        <v>0</v>
      </c>
      <c r="EP86" s="119">
        <f t="shared" si="32"/>
        <v>0</v>
      </c>
      <c r="EQ86" s="119">
        <f t="shared" si="32"/>
        <v>0</v>
      </c>
      <c r="ER86" s="119">
        <f t="shared" si="32"/>
        <v>0</v>
      </c>
      <c r="ES86" s="119">
        <f t="shared" si="32"/>
        <v>0</v>
      </c>
      <c r="ET86" s="119">
        <f t="shared" si="32"/>
        <v>0</v>
      </c>
      <c r="EU86" s="119">
        <f t="shared" si="32"/>
        <v>0</v>
      </c>
      <c r="EV86" s="119">
        <f t="shared" si="32"/>
        <v>0</v>
      </c>
      <c r="EW86" s="119">
        <f t="shared" si="32"/>
        <v>0</v>
      </c>
      <c r="EX86" s="119">
        <f t="shared" si="32"/>
        <v>0</v>
      </c>
      <c r="EY86" s="119">
        <f t="shared" si="32"/>
        <v>0</v>
      </c>
      <c r="EZ86" s="119">
        <f t="shared" si="32"/>
        <v>0</v>
      </c>
      <c r="FA86" s="119">
        <f t="shared" si="32"/>
        <v>0</v>
      </c>
      <c r="FB86" s="119">
        <f t="shared" si="32"/>
        <v>0</v>
      </c>
      <c r="FC86" s="119">
        <f t="shared" si="32"/>
        <v>0</v>
      </c>
      <c r="FD86" s="119">
        <f t="shared" si="32"/>
        <v>0</v>
      </c>
      <c r="FE86" s="119">
        <f t="shared" si="32"/>
        <v>0</v>
      </c>
      <c r="FF86" s="119">
        <f t="shared" si="32"/>
        <v>0</v>
      </c>
      <c r="FG86" s="119">
        <f t="shared" si="32"/>
        <v>0</v>
      </c>
      <c r="FH86" s="119">
        <f t="shared" si="32"/>
        <v>0</v>
      </c>
      <c r="FI86" s="119">
        <f t="shared" si="32"/>
        <v>0</v>
      </c>
      <c r="FJ86" s="119">
        <f t="shared" si="32"/>
        <v>0</v>
      </c>
      <c r="FK86" s="119">
        <f t="shared" si="32"/>
        <v>0</v>
      </c>
      <c r="FL86" s="119">
        <f t="shared" si="32"/>
        <v>0</v>
      </c>
      <c r="FM86" s="119">
        <f t="shared" si="32"/>
        <v>0</v>
      </c>
      <c r="FN86" s="119">
        <f t="shared" si="32"/>
        <v>0</v>
      </c>
      <c r="FO86" s="119">
        <f t="shared" si="32"/>
        <v>0</v>
      </c>
      <c r="FP86" s="119">
        <f t="shared" si="32"/>
        <v>0</v>
      </c>
      <c r="FQ86" s="119">
        <f t="shared" si="32"/>
        <v>0</v>
      </c>
      <c r="FR86" s="119">
        <f t="shared" si="32"/>
        <v>0</v>
      </c>
      <c r="FS86" s="119">
        <f t="shared" si="32"/>
        <v>0</v>
      </c>
      <c r="FT86" s="119">
        <f t="shared" si="32"/>
        <v>0</v>
      </c>
      <c r="FU86" s="119">
        <f t="shared" si="32"/>
        <v>0</v>
      </c>
      <c r="FV86" s="119">
        <f t="shared" si="32"/>
        <v>0</v>
      </c>
      <c r="FW86" s="119">
        <f t="shared" si="32"/>
        <v>0</v>
      </c>
      <c r="FX86" s="119">
        <f t="shared" si="32"/>
        <v>0</v>
      </c>
      <c r="FY86" s="119">
        <f t="shared" si="32"/>
        <v>0</v>
      </c>
      <c r="FZ86" s="119">
        <f t="shared" si="32"/>
        <v>0</v>
      </c>
      <c r="GA86" s="119">
        <f t="shared" si="32"/>
        <v>0</v>
      </c>
      <c r="GB86" s="119">
        <f t="shared" si="32"/>
        <v>0</v>
      </c>
      <c r="GC86" s="119">
        <f t="shared" si="32"/>
        <v>0</v>
      </c>
      <c r="GD86" s="119">
        <f t="shared" si="32"/>
        <v>0</v>
      </c>
      <c r="GE86" s="119">
        <f t="shared" si="32"/>
        <v>0</v>
      </c>
      <c r="GF86" s="119">
        <f t="shared" si="32"/>
        <v>0</v>
      </c>
      <c r="GG86" s="119">
        <f t="shared" si="32"/>
        <v>0</v>
      </c>
      <c r="GH86" s="119">
        <f t="shared" si="32"/>
        <v>0</v>
      </c>
      <c r="GI86" s="119">
        <f t="shared" si="32"/>
        <v>0</v>
      </c>
      <c r="GJ86" s="119">
        <f t="shared" si="32"/>
        <v>0</v>
      </c>
      <c r="GK86" s="119">
        <f t="shared" si="32"/>
        <v>0</v>
      </c>
      <c r="GL86" s="119">
        <f t="shared" si="32"/>
        <v>0</v>
      </c>
      <c r="GM86" s="119">
        <f t="shared" si="32"/>
        <v>0</v>
      </c>
      <c r="GN86" s="119">
        <f t="shared" si="32"/>
        <v>0</v>
      </c>
      <c r="GO86" s="119">
        <f t="shared" ref="GO86:HX86" si="33">GO88+GO90+GO92</f>
        <v>0</v>
      </c>
      <c r="GP86" s="119">
        <f t="shared" si="33"/>
        <v>0</v>
      </c>
      <c r="GQ86" s="119">
        <f t="shared" si="33"/>
        <v>0</v>
      </c>
      <c r="GR86" s="119">
        <f t="shared" si="33"/>
        <v>0</v>
      </c>
      <c r="GS86" s="119">
        <f t="shared" si="33"/>
        <v>0</v>
      </c>
      <c r="GT86" s="119">
        <f t="shared" si="33"/>
        <v>0</v>
      </c>
      <c r="GU86" s="119">
        <f t="shared" si="33"/>
        <v>0</v>
      </c>
      <c r="GV86" s="119">
        <f t="shared" si="33"/>
        <v>0</v>
      </c>
      <c r="GW86" s="119">
        <f t="shared" si="33"/>
        <v>0</v>
      </c>
      <c r="GX86" s="119">
        <f t="shared" si="33"/>
        <v>0</v>
      </c>
      <c r="GY86" s="119">
        <f t="shared" si="33"/>
        <v>0</v>
      </c>
      <c r="GZ86" s="119">
        <f t="shared" si="33"/>
        <v>0</v>
      </c>
      <c r="HA86" s="119">
        <f t="shared" si="33"/>
        <v>0</v>
      </c>
      <c r="HB86" s="119">
        <f t="shared" si="33"/>
        <v>0</v>
      </c>
      <c r="HC86" s="119">
        <f t="shared" si="33"/>
        <v>0</v>
      </c>
      <c r="HD86" s="119">
        <f t="shared" si="33"/>
        <v>0</v>
      </c>
      <c r="HE86" s="119">
        <f t="shared" si="33"/>
        <v>0</v>
      </c>
      <c r="HF86" s="119">
        <f t="shared" si="33"/>
        <v>0</v>
      </c>
      <c r="HG86" s="119">
        <f t="shared" si="33"/>
        <v>0</v>
      </c>
      <c r="HH86" s="119">
        <f t="shared" si="33"/>
        <v>0</v>
      </c>
      <c r="HI86" s="119">
        <f t="shared" si="33"/>
        <v>0</v>
      </c>
      <c r="HJ86" s="119">
        <f t="shared" si="33"/>
        <v>0</v>
      </c>
      <c r="HK86" s="119">
        <f t="shared" si="33"/>
        <v>0</v>
      </c>
      <c r="HL86" s="119">
        <f t="shared" si="33"/>
        <v>0</v>
      </c>
      <c r="HM86" s="119">
        <f t="shared" si="33"/>
        <v>0</v>
      </c>
      <c r="HN86" s="119">
        <f t="shared" si="33"/>
        <v>0</v>
      </c>
      <c r="HO86" s="119">
        <f t="shared" si="33"/>
        <v>0</v>
      </c>
      <c r="HP86" s="119">
        <f t="shared" si="33"/>
        <v>0</v>
      </c>
      <c r="HQ86" s="119">
        <f t="shared" si="33"/>
        <v>0</v>
      </c>
      <c r="HR86" s="119">
        <f t="shared" si="33"/>
        <v>0</v>
      </c>
      <c r="HS86" s="119">
        <f t="shared" si="33"/>
        <v>0</v>
      </c>
      <c r="HT86" s="119">
        <f t="shared" si="33"/>
        <v>0</v>
      </c>
      <c r="HU86" s="119">
        <f t="shared" si="33"/>
        <v>0</v>
      </c>
      <c r="HV86" s="119">
        <f t="shared" si="33"/>
        <v>0</v>
      </c>
      <c r="HW86" s="119">
        <f t="shared" si="33"/>
        <v>0</v>
      </c>
      <c r="HX86" s="119">
        <f t="shared" si="33"/>
        <v>0</v>
      </c>
    </row>
    <row r="87" spans="1:232" s="20" customFormat="1" ht="15" x14ac:dyDescent="0.25">
      <c r="A87" s="131">
        <v>25</v>
      </c>
      <c r="B87" s="16" t="s">
        <v>327</v>
      </c>
      <c r="C87" s="17" t="s">
        <v>268</v>
      </c>
      <c r="D87" s="18">
        <f t="shared" si="29"/>
        <v>0</v>
      </c>
      <c r="E87" s="19">
        <f t="shared" ref="E87:BP87" si="34">SUM(I87,Y87)</f>
        <v>0</v>
      </c>
      <c r="F87" s="19">
        <f t="shared" si="34"/>
        <v>0</v>
      </c>
      <c r="G87" s="19">
        <f t="shared" si="34"/>
        <v>0</v>
      </c>
      <c r="H87" s="19">
        <f t="shared" si="34"/>
        <v>0</v>
      </c>
      <c r="I87" s="19">
        <f t="shared" si="34"/>
        <v>0</v>
      </c>
      <c r="J87" s="19">
        <f t="shared" si="34"/>
        <v>0</v>
      </c>
      <c r="K87" s="19">
        <f t="shared" si="34"/>
        <v>0</v>
      </c>
      <c r="L87" s="19">
        <f t="shared" si="34"/>
        <v>0</v>
      </c>
      <c r="M87" s="19">
        <f t="shared" si="34"/>
        <v>0</v>
      </c>
      <c r="N87" s="19">
        <f t="shared" si="34"/>
        <v>0</v>
      </c>
      <c r="O87" s="19">
        <f t="shared" si="34"/>
        <v>0</v>
      </c>
      <c r="P87" s="19">
        <f t="shared" si="34"/>
        <v>0</v>
      </c>
      <c r="Q87" s="19">
        <f t="shared" si="34"/>
        <v>0</v>
      </c>
      <c r="R87" s="19">
        <f t="shared" si="34"/>
        <v>0</v>
      </c>
      <c r="S87" s="19">
        <f t="shared" si="34"/>
        <v>0</v>
      </c>
      <c r="T87" s="19">
        <f t="shared" si="34"/>
        <v>0</v>
      </c>
      <c r="U87" s="19">
        <f t="shared" si="34"/>
        <v>0</v>
      </c>
      <c r="V87" s="19">
        <f t="shared" si="34"/>
        <v>0</v>
      </c>
      <c r="W87" s="19">
        <f t="shared" si="34"/>
        <v>0</v>
      </c>
      <c r="X87" s="19">
        <f t="shared" si="34"/>
        <v>0</v>
      </c>
      <c r="Y87" s="19">
        <f t="shared" si="34"/>
        <v>0</v>
      </c>
      <c r="Z87" s="19">
        <f t="shared" si="34"/>
        <v>0</v>
      </c>
      <c r="AA87" s="19">
        <f t="shared" si="34"/>
        <v>0</v>
      </c>
      <c r="AB87" s="19">
        <f t="shared" si="34"/>
        <v>0</v>
      </c>
      <c r="AC87" s="19">
        <f t="shared" si="34"/>
        <v>0</v>
      </c>
      <c r="AD87" s="19">
        <f t="shared" si="34"/>
        <v>0</v>
      </c>
      <c r="AE87" s="19">
        <f t="shared" si="34"/>
        <v>0</v>
      </c>
      <c r="AF87" s="19">
        <f t="shared" si="34"/>
        <v>0</v>
      </c>
      <c r="AG87" s="19">
        <f t="shared" si="34"/>
        <v>0</v>
      </c>
      <c r="AH87" s="19">
        <f t="shared" si="34"/>
        <v>0</v>
      </c>
      <c r="AI87" s="19">
        <f t="shared" si="34"/>
        <v>0</v>
      </c>
      <c r="AJ87" s="19">
        <f t="shared" si="34"/>
        <v>0</v>
      </c>
      <c r="AK87" s="19">
        <f t="shared" si="34"/>
        <v>0</v>
      </c>
      <c r="AL87" s="19">
        <f t="shared" si="34"/>
        <v>0</v>
      </c>
      <c r="AM87" s="19">
        <f t="shared" si="34"/>
        <v>0</v>
      </c>
      <c r="AN87" s="19">
        <f t="shared" si="34"/>
        <v>0</v>
      </c>
      <c r="AO87" s="19">
        <f t="shared" si="34"/>
        <v>0</v>
      </c>
      <c r="AP87" s="19">
        <f t="shared" si="34"/>
        <v>0</v>
      </c>
      <c r="AQ87" s="19">
        <f t="shared" si="34"/>
        <v>0</v>
      </c>
      <c r="AR87" s="19">
        <f t="shared" si="34"/>
        <v>0</v>
      </c>
      <c r="AS87" s="19">
        <f t="shared" si="34"/>
        <v>0</v>
      </c>
      <c r="AT87" s="19">
        <f t="shared" si="34"/>
        <v>0</v>
      </c>
      <c r="AU87" s="19">
        <f t="shared" si="34"/>
        <v>0</v>
      </c>
      <c r="AV87" s="19">
        <f t="shared" si="34"/>
        <v>0</v>
      </c>
      <c r="AW87" s="19">
        <f t="shared" si="34"/>
        <v>0</v>
      </c>
      <c r="AX87" s="19">
        <f t="shared" si="34"/>
        <v>0</v>
      </c>
      <c r="AY87" s="19">
        <f t="shared" si="34"/>
        <v>0</v>
      </c>
      <c r="AZ87" s="19">
        <f t="shared" si="34"/>
        <v>0</v>
      </c>
      <c r="BA87" s="19">
        <f t="shared" si="34"/>
        <v>0</v>
      </c>
      <c r="BB87" s="19">
        <f t="shared" si="34"/>
        <v>0</v>
      </c>
      <c r="BC87" s="19">
        <f t="shared" si="34"/>
        <v>0</v>
      </c>
      <c r="BD87" s="19">
        <f t="shared" si="34"/>
        <v>0</v>
      </c>
      <c r="BE87" s="19">
        <f t="shared" si="34"/>
        <v>0</v>
      </c>
      <c r="BF87" s="19">
        <f t="shared" si="34"/>
        <v>0</v>
      </c>
      <c r="BG87" s="19">
        <f t="shared" si="34"/>
        <v>0</v>
      </c>
      <c r="BH87" s="19">
        <f t="shared" si="34"/>
        <v>0</v>
      </c>
      <c r="BI87" s="19">
        <f t="shared" si="34"/>
        <v>0</v>
      </c>
      <c r="BJ87" s="19">
        <f t="shared" si="34"/>
        <v>0</v>
      </c>
      <c r="BK87" s="19">
        <f t="shared" si="34"/>
        <v>0</v>
      </c>
      <c r="BL87" s="19">
        <f t="shared" si="34"/>
        <v>0</v>
      </c>
      <c r="BM87" s="19">
        <f t="shared" si="34"/>
        <v>0</v>
      </c>
      <c r="BN87" s="19">
        <f t="shared" si="34"/>
        <v>0</v>
      </c>
      <c r="BO87" s="19">
        <f t="shared" si="34"/>
        <v>0</v>
      </c>
      <c r="BP87" s="19">
        <f t="shared" si="34"/>
        <v>0</v>
      </c>
      <c r="BQ87" s="19">
        <f t="shared" ref="BQ87:EB87" si="35">SUM(BU87,CK87)</f>
        <v>0</v>
      </c>
      <c r="BR87" s="19">
        <f t="shared" si="35"/>
        <v>0</v>
      </c>
      <c r="BS87" s="19">
        <f t="shared" si="35"/>
        <v>0</v>
      </c>
      <c r="BT87" s="19">
        <f t="shared" si="35"/>
        <v>0</v>
      </c>
      <c r="BU87" s="19">
        <f t="shared" si="35"/>
        <v>0</v>
      </c>
      <c r="BV87" s="19">
        <f t="shared" si="35"/>
        <v>0</v>
      </c>
      <c r="BW87" s="19">
        <f t="shared" si="35"/>
        <v>0</v>
      </c>
      <c r="BX87" s="19">
        <f t="shared" si="35"/>
        <v>0</v>
      </c>
      <c r="BY87" s="19">
        <f t="shared" si="35"/>
        <v>0</v>
      </c>
      <c r="BZ87" s="19">
        <f t="shared" si="35"/>
        <v>0</v>
      </c>
      <c r="CA87" s="19">
        <f t="shared" si="35"/>
        <v>0</v>
      </c>
      <c r="CB87" s="19">
        <f t="shared" si="35"/>
        <v>0</v>
      </c>
      <c r="CC87" s="19">
        <f t="shared" si="35"/>
        <v>0</v>
      </c>
      <c r="CD87" s="19">
        <f t="shared" si="35"/>
        <v>0</v>
      </c>
      <c r="CE87" s="19">
        <f t="shared" si="35"/>
        <v>0</v>
      </c>
      <c r="CF87" s="19">
        <f t="shared" si="35"/>
        <v>0</v>
      </c>
      <c r="CG87" s="19">
        <f t="shared" si="35"/>
        <v>0</v>
      </c>
      <c r="CH87" s="19">
        <f t="shared" si="35"/>
        <v>0</v>
      </c>
      <c r="CI87" s="19">
        <f t="shared" si="35"/>
        <v>0</v>
      </c>
      <c r="CJ87" s="19">
        <f t="shared" si="35"/>
        <v>0</v>
      </c>
      <c r="CK87" s="19">
        <f t="shared" si="35"/>
        <v>0</v>
      </c>
      <c r="CL87" s="19">
        <f t="shared" si="35"/>
        <v>0</v>
      </c>
      <c r="CM87" s="19">
        <f t="shared" si="35"/>
        <v>0</v>
      </c>
      <c r="CN87" s="19">
        <f t="shared" si="35"/>
        <v>0</v>
      </c>
      <c r="CO87" s="19">
        <f t="shared" si="35"/>
        <v>0</v>
      </c>
      <c r="CP87" s="19">
        <f t="shared" si="35"/>
        <v>0</v>
      </c>
      <c r="CQ87" s="19">
        <f t="shared" si="35"/>
        <v>0</v>
      </c>
      <c r="CR87" s="19">
        <f t="shared" si="35"/>
        <v>0</v>
      </c>
      <c r="CS87" s="19">
        <f t="shared" si="35"/>
        <v>0</v>
      </c>
      <c r="CT87" s="19">
        <f t="shared" si="35"/>
        <v>0</v>
      </c>
      <c r="CU87" s="19">
        <f t="shared" si="35"/>
        <v>0</v>
      </c>
      <c r="CV87" s="19">
        <f t="shared" si="35"/>
        <v>0</v>
      </c>
      <c r="CW87" s="19">
        <f t="shared" si="35"/>
        <v>0</v>
      </c>
      <c r="CX87" s="19">
        <f t="shared" si="35"/>
        <v>0</v>
      </c>
      <c r="CY87" s="19">
        <f t="shared" si="35"/>
        <v>0</v>
      </c>
      <c r="CZ87" s="19">
        <f t="shared" si="35"/>
        <v>0</v>
      </c>
      <c r="DA87" s="19">
        <f t="shared" si="35"/>
        <v>0</v>
      </c>
      <c r="DB87" s="19">
        <f t="shared" si="35"/>
        <v>0</v>
      </c>
      <c r="DC87" s="19">
        <f t="shared" si="35"/>
        <v>0</v>
      </c>
      <c r="DD87" s="19">
        <f t="shared" si="35"/>
        <v>0</v>
      </c>
      <c r="DE87" s="19">
        <f t="shared" si="35"/>
        <v>0</v>
      </c>
      <c r="DF87" s="19">
        <f t="shared" si="35"/>
        <v>0</v>
      </c>
      <c r="DG87" s="19">
        <f t="shared" si="35"/>
        <v>0</v>
      </c>
      <c r="DH87" s="19">
        <f t="shared" si="35"/>
        <v>0</v>
      </c>
      <c r="DI87" s="19">
        <f t="shared" si="35"/>
        <v>0</v>
      </c>
      <c r="DJ87" s="19">
        <f t="shared" si="35"/>
        <v>0</v>
      </c>
      <c r="DK87" s="19">
        <f t="shared" si="35"/>
        <v>0</v>
      </c>
      <c r="DL87" s="19">
        <f t="shared" si="35"/>
        <v>0</v>
      </c>
      <c r="DM87" s="19">
        <f t="shared" si="35"/>
        <v>0</v>
      </c>
      <c r="DN87" s="19">
        <f t="shared" si="35"/>
        <v>0</v>
      </c>
      <c r="DO87" s="19">
        <f t="shared" si="35"/>
        <v>0</v>
      </c>
      <c r="DP87" s="19">
        <f t="shared" si="35"/>
        <v>0</v>
      </c>
      <c r="DQ87" s="19">
        <f t="shared" si="35"/>
        <v>0</v>
      </c>
      <c r="DR87" s="19">
        <f t="shared" si="35"/>
        <v>0</v>
      </c>
      <c r="DS87" s="19">
        <f t="shared" si="35"/>
        <v>0</v>
      </c>
      <c r="DT87" s="19">
        <f t="shared" si="35"/>
        <v>0</v>
      </c>
      <c r="DU87" s="19">
        <f t="shared" si="35"/>
        <v>0</v>
      </c>
      <c r="DV87" s="19">
        <f t="shared" si="35"/>
        <v>0</v>
      </c>
      <c r="DW87" s="19">
        <f t="shared" si="35"/>
        <v>0</v>
      </c>
      <c r="DX87" s="19">
        <f t="shared" si="35"/>
        <v>0</v>
      </c>
      <c r="DY87" s="19">
        <f t="shared" si="35"/>
        <v>0</v>
      </c>
      <c r="DZ87" s="19">
        <f t="shared" si="35"/>
        <v>0</v>
      </c>
      <c r="EA87" s="19">
        <f t="shared" si="35"/>
        <v>0</v>
      </c>
      <c r="EB87" s="19">
        <f t="shared" si="35"/>
        <v>0</v>
      </c>
      <c r="EC87" s="19">
        <f t="shared" ref="EC87:GN87" si="36">SUM(EG87,EW87)</f>
        <v>0</v>
      </c>
      <c r="ED87" s="19">
        <f t="shared" si="36"/>
        <v>0</v>
      </c>
      <c r="EE87" s="19">
        <f t="shared" si="36"/>
        <v>0</v>
      </c>
      <c r="EF87" s="19">
        <f t="shared" si="36"/>
        <v>0</v>
      </c>
      <c r="EG87" s="19">
        <f t="shared" si="36"/>
        <v>0</v>
      </c>
      <c r="EH87" s="19">
        <f t="shared" si="36"/>
        <v>0</v>
      </c>
      <c r="EI87" s="19">
        <f t="shared" si="36"/>
        <v>0</v>
      </c>
      <c r="EJ87" s="19">
        <f t="shared" si="36"/>
        <v>0</v>
      </c>
      <c r="EK87" s="19">
        <f t="shared" si="36"/>
        <v>0</v>
      </c>
      <c r="EL87" s="19">
        <f t="shared" si="36"/>
        <v>0</v>
      </c>
      <c r="EM87" s="19">
        <f t="shared" si="36"/>
        <v>0</v>
      </c>
      <c r="EN87" s="19">
        <f t="shared" si="36"/>
        <v>0</v>
      </c>
      <c r="EO87" s="19">
        <f t="shared" si="36"/>
        <v>0</v>
      </c>
      <c r="EP87" s="19">
        <f t="shared" si="36"/>
        <v>0</v>
      </c>
      <c r="EQ87" s="19">
        <f t="shared" si="36"/>
        <v>0</v>
      </c>
      <c r="ER87" s="19">
        <f t="shared" si="36"/>
        <v>0</v>
      </c>
      <c r="ES87" s="19">
        <f t="shared" si="36"/>
        <v>0</v>
      </c>
      <c r="ET87" s="19">
        <f t="shared" si="36"/>
        <v>0</v>
      </c>
      <c r="EU87" s="19">
        <f t="shared" si="36"/>
        <v>0</v>
      </c>
      <c r="EV87" s="19">
        <f t="shared" si="36"/>
        <v>0</v>
      </c>
      <c r="EW87" s="19">
        <f t="shared" si="36"/>
        <v>0</v>
      </c>
      <c r="EX87" s="19">
        <f t="shared" si="36"/>
        <v>0</v>
      </c>
      <c r="EY87" s="19">
        <f t="shared" si="36"/>
        <v>0</v>
      </c>
      <c r="EZ87" s="19">
        <f t="shared" si="36"/>
        <v>0</v>
      </c>
      <c r="FA87" s="19">
        <f t="shared" si="36"/>
        <v>0</v>
      </c>
      <c r="FB87" s="19">
        <f t="shared" si="36"/>
        <v>0</v>
      </c>
      <c r="FC87" s="19">
        <f t="shared" si="36"/>
        <v>0</v>
      </c>
      <c r="FD87" s="19">
        <f t="shared" si="36"/>
        <v>0</v>
      </c>
      <c r="FE87" s="19">
        <f t="shared" si="36"/>
        <v>0</v>
      </c>
      <c r="FF87" s="19">
        <f t="shared" si="36"/>
        <v>0</v>
      </c>
      <c r="FG87" s="19">
        <f t="shared" si="36"/>
        <v>0</v>
      </c>
      <c r="FH87" s="19">
        <f t="shared" si="36"/>
        <v>0</v>
      </c>
      <c r="FI87" s="19">
        <f t="shared" si="36"/>
        <v>0</v>
      </c>
      <c r="FJ87" s="19">
        <f t="shared" si="36"/>
        <v>0</v>
      </c>
      <c r="FK87" s="19">
        <f t="shared" si="36"/>
        <v>0</v>
      </c>
      <c r="FL87" s="19">
        <f t="shared" si="36"/>
        <v>0</v>
      </c>
      <c r="FM87" s="19">
        <f t="shared" si="36"/>
        <v>0</v>
      </c>
      <c r="FN87" s="19">
        <f t="shared" si="36"/>
        <v>0</v>
      </c>
      <c r="FO87" s="19">
        <f t="shared" si="36"/>
        <v>0</v>
      </c>
      <c r="FP87" s="19">
        <f t="shared" si="36"/>
        <v>0</v>
      </c>
      <c r="FQ87" s="19">
        <f t="shared" si="36"/>
        <v>0</v>
      </c>
      <c r="FR87" s="19">
        <f t="shared" si="36"/>
        <v>0</v>
      </c>
      <c r="FS87" s="19">
        <f t="shared" si="36"/>
        <v>0</v>
      </c>
      <c r="FT87" s="19">
        <f t="shared" si="36"/>
        <v>0</v>
      </c>
      <c r="FU87" s="19">
        <f t="shared" si="36"/>
        <v>0</v>
      </c>
      <c r="FV87" s="19">
        <f t="shared" si="36"/>
        <v>0</v>
      </c>
      <c r="FW87" s="19">
        <f t="shared" si="36"/>
        <v>0</v>
      </c>
      <c r="FX87" s="19">
        <f t="shared" si="36"/>
        <v>0</v>
      </c>
      <c r="FY87" s="19">
        <f t="shared" si="36"/>
        <v>0</v>
      </c>
      <c r="FZ87" s="19">
        <f t="shared" si="36"/>
        <v>0</v>
      </c>
      <c r="GA87" s="19">
        <f t="shared" si="36"/>
        <v>0</v>
      </c>
      <c r="GB87" s="19">
        <f t="shared" si="36"/>
        <v>0</v>
      </c>
      <c r="GC87" s="19">
        <f t="shared" si="36"/>
        <v>0</v>
      </c>
      <c r="GD87" s="19">
        <f t="shared" si="36"/>
        <v>0</v>
      </c>
      <c r="GE87" s="19">
        <f t="shared" si="36"/>
        <v>0</v>
      </c>
      <c r="GF87" s="19">
        <f t="shared" si="36"/>
        <v>0</v>
      </c>
      <c r="GG87" s="19">
        <f t="shared" si="36"/>
        <v>0</v>
      </c>
      <c r="GH87" s="19">
        <f t="shared" si="36"/>
        <v>0</v>
      </c>
      <c r="GI87" s="19">
        <f t="shared" si="36"/>
        <v>0</v>
      </c>
      <c r="GJ87" s="19">
        <f t="shared" si="36"/>
        <v>0</v>
      </c>
      <c r="GK87" s="19">
        <f t="shared" si="36"/>
        <v>0</v>
      </c>
      <c r="GL87" s="19">
        <f t="shared" si="36"/>
        <v>0</v>
      </c>
      <c r="GM87" s="19">
        <f t="shared" si="36"/>
        <v>0</v>
      </c>
      <c r="GN87" s="19">
        <f t="shared" si="36"/>
        <v>0</v>
      </c>
      <c r="GO87" s="19">
        <f t="shared" ref="GO87:HX87" si="37">SUM(GS87,HI87)</f>
        <v>0</v>
      </c>
      <c r="GP87" s="19">
        <f t="shared" si="37"/>
        <v>0</v>
      </c>
      <c r="GQ87" s="19">
        <f t="shared" si="37"/>
        <v>0</v>
      </c>
      <c r="GR87" s="19">
        <f t="shared" si="37"/>
        <v>0</v>
      </c>
      <c r="GS87" s="19">
        <f t="shared" si="37"/>
        <v>0</v>
      </c>
      <c r="GT87" s="19">
        <f t="shared" si="37"/>
        <v>0</v>
      </c>
      <c r="GU87" s="19">
        <f t="shared" si="37"/>
        <v>0</v>
      </c>
      <c r="GV87" s="19">
        <f t="shared" si="37"/>
        <v>0</v>
      </c>
      <c r="GW87" s="19">
        <f t="shared" si="37"/>
        <v>0</v>
      </c>
      <c r="GX87" s="19">
        <f t="shared" si="37"/>
        <v>0</v>
      </c>
      <c r="GY87" s="19">
        <f t="shared" si="37"/>
        <v>0</v>
      </c>
      <c r="GZ87" s="19">
        <f t="shared" si="37"/>
        <v>0</v>
      </c>
      <c r="HA87" s="19">
        <f t="shared" si="37"/>
        <v>0</v>
      </c>
      <c r="HB87" s="19">
        <f t="shared" si="37"/>
        <v>0</v>
      </c>
      <c r="HC87" s="19">
        <f t="shared" si="37"/>
        <v>0</v>
      </c>
      <c r="HD87" s="19">
        <f t="shared" si="37"/>
        <v>0</v>
      </c>
      <c r="HE87" s="19">
        <f t="shared" si="37"/>
        <v>0</v>
      </c>
      <c r="HF87" s="19">
        <f t="shared" si="37"/>
        <v>0</v>
      </c>
      <c r="HG87" s="19">
        <f t="shared" si="37"/>
        <v>0</v>
      </c>
      <c r="HH87" s="19">
        <f t="shared" si="37"/>
        <v>0</v>
      </c>
      <c r="HI87" s="19">
        <f t="shared" si="37"/>
        <v>0</v>
      </c>
      <c r="HJ87" s="19">
        <f t="shared" si="37"/>
        <v>0</v>
      </c>
      <c r="HK87" s="19">
        <f t="shared" si="37"/>
        <v>0</v>
      </c>
      <c r="HL87" s="19">
        <f t="shared" si="37"/>
        <v>0</v>
      </c>
      <c r="HM87" s="19">
        <f t="shared" si="37"/>
        <v>0</v>
      </c>
      <c r="HN87" s="19">
        <f t="shared" si="37"/>
        <v>0</v>
      </c>
      <c r="HO87" s="19">
        <f t="shared" si="37"/>
        <v>0</v>
      </c>
      <c r="HP87" s="19">
        <f t="shared" si="37"/>
        <v>0</v>
      </c>
      <c r="HQ87" s="19">
        <f t="shared" si="37"/>
        <v>0</v>
      </c>
      <c r="HR87" s="19">
        <f t="shared" si="37"/>
        <v>0</v>
      </c>
      <c r="HS87" s="19">
        <f t="shared" si="37"/>
        <v>0</v>
      </c>
      <c r="HT87" s="19">
        <f t="shared" si="37"/>
        <v>0</v>
      </c>
      <c r="HU87" s="19">
        <f t="shared" si="37"/>
        <v>0</v>
      </c>
      <c r="HV87" s="19">
        <f t="shared" si="37"/>
        <v>0</v>
      </c>
      <c r="HW87" s="19">
        <f t="shared" si="37"/>
        <v>0</v>
      </c>
      <c r="HX87" s="19">
        <f t="shared" si="37"/>
        <v>0</v>
      </c>
    </row>
    <row r="88" spans="1:232" s="20" customFormat="1" ht="15" x14ac:dyDescent="0.25">
      <c r="A88" s="132"/>
      <c r="B88" s="22"/>
      <c r="C88" s="23" t="s">
        <v>240</v>
      </c>
      <c r="D88" s="18">
        <f t="shared" si="29"/>
        <v>0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</row>
    <row r="89" spans="1:232" s="20" customFormat="1" ht="27" customHeight="1" x14ac:dyDescent="0.25">
      <c r="A89" s="132">
        <v>26</v>
      </c>
      <c r="B89" s="133" t="s">
        <v>328</v>
      </c>
      <c r="C89" s="134" t="s">
        <v>263</v>
      </c>
      <c r="D89" s="18">
        <f t="shared" si="29"/>
        <v>0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</row>
    <row r="90" spans="1:232" s="20" customFormat="1" ht="15" x14ac:dyDescent="0.25">
      <c r="A90" s="132"/>
      <c r="B90" s="133"/>
      <c r="C90" s="23" t="s">
        <v>240</v>
      </c>
      <c r="D90" s="18">
        <f t="shared" si="29"/>
        <v>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</row>
    <row r="91" spans="1:232" s="20" customFormat="1" ht="15" x14ac:dyDescent="0.25">
      <c r="A91" s="21" t="s">
        <v>329</v>
      </c>
      <c r="B91" s="22" t="s">
        <v>330</v>
      </c>
      <c r="C91" s="23" t="s">
        <v>263</v>
      </c>
      <c r="D91" s="18">
        <f t="shared" si="29"/>
        <v>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</row>
    <row r="92" spans="1:232" s="20" customFormat="1" ht="15.75" thickBot="1" x14ac:dyDescent="0.3">
      <c r="A92" s="53"/>
      <c r="B92" s="65"/>
      <c r="C92" s="55" t="s">
        <v>240</v>
      </c>
      <c r="D92" s="18">
        <f t="shared" si="29"/>
        <v>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</row>
    <row r="93" spans="1:232" s="14" customFormat="1" ht="43.5" thickBot="1" x14ac:dyDescent="0.25">
      <c r="A93" s="10" t="s">
        <v>331</v>
      </c>
      <c r="B93" s="135" t="s">
        <v>332</v>
      </c>
      <c r="C93" s="136" t="s">
        <v>240</v>
      </c>
      <c r="D93" s="18">
        <f t="shared" si="29"/>
        <v>0</v>
      </c>
      <c r="E93" s="119">
        <f t="shared" ref="E93:BP93" si="38">E94+E95</f>
        <v>0</v>
      </c>
      <c r="F93" s="119">
        <f t="shared" si="38"/>
        <v>0</v>
      </c>
      <c r="G93" s="119">
        <f t="shared" si="38"/>
        <v>0</v>
      </c>
      <c r="H93" s="119">
        <f t="shared" si="38"/>
        <v>0</v>
      </c>
      <c r="I93" s="119">
        <f t="shared" si="38"/>
        <v>0</v>
      </c>
      <c r="J93" s="119">
        <f t="shared" si="38"/>
        <v>0</v>
      </c>
      <c r="K93" s="119">
        <f t="shared" si="38"/>
        <v>0</v>
      </c>
      <c r="L93" s="119">
        <f t="shared" si="38"/>
        <v>0</v>
      </c>
      <c r="M93" s="119">
        <f t="shared" si="38"/>
        <v>0</v>
      </c>
      <c r="N93" s="119">
        <f t="shared" si="38"/>
        <v>0</v>
      </c>
      <c r="O93" s="119">
        <f t="shared" si="38"/>
        <v>0</v>
      </c>
      <c r="P93" s="119">
        <f t="shared" si="38"/>
        <v>0</v>
      </c>
      <c r="Q93" s="119">
        <f t="shared" si="38"/>
        <v>0</v>
      </c>
      <c r="R93" s="119">
        <f t="shared" si="38"/>
        <v>0</v>
      </c>
      <c r="S93" s="119">
        <f t="shared" si="38"/>
        <v>0</v>
      </c>
      <c r="T93" s="119">
        <f t="shared" si="38"/>
        <v>0</v>
      </c>
      <c r="U93" s="119">
        <f t="shared" si="38"/>
        <v>0</v>
      </c>
      <c r="V93" s="119">
        <f t="shared" si="38"/>
        <v>0</v>
      </c>
      <c r="W93" s="119">
        <f t="shared" si="38"/>
        <v>0</v>
      </c>
      <c r="X93" s="119">
        <f t="shared" si="38"/>
        <v>0</v>
      </c>
      <c r="Y93" s="119">
        <f t="shared" si="38"/>
        <v>0</v>
      </c>
      <c r="Z93" s="119">
        <f t="shared" si="38"/>
        <v>0</v>
      </c>
      <c r="AA93" s="119">
        <f t="shared" si="38"/>
        <v>0</v>
      </c>
      <c r="AB93" s="119">
        <f t="shared" si="38"/>
        <v>0</v>
      </c>
      <c r="AC93" s="119">
        <f t="shared" si="38"/>
        <v>0</v>
      </c>
      <c r="AD93" s="119">
        <f t="shared" si="38"/>
        <v>0</v>
      </c>
      <c r="AE93" s="119">
        <f t="shared" si="38"/>
        <v>0</v>
      </c>
      <c r="AF93" s="119">
        <f t="shared" si="38"/>
        <v>0</v>
      </c>
      <c r="AG93" s="119">
        <f t="shared" si="38"/>
        <v>0</v>
      </c>
      <c r="AH93" s="119">
        <f t="shared" si="38"/>
        <v>0</v>
      </c>
      <c r="AI93" s="119">
        <f t="shared" si="38"/>
        <v>0</v>
      </c>
      <c r="AJ93" s="119">
        <f t="shared" si="38"/>
        <v>0</v>
      </c>
      <c r="AK93" s="119">
        <f t="shared" si="38"/>
        <v>0</v>
      </c>
      <c r="AL93" s="119">
        <f t="shared" si="38"/>
        <v>0</v>
      </c>
      <c r="AM93" s="119">
        <f t="shared" si="38"/>
        <v>0</v>
      </c>
      <c r="AN93" s="119">
        <f t="shared" si="38"/>
        <v>0</v>
      </c>
      <c r="AO93" s="119">
        <f t="shared" si="38"/>
        <v>0</v>
      </c>
      <c r="AP93" s="119">
        <f t="shared" si="38"/>
        <v>0</v>
      </c>
      <c r="AQ93" s="119">
        <f t="shared" si="38"/>
        <v>0</v>
      </c>
      <c r="AR93" s="119">
        <f t="shared" si="38"/>
        <v>0</v>
      </c>
      <c r="AS93" s="119">
        <f t="shared" si="38"/>
        <v>0</v>
      </c>
      <c r="AT93" s="119">
        <f t="shared" si="38"/>
        <v>0</v>
      </c>
      <c r="AU93" s="119">
        <f t="shared" si="38"/>
        <v>0</v>
      </c>
      <c r="AV93" s="119">
        <f t="shared" si="38"/>
        <v>0</v>
      </c>
      <c r="AW93" s="119">
        <f t="shared" si="38"/>
        <v>0</v>
      </c>
      <c r="AX93" s="119">
        <f t="shared" si="38"/>
        <v>0</v>
      </c>
      <c r="AY93" s="119">
        <f t="shared" si="38"/>
        <v>0</v>
      </c>
      <c r="AZ93" s="119">
        <f t="shared" si="38"/>
        <v>0</v>
      </c>
      <c r="BA93" s="119">
        <f t="shared" si="38"/>
        <v>0</v>
      </c>
      <c r="BB93" s="119">
        <f t="shared" si="38"/>
        <v>0</v>
      </c>
      <c r="BC93" s="119">
        <f t="shared" si="38"/>
        <v>0</v>
      </c>
      <c r="BD93" s="119">
        <f t="shared" si="38"/>
        <v>0</v>
      </c>
      <c r="BE93" s="119">
        <f t="shared" si="38"/>
        <v>0</v>
      </c>
      <c r="BF93" s="119">
        <f t="shared" si="38"/>
        <v>0</v>
      </c>
      <c r="BG93" s="119">
        <f t="shared" si="38"/>
        <v>0</v>
      </c>
      <c r="BH93" s="119">
        <f t="shared" si="38"/>
        <v>0</v>
      </c>
      <c r="BI93" s="119">
        <f t="shared" si="38"/>
        <v>0</v>
      </c>
      <c r="BJ93" s="119">
        <f t="shared" si="38"/>
        <v>0</v>
      </c>
      <c r="BK93" s="119">
        <f t="shared" si="38"/>
        <v>0</v>
      </c>
      <c r="BL93" s="119">
        <f t="shared" si="38"/>
        <v>0</v>
      </c>
      <c r="BM93" s="119">
        <f t="shared" si="38"/>
        <v>0</v>
      </c>
      <c r="BN93" s="119">
        <f t="shared" si="38"/>
        <v>0</v>
      </c>
      <c r="BO93" s="119">
        <f t="shared" si="38"/>
        <v>0</v>
      </c>
      <c r="BP93" s="119">
        <f t="shared" si="38"/>
        <v>0</v>
      </c>
      <c r="BQ93" s="119">
        <f t="shared" ref="BQ93:EB93" si="39">BQ94+BQ95</f>
        <v>0</v>
      </c>
      <c r="BR93" s="119">
        <f t="shared" si="39"/>
        <v>0</v>
      </c>
      <c r="BS93" s="119">
        <f t="shared" si="39"/>
        <v>0</v>
      </c>
      <c r="BT93" s="119">
        <f t="shared" si="39"/>
        <v>0</v>
      </c>
      <c r="BU93" s="119">
        <f t="shared" si="39"/>
        <v>0</v>
      </c>
      <c r="BV93" s="119">
        <f t="shared" si="39"/>
        <v>0</v>
      </c>
      <c r="BW93" s="119">
        <f t="shared" si="39"/>
        <v>0</v>
      </c>
      <c r="BX93" s="119">
        <f t="shared" si="39"/>
        <v>0</v>
      </c>
      <c r="BY93" s="119">
        <f t="shared" si="39"/>
        <v>0</v>
      </c>
      <c r="BZ93" s="119">
        <f t="shared" si="39"/>
        <v>0</v>
      </c>
      <c r="CA93" s="119">
        <f t="shared" si="39"/>
        <v>0</v>
      </c>
      <c r="CB93" s="119">
        <f t="shared" si="39"/>
        <v>0</v>
      </c>
      <c r="CC93" s="119">
        <f t="shared" si="39"/>
        <v>0</v>
      </c>
      <c r="CD93" s="119">
        <f t="shared" si="39"/>
        <v>0</v>
      </c>
      <c r="CE93" s="119">
        <f t="shared" si="39"/>
        <v>0</v>
      </c>
      <c r="CF93" s="119">
        <f t="shared" si="39"/>
        <v>0</v>
      </c>
      <c r="CG93" s="119">
        <f t="shared" si="39"/>
        <v>0</v>
      </c>
      <c r="CH93" s="119">
        <f t="shared" si="39"/>
        <v>0</v>
      </c>
      <c r="CI93" s="119">
        <f t="shared" si="39"/>
        <v>0</v>
      </c>
      <c r="CJ93" s="119">
        <f t="shared" si="39"/>
        <v>0</v>
      </c>
      <c r="CK93" s="119">
        <f t="shared" si="39"/>
        <v>0</v>
      </c>
      <c r="CL93" s="119">
        <f t="shared" si="39"/>
        <v>0</v>
      </c>
      <c r="CM93" s="119">
        <f t="shared" si="39"/>
        <v>0</v>
      </c>
      <c r="CN93" s="119">
        <f t="shared" si="39"/>
        <v>0</v>
      </c>
      <c r="CO93" s="119">
        <f t="shared" si="39"/>
        <v>0</v>
      </c>
      <c r="CP93" s="119">
        <f t="shared" si="39"/>
        <v>0</v>
      </c>
      <c r="CQ93" s="119">
        <f t="shared" si="39"/>
        <v>0</v>
      </c>
      <c r="CR93" s="119">
        <f t="shared" si="39"/>
        <v>0</v>
      </c>
      <c r="CS93" s="119">
        <f t="shared" si="39"/>
        <v>0</v>
      </c>
      <c r="CT93" s="119">
        <f t="shared" si="39"/>
        <v>0</v>
      </c>
      <c r="CU93" s="119">
        <f t="shared" si="39"/>
        <v>0</v>
      </c>
      <c r="CV93" s="119">
        <f t="shared" si="39"/>
        <v>0</v>
      </c>
      <c r="CW93" s="119">
        <f t="shared" si="39"/>
        <v>0</v>
      </c>
      <c r="CX93" s="119">
        <f t="shared" si="39"/>
        <v>0</v>
      </c>
      <c r="CY93" s="119">
        <f t="shared" si="39"/>
        <v>0</v>
      </c>
      <c r="CZ93" s="119">
        <f t="shared" si="39"/>
        <v>0</v>
      </c>
      <c r="DA93" s="119">
        <f t="shared" si="39"/>
        <v>0</v>
      </c>
      <c r="DB93" s="119">
        <f t="shared" si="39"/>
        <v>0</v>
      </c>
      <c r="DC93" s="119">
        <f t="shared" si="39"/>
        <v>0</v>
      </c>
      <c r="DD93" s="119">
        <f t="shared" si="39"/>
        <v>0</v>
      </c>
      <c r="DE93" s="119">
        <f t="shared" si="39"/>
        <v>0</v>
      </c>
      <c r="DF93" s="119">
        <f t="shared" si="39"/>
        <v>0</v>
      </c>
      <c r="DG93" s="119">
        <f t="shared" si="39"/>
        <v>0</v>
      </c>
      <c r="DH93" s="119">
        <f t="shared" si="39"/>
        <v>0</v>
      </c>
      <c r="DI93" s="119">
        <f t="shared" si="39"/>
        <v>0</v>
      </c>
      <c r="DJ93" s="119">
        <f t="shared" si="39"/>
        <v>0</v>
      </c>
      <c r="DK93" s="119">
        <f t="shared" si="39"/>
        <v>0</v>
      </c>
      <c r="DL93" s="119">
        <f t="shared" si="39"/>
        <v>0</v>
      </c>
      <c r="DM93" s="119">
        <f t="shared" si="39"/>
        <v>0</v>
      </c>
      <c r="DN93" s="119">
        <f t="shared" si="39"/>
        <v>0</v>
      </c>
      <c r="DO93" s="119">
        <f t="shared" si="39"/>
        <v>0</v>
      </c>
      <c r="DP93" s="119">
        <f t="shared" si="39"/>
        <v>0</v>
      </c>
      <c r="DQ93" s="119">
        <f t="shared" si="39"/>
        <v>0</v>
      </c>
      <c r="DR93" s="119">
        <f t="shared" si="39"/>
        <v>0</v>
      </c>
      <c r="DS93" s="119">
        <f t="shared" si="39"/>
        <v>0</v>
      </c>
      <c r="DT93" s="119">
        <f t="shared" si="39"/>
        <v>0</v>
      </c>
      <c r="DU93" s="119">
        <f t="shared" si="39"/>
        <v>0</v>
      </c>
      <c r="DV93" s="119">
        <f t="shared" si="39"/>
        <v>0</v>
      </c>
      <c r="DW93" s="119">
        <f t="shared" si="39"/>
        <v>0</v>
      </c>
      <c r="DX93" s="119">
        <f t="shared" si="39"/>
        <v>0</v>
      </c>
      <c r="DY93" s="119">
        <f t="shared" si="39"/>
        <v>0</v>
      </c>
      <c r="DZ93" s="119">
        <f t="shared" si="39"/>
        <v>0</v>
      </c>
      <c r="EA93" s="119">
        <f t="shared" si="39"/>
        <v>0</v>
      </c>
      <c r="EB93" s="119">
        <f t="shared" si="39"/>
        <v>0</v>
      </c>
      <c r="EC93" s="119">
        <f t="shared" ref="EC93:GN93" si="40">EC94+EC95</f>
        <v>0</v>
      </c>
      <c r="ED93" s="119">
        <f t="shared" si="40"/>
        <v>0</v>
      </c>
      <c r="EE93" s="119">
        <f t="shared" si="40"/>
        <v>0</v>
      </c>
      <c r="EF93" s="119">
        <f t="shared" si="40"/>
        <v>0</v>
      </c>
      <c r="EG93" s="119">
        <f t="shared" si="40"/>
        <v>0</v>
      </c>
      <c r="EH93" s="119">
        <f t="shared" si="40"/>
        <v>0</v>
      </c>
      <c r="EI93" s="119">
        <f t="shared" si="40"/>
        <v>0</v>
      </c>
      <c r="EJ93" s="119">
        <f t="shared" si="40"/>
        <v>0</v>
      </c>
      <c r="EK93" s="119">
        <f t="shared" si="40"/>
        <v>0</v>
      </c>
      <c r="EL93" s="119">
        <f t="shared" si="40"/>
        <v>0</v>
      </c>
      <c r="EM93" s="119">
        <f t="shared" si="40"/>
        <v>0</v>
      </c>
      <c r="EN93" s="119">
        <f t="shared" si="40"/>
        <v>0</v>
      </c>
      <c r="EO93" s="119">
        <f t="shared" si="40"/>
        <v>0</v>
      </c>
      <c r="EP93" s="119">
        <f t="shared" si="40"/>
        <v>0</v>
      </c>
      <c r="EQ93" s="119">
        <f t="shared" si="40"/>
        <v>0</v>
      </c>
      <c r="ER93" s="119">
        <f t="shared" si="40"/>
        <v>0</v>
      </c>
      <c r="ES93" s="119">
        <f t="shared" si="40"/>
        <v>0</v>
      </c>
      <c r="ET93" s="119">
        <f t="shared" si="40"/>
        <v>0</v>
      </c>
      <c r="EU93" s="119">
        <f t="shared" si="40"/>
        <v>0</v>
      </c>
      <c r="EV93" s="119">
        <f t="shared" si="40"/>
        <v>0</v>
      </c>
      <c r="EW93" s="119">
        <f t="shared" si="40"/>
        <v>0</v>
      </c>
      <c r="EX93" s="119">
        <f t="shared" si="40"/>
        <v>0</v>
      </c>
      <c r="EY93" s="119">
        <f t="shared" si="40"/>
        <v>0</v>
      </c>
      <c r="EZ93" s="119">
        <f t="shared" si="40"/>
        <v>0</v>
      </c>
      <c r="FA93" s="119">
        <f t="shared" si="40"/>
        <v>0</v>
      </c>
      <c r="FB93" s="119">
        <f t="shared" si="40"/>
        <v>0</v>
      </c>
      <c r="FC93" s="119">
        <f t="shared" si="40"/>
        <v>0</v>
      </c>
      <c r="FD93" s="119">
        <f t="shared" si="40"/>
        <v>0</v>
      </c>
      <c r="FE93" s="119">
        <f t="shared" si="40"/>
        <v>0</v>
      </c>
      <c r="FF93" s="119">
        <f t="shared" si="40"/>
        <v>0</v>
      </c>
      <c r="FG93" s="119">
        <f t="shared" si="40"/>
        <v>0</v>
      </c>
      <c r="FH93" s="119">
        <f t="shared" si="40"/>
        <v>0</v>
      </c>
      <c r="FI93" s="119">
        <f t="shared" si="40"/>
        <v>0</v>
      </c>
      <c r="FJ93" s="119">
        <f t="shared" si="40"/>
        <v>0</v>
      </c>
      <c r="FK93" s="119">
        <f t="shared" si="40"/>
        <v>0</v>
      </c>
      <c r="FL93" s="119">
        <f t="shared" si="40"/>
        <v>0</v>
      </c>
      <c r="FM93" s="119">
        <f t="shared" si="40"/>
        <v>0</v>
      </c>
      <c r="FN93" s="119">
        <f t="shared" si="40"/>
        <v>0</v>
      </c>
      <c r="FO93" s="119">
        <f t="shared" si="40"/>
        <v>0</v>
      </c>
      <c r="FP93" s="119">
        <f t="shared" si="40"/>
        <v>0</v>
      </c>
      <c r="FQ93" s="119">
        <f t="shared" si="40"/>
        <v>0</v>
      </c>
      <c r="FR93" s="119">
        <f t="shared" si="40"/>
        <v>0</v>
      </c>
      <c r="FS93" s="119">
        <f t="shared" si="40"/>
        <v>0</v>
      </c>
      <c r="FT93" s="119">
        <f t="shared" si="40"/>
        <v>0</v>
      </c>
      <c r="FU93" s="119">
        <f t="shared" si="40"/>
        <v>0</v>
      </c>
      <c r="FV93" s="119">
        <f t="shared" si="40"/>
        <v>0</v>
      </c>
      <c r="FW93" s="119">
        <f t="shared" si="40"/>
        <v>0</v>
      </c>
      <c r="FX93" s="119">
        <f t="shared" si="40"/>
        <v>0</v>
      </c>
      <c r="FY93" s="119">
        <f t="shared" si="40"/>
        <v>0</v>
      </c>
      <c r="FZ93" s="119">
        <f t="shared" si="40"/>
        <v>0</v>
      </c>
      <c r="GA93" s="119">
        <f t="shared" si="40"/>
        <v>0</v>
      </c>
      <c r="GB93" s="119">
        <f t="shared" si="40"/>
        <v>0</v>
      </c>
      <c r="GC93" s="119">
        <f t="shared" si="40"/>
        <v>0</v>
      </c>
      <c r="GD93" s="119">
        <f t="shared" si="40"/>
        <v>0</v>
      </c>
      <c r="GE93" s="119">
        <f t="shared" si="40"/>
        <v>0</v>
      </c>
      <c r="GF93" s="119">
        <f t="shared" si="40"/>
        <v>0</v>
      </c>
      <c r="GG93" s="119">
        <f t="shared" si="40"/>
        <v>0</v>
      </c>
      <c r="GH93" s="119">
        <f t="shared" si="40"/>
        <v>0</v>
      </c>
      <c r="GI93" s="119">
        <f t="shared" si="40"/>
        <v>0</v>
      </c>
      <c r="GJ93" s="119">
        <f t="shared" si="40"/>
        <v>0</v>
      </c>
      <c r="GK93" s="119">
        <f t="shared" si="40"/>
        <v>0</v>
      </c>
      <c r="GL93" s="119">
        <f t="shared" si="40"/>
        <v>0</v>
      </c>
      <c r="GM93" s="119">
        <f t="shared" si="40"/>
        <v>0</v>
      </c>
      <c r="GN93" s="119">
        <f t="shared" si="40"/>
        <v>0</v>
      </c>
      <c r="GO93" s="119">
        <f t="shared" ref="GO93:HX93" si="41">GO94+GO95</f>
        <v>0</v>
      </c>
      <c r="GP93" s="119">
        <f t="shared" si="41"/>
        <v>0</v>
      </c>
      <c r="GQ93" s="119">
        <f t="shared" si="41"/>
        <v>0</v>
      </c>
      <c r="GR93" s="119">
        <f t="shared" si="41"/>
        <v>0</v>
      </c>
      <c r="GS93" s="119">
        <f t="shared" si="41"/>
        <v>0</v>
      </c>
      <c r="GT93" s="119">
        <f t="shared" si="41"/>
        <v>0</v>
      </c>
      <c r="GU93" s="119">
        <f t="shared" si="41"/>
        <v>0</v>
      </c>
      <c r="GV93" s="119">
        <f t="shared" si="41"/>
        <v>0</v>
      </c>
      <c r="GW93" s="119">
        <f t="shared" si="41"/>
        <v>0</v>
      </c>
      <c r="GX93" s="119">
        <f t="shared" si="41"/>
        <v>0</v>
      </c>
      <c r="GY93" s="119">
        <f t="shared" si="41"/>
        <v>0</v>
      </c>
      <c r="GZ93" s="119">
        <f t="shared" si="41"/>
        <v>0</v>
      </c>
      <c r="HA93" s="119">
        <f t="shared" si="41"/>
        <v>0</v>
      </c>
      <c r="HB93" s="119">
        <f t="shared" si="41"/>
        <v>0</v>
      </c>
      <c r="HC93" s="119">
        <f t="shared" si="41"/>
        <v>0</v>
      </c>
      <c r="HD93" s="119">
        <f t="shared" si="41"/>
        <v>0</v>
      </c>
      <c r="HE93" s="119">
        <f t="shared" si="41"/>
        <v>0</v>
      </c>
      <c r="HF93" s="119">
        <f t="shared" si="41"/>
        <v>0</v>
      </c>
      <c r="HG93" s="119">
        <f t="shared" si="41"/>
        <v>0</v>
      </c>
      <c r="HH93" s="119">
        <f t="shared" si="41"/>
        <v>0</v>
      </c>
      <c r="HI93" s="119">
        <f t="shared" si="41"/>
        <v>0</v>
      </c>
      <c r="HJ93" s="119">
        <f t="shared" si="41"/>
        <v>0</v>
      </c>
      <c r="HK93" s="119">
        <f t="shared" si="41"/>
        <v>0</v>
      </c>
      <c r="HL93" s="119">
        <f t="shared" si="41"/>
        <v>0</v>
      </c>
      <c r="HM93" s="119">
        <f t="shared" si="41"/>
        <v>0</v>
      </c>
      <c r="HN93" s="119">
        <f t="shared" si="41"/>
        <v>0</v>
      </c>
      <c r="HO93" s="119">
        <f t="shared" si="41"/>
        <v>0</v>
      </c>
      <c r="HP93" s="119">
        <f t="shared" si="41"/>
        <v>0</v>
      </c>
      <c r="HQ93" s="119">
        <f t="shared" si="41"/>
        <v>0</v>
      </c>
      <c r="HR93" s="119">
        <f t="shared" si="41"/>
        <v>0</v>
      </c>
      <c r="HS93" s="119">
        <f t="shared" si="41"/>
        <v>0</v>
      </c>
      <c r="HT93" s="119">
        <f t="shared" si="41"/>
        <v>0</v>
      </c>
      <c r="HU93" s="119">
        <f t="shared" si="41"/>
        <v>0</v>
      </c>
      <c r="HV93" s="119">
        <f t="shared" si="41"/>
        <v>0</v>
      </c>
      <c r="HW93" s="119">
        <f t="shared" si="41"/>
        <v>0</v>
      </c>
      <c r="HX93" s="119">
        <f t="shared" si="41"/>
        <v>0</v>
      </c>
    </row>
    <row r="94" spans="1:232" s="20" customFormat="1" ht="15" x14ac:dyDescent="0.25">
      <c r="A94" s="58" t="s">
        <v>333</v>
      </c>
      <c r="B94" s="59" t="s">
        <v>334</v>
      </c>
      <c r="C94" s="60" t="s">
        <v>240</v>
      </c>
      <c r="D94" s="18">
        <f t="shared" si="29"/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</row>
    <row r="95" spans="1:232" s="20" customFormat="1" ht="15.75" thickBot="1" x14ac:dyDescent="0.3">
      <c r="A95" s="61" t="s">
        <v>335</v>
      </c>
      <c r="B95" s="62" t="s">
        <v>336</v>
      </c>
      <c r="C95" s="63" t="s">
        <v>240</v>
      </c>
      <c r="D95" s="18">
        <f t="shared" si="29"/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</row>
    <row r="96" spans="1:232" s="14" customFormat="1" ht="16.5" customHeight="1" thickBot="1" x14ac:dyDescent="0.3">
      <c r="A96" s="118" t="s">
        <v>337</v>
      </c>
      <c r="B96" s="11" t="s">
        <v>338</v>
      </c>
      <c r="C96" s="12" t="s">
        <v>240</v>
      </c>
      <c r="D96" s="18">
        <f t="shared" si="29"/>
        <v>0</v>
      </c>
      <c r="E96" s="119">
        <f t="shared" ref="E96:BP96" si="42">SUM(I96,Y96)</f>
        <v>0</v>
      </c>
      <c r="F96" s="119">
        <f t="shared" si="42"/>
        <v>0</v>
      </c>
      <c r="G96" s="119">
        <f t="shared" si="42"/>
        <v>0</v>
      </c>
      <c r="H96" s="119">
        <f t="shared" si="42"/>
        <v>0</v>
      </c>
      <c r="I96" s="119">
        <f t="shared" si="42"/>
        <v>0</v>
      </c>
      <c r="J96" s="119">
        <f t="shared" si="42"/>
        <v>0</v>
      </c>
      <c r="K96" s="119">
        <f t="shared" si="42"/>
        <v>0</v>
      </c>
      <c r="L96" s="119">
        <f t="shared" si="42"/>
        <v>0</v>
      </c>
      <c r="M96" s="119">
        <f t="shared" si="42"/>
        <v>0</v>
      </c>
      <c r="N96" s="119">
        <f t="shared" si="42"/>
        <v>0</v>
      </c>
      <c r="O96" s="119">
        <f t="shared" si="42"/>
        <v>0</v>
      </c>
      <c r="P96" s="119">
        <f t="shared" si="42"/>
        <v>0</v>
      </c>
      <c r="Q96" s="119">
        <f t="shared" si="42"/>
        <v>0</v>
      </c>
      <c r="R96" s="119">
        <f t="shared" si="42"/>
        <v>0</v>
      </c>
      <c r="S96" s="119">
        <f t="shared" si="42"/>
        <v>0</v>
      </c>
      <c r="T96" s="119">
        <f t="shared" si="42"/>
        <v>0</v>
      </c>
      <c r="U96" s="119">
        <f t="shared" si="42"/>
        <v>0</v>
      </c>
      <c r="V96" s="119">
        <f t="shared" si="42"/>
        <v>0</v>
      </c>
      <c r="W96" s="119">
        <f t="shared" si="42"/>
        <v>0</v>
      </c>
      <c r="X96" s="119">
        <f t="shared" si="42"/>
        <v>0</v>
      </c>
      <c r="Y96" s="119">
        <f t="shared" si="42"/>
        <v>0</v>
      </c>
      <c r="Z96" s="119">
        <f t="shared" si="42"/>
        <v>0</v>
      </c>
      <c r="AA96" s="119">
        <f t="shared" si="42"/>
        <v>0</v>
      </c>
      <c r="AB96" s="119">
        <f t="shared" si="42"/>
        <v>0</v>
      </c>
      <c r="AC96" s="119">
        <f t="shared" si="42"/>
        <v>0</v>
      </c>
      <c r="AD96" s="119">
        <f t="shared" si="42"/>
        <v>0</v>
      </c>
      <c r="AE96" s="119">
        <f t="shared" si="42"/>
        <v>0</v>
      </c>
      <c r="AF96" s="119">
        <f t="shared" si="42"/>
        <v>0</v>
      </c>
      <c r="AG96" s="119">
        <f t="shared" si="42"/>
        <v>0</v>
      </c>
      <c r="AH96" s="119">
        <f t="shared" si="42"/>
        <v>0</v>
      </c>
      <c r="AI96" s="119">
        <f t="shared" si="42"/>
        <v>0</v>
      </c>
      <c r="AJ96" s="119">
        <f t="shared" si="42"/>
        <v>0</v>
      </c>
      <c r="AK96" s="119">
        <f t="shared" si="42"/>
        <v>0</v>
      </c>
      <c r="AL96" s="119">
        <f t="shared" si="42"/>
        <v>0</v>
      </c>
      <c r="AM96" s="119">
        <f t="shared" si="42"/>
        <v>0</v>
      </c>
      <c r="AN96" s="119">
        <f t="shared" si="42"/>
        <v>0</v>
      </c>
      <c r="AO96" s="119">
        <f t="shared" si="42"/>
        <v>0</v>
      </c>
      <c r="AP96" s="119">
        <f t="shared" si="42"/>
        <v>0</v>
      </c>
      <c r="AQ96" s="119">
        <f t="shared" si="42"/>
        <v>0</v>
      </c>
      <c r="AR96" s="119">
        <f t="shared" si="42"/>
        <v>0</v>
      </c>
      <c r="AS96" s="119">
        <f t="shared" si="42"/>
        <v>0</v>
      </c>
      <c r="AT96" s="119">
        <f t="shared" si="42"/>
        <v>0</v>
      </c>
      <c r="AU96" s="119">
        <f t="shared" si="42"/>
        <v>0</v>
      </c>
      <c r="AV96" s="119">
        <f t="shared" si="42"/>
        <v>0</v>
      </c>
      <c r="AW96" s="119">
        <f t="shared" si="42"/>
        <v>0</v>
      </c>
      <c r="AX96" s="119">
        <f t="shared" si="42"/>
        <v>0</v>
      </c>
      <c r="AY96" s="119">
        <f t="shared" si="42"/>
        <v>0</v>
      </c>
      <c r="AZ96" s="119">
        <f t="shared" si="42"/>
        <v>0</v>
      </c>
      <c r="BA96" s="119">
        <f t="shared" si="42"/>
        <v>0</v>
      </c>
      <c r="BB96" s="119">
        <f t="shared" si="42"/>
        <v>0</v>
      </c>
      <c r="BC96" s="119">
        <f t="shared" si="42"/>
        <v>0</v>
      </c>
      <c r="BD96" s="119">
        <f t="shared" si="42"/>
        <v>0</v>
      </c>
      <c r="BE96" s="119">
        <f t="shared" si="42"/>
        <v>0</v>
      </c>
      <c r="BF96" s="119">
        <f t="shared" si="42"/>
        <v>0</v>
      </c>
      <c r="BG96" s="119">
        <f t="shared" si="42"/>
        <v>0</v>
      </c>
      <c r="BH96" s="119">
        <f t="shared" si="42"/>
        <v>0</v>
      </c>
      <c r="BI96" s="119">
        <f t="shared" si="42"/>
        <v>0</v>
      </c>
      <c r="BJ96" s="119">
        <f t="shared" si="42"/>
        <v>0</v>
      </c>
      <c r="BK96" s="119">
        <f t="shared" si="42"/>
        <v>0</v>
      </c>
      <c r="BL96" s="119">
        <f t="shared" si="42"/>
        <v>0</v>
      </c>
      <c r="BM96" s="119">
        <f t="shared" si="42"/>
        <v>0</v>
      </c>
      <c r="BN96" s="119">
        <f t="shared" si="42"/>
        <v>0</v>
      </c>
      <c r="BO96" s="119">
        <f t="shared" si="42"/>
        <v>0</v>
      </c>
      <c r="BP96" s="119">
        <f t="shared" si="42"/>
        <v>0</v>
      </c>
      <c r="BQ96" s="119">
        <f t="shared" ref="BQ96:EB96" si="43">SUM(BU96,CK96)</f>
        <v>0</v>
      </c>
      <c r="BR96" s="119">
        <f t="shared" si="43"/>
        <v>0</v>
      </c>
      <c r="BS96" s="119">
        <f t="shared" si="43"/>
        <v>0</v>
      </c>
      <c r="BT96" s="119">
        <f t="shared" si="43"/>
        <v>0</v>
      </c>
      <c r="BU96" s="119">
        <f t="shared" si="43"/>
        <v>0</v>
      </c>
      <c r="BV96" s="119">
        <f t="shared" si="43"/>
        <v>0</v>
      </c>
      <c r="BW96" s="119">
        <f t="shared" si="43"/>
        <v>0</v>
      </c>
      <c r="BX96" s="119">
        <f t="shared" si="43"/>
        <v>0</v>
      </c>
      <c r="BY96" s="119">
        <f t="shared" si="43"/>
        <v>0</v>
      </c>
      <c r="BZ96" s="119">
        <f t="shared" si="43"/>
        <v>0</v>
      </c>
      <c r="CA96" s="119">
        <f t="shared" si="43"/>
        <v>0</v>
      </c>
      <c r="CB96" s="119">
        <f t="shared" si="43"/>
        <v>0</v>
      </c>
      <c r="CC96" s="119">
        <f t="shared" si="43"/>
        <v>0</v>
      </c>
      <c r="CD96" s="119">
        <f t="shared" si="43"/>
        <v>0</v>
      </c>
      <c r="CE96" s="119">
        <f t="shared" si="43"/>
        <v>0</v>
      </c>
      <c r="CF96" s="119">
        <f t="shared" si="43"/>
        <v>0</v>
      </c>
      <c r="CG96" s="119">
        <f t="shared" si="43"/>
        <v>0</v>
      </c>
      <c r="CH96" s="119">
        <f t="shared" si="43"/>
        <v>0</v>
      </c>
      <c r="CI96" s="119">
        <f t="shared" si="43"/>
        <v>0</v>
      </c>
      <c r="CJ96" s="119">
        <f t="shared" si="43"/>
        <v>0</v>
      </c>
      <c r="CK96" s="119">
        <f t="shared" si="43"/>
        <v>0</v>
      </c>
      <c r="CL96" s="119">
        <f t="shared" si="43"/>
        <v>0</v>
      </c>
      <c r="CM96" s="119">
        <f t="shared" si="43"/>
        <v>0</v>
      </c>
      <c r="CN96" s="119">
        <f t="shared" si="43"/>
        <v>0</v>
      </c>
      <c r="CO96" s="119">
        <f t="shared" si="43"/>
        <v>0</v>
      </c>
      <c r="CP96" s="119">
        <f t="shared" si="43"/>
        <v>0</v>
      </c>
      <c r="CQ96" s="119">
        <f t="shared" si="43"/>
        <v>0</v>
      </c>
      <c r="CR96" s="119">
        <f t="shared" si="43"/>
        <v>0</v>
      </c>
      <c r="CS96" s="119">
        <f t="shared" si="43"/>
        <v>0</v>
      </c>
      <c r="CT96" s="119">
        <f t="shared" si="43"/>
        <v>0</v>
      </c>
      <c r="CU96" s="119">
        <f t="shared" si="43"/>
        <v>0</v>
      </c>
      <c r="CV96" s="119">
        <f t="shared" si="43"/>
        <v>0</v>
      </c>
      <c r="CW96" s="119">
        <f t="shared" si="43"/>
        <v>0</v>
      </c>
      <c r="CX96" s="119">
        <f t="shared" si="43"/>
        <v>0</v>
      </c>
      <c r="CY96" s="119">
        <f t="shared" si="43"/>
        <v>0</v>
      </c>
      <c r="CZ96" s="119">
        <f t="shared" si="43"/>
        <v>0</v>
      </c>
      <c r="DA96" s="119">
        <f t="shared" si="43"/>
        <v>0</v>
      </c>
      <c r="DB96" s="119">
        <f t="shared" si="43"/>
        <v>0</v>
      </c>
      <c r="DC96" s="119">
        <f t="shared" si="43"/>
        <v>0</v>
      </c>
      <c r="DD96" s="119">
        <f t="shared" si="43"/>
        <v>0</v>
      </c>
      <c r="DE96" s="119">
        <f t="shared" si="43"/>
        <v>0</v>
      </c>
      <c r="DF96" s="119">
        <f t="shared" si="43"/>
        <v>0</v>
      </c>
      <c r="DG96" s="119">
        <f t="shared" si="43"/>
        <v>0</v>
      </c>
      <c r="DH96" s="119">
        <f t="shared" si="43"/>
        <v>0</v>
      </c>
      <c r="DI96" s="119">
        <f t="shared" si="43"/>
        <v>0</v>
      </c>
      <c r="DJ96" s="119">
        <f t="shared" si="43"/>
        <v>0</v>
      </c>
      <c r="DK96" s="119">
        <f t="shared" si="43"/>
        <v>0</v>
      </c>
      <c r="DL96" s="119">
        <f t="shared" si="43"/>
        <v>0</v>
      </c>
      <c r="DM96" s="119">
        <f t="shared" si="43"/>
        <v>0</v>
      </c>
      <c r="DN96" s="119">
        <f t="shared" si="43"/>
        <v>0</v>
      </c>
      <c r="DO96" s="119">
        <f t="shared" si="43"/>
        <v>0</v>
      </c>
      <c r="DP96" s="119">
        <f t="shared" si="43"/>
        <v>0</v>
      </c>
      <c r="DQ96" s="119">
        <f t="shared" si="43"/>
        <v>0</v>
      </c>
      <c r="DR96" s="119">
        <f t="shared" si="43"/>
        <v>0</v>
      </c>
      <c r="DS96" s="119">
        <f t="shared" si="43"/>
        <v>0</v>
      </c>
      <c r="DT96" s="119">
        <f t="shared" si="43"/>
        <v>0</v>
      </c>
      <c r="DU96" s="119">
        <f t="shared" si="43"/>
        <v>0</v>
      </c>
      <c r="DV96" s="119">
        <f t="shared" si="43"/>
        <v>0</v>
      </c>
      <c r="DW96" s="119">
        <f t="shared" si="43"/>
        <v>0</v>
      </c>
      <c r="DX96" s="119">
        <f t="shared" si="43"/>
        <v>0</v>
      </c>
      <c r="DY96" s="119">
        <f t="shared" si="43"/>
        <v>0</v>
      </c>
      <c r="DZ96" s="119">
        <f t="shared" si="43"/>
        <v>0</v>
      </c>
      <c r="EA96" s="119">
        <f t="shared" si="43"/>
        <v>0</v>
      </c>
      <c r="EB96" s="119">
        <f t="shared" si="43"/>
        <v>0</v>
      </c>
      <c r="EC96" s="119">
        <f t="shared" ref="EC96:GN96" si="44">SUM(EG96,EW96)</f>
        <v>0</v>
      </c>
      <c r="ED96" s="119">
        <f t="shared" si="44"/>
        <v>0</v>
      </c>
      <c r="EE96" s="119">
        <f t="shared" si="44"/>
        <v>0</v>
      </c>
      <c r="EF96" s="119">
        <f t="shared" si="44"/>
        <v>0</v>
      </c>
      <c r="EG96" s="119">
        <f t="shared" si="44"/>
        <v>0</v>
      </c>
      <c r="EH96" s="119">
        <f t="shared" si="44"/>
        <v>0</v>
      </c>
      <c r="EI96" s="119">
        <f t="shared" si="44"/>
        <v>0</v>
      </c>
      <c r="EJ96" s="119">
        <f t="shared" si="44"/>
        <v>0</v>
      </c>
      <c r="EK96" s="119">
        <f t="shared" si="44"/>
        <v>0</v>
      </c>
      <c r="EL96" s="119">
        <f t="shared" si="44"/>
        <v>0</v>
      </c>
      <c r="EM96" s="119">
        <f t="shared" si="44"/>
        <v>0</v>
      </c>
      <c r="EN96" s="119">
        <f t="shared" si="44"/>
        <v>0</v>
      </c>
      <c r="EO96" s="119">
        <f t="shared" si="44"/>
        <v>0</v>
      </c>
      <c r="EP96" s="119">
        <f t="shared" si="44"/>
        <v>0</v>
      </c>
      <c r="EQ96" s="119">
        <f t="shared" si="44"/>
        <v>0</v>
      </c>
      <c r="ER96" s="119">
        <f t="shared" si="44"/>
        <v>0</v>
      </c>
      <c r="ES96" s="119">
        <f t="shared" si="44"/>
        <v>0</v>
      </c>
      <c r="ET96" s="119">
        <f t="shared" si="44"/>
        <v>0</v>
      </c>
      <c r="EU96" s="119">
        <f t="shared" si="44"/>
        <v>0</v>
      </c>
      <c r="EV96" s="119">
        <f t="shared" si="44"/>
        <v>0</v>
      </c>
      <c r="EW96" s="119">
        <f t="shared" si="44"/>
        <v>0</v>
      </c>
      <c r="EX96" s="119">
        <f t="shared" si="44"/>
        <v>0</v>
      </c>
      <c r="EY96" s="119">
        <f t="shared" si="44"/>
        <v>0</v>
      </c>
      <c r="EZ96" s="119">
        <f t="shared" si="44"/>
        <v>0</v>
      </c>
      <c r="FA96" s="119">
        <f t="shared" si="44"/>
        <v>0</v>
      </c>
      <c r="FB96" s="119">
        <f t="shared" si="44"/>
        <v>0</v>
      </c>
      <c r="FC96" s="119">
        <f t="shared" si="44"/>
        <v>0</v>
      </c>
      <c r="FD96" s="119">
        <f t="shared" si="44"/>
        <v>0</v>
      </c>
      <c r="FE96" s="119">
        <f t="shared" si="44"/>
        <v>0</v>
      </c>
      <c r="FF96" s="119">
        <f t="shared" si="44"/>
        <v>0</v>
      </c>
      <c r="FG96" s="119">
        <f t="shared" si="44"/>
        <v>0</v>
      </c>
      <c r="FH96" s="119">
        <f t="shared" si="44"/>
        <v>0</v>
      </c>
      <c r="FI96" s="119">
        <f t="shared" si="44"/>
        <v>0</v>
      </c>
      <c r="FJ96" s="119">
        <f t="shared" si="44"/>
        <v>0</v>
      </c>
      <c r="FK96" s="119">
        <f t="shared" si="44"/>
        <v>0</v>
      </c>
      <c r="FL96" s="119">
        <f t="shared" si="44"/>
        <v>0</v>
      </c>
      <c r="FM96" s="119">
        <f t="shared" si="44"/>
        <v>0</v>
      </c>
      <c r="FN96" s="119">
        <f t="shared" si="44"/>
        <v>0</v>
      </c>
      <c r="FO96" s="119">
        <f t="shared" si="44"/>
        <v>0</v>
      </c>
      <c r="FP96" s="119">
        <f t="shared" si="44"/>
        <v>0</v>
      </c>
      <c r="FQ96" s="119">
        <f t="shared" si="44"/>
        <v>0</v>
      </c>
      <c r="FR96" s="119">
        <f t="shared" si="44"/>
        <v>0</v>
      </c>
      <c r="FS96" s="119">
        <f t="shared" si="44"/>
        <v>0</v>
      </c>
      <c r="FT96" s="119">
        <f t="shared" si="44"/>
        <v>0</v>
      </c>
      <c r="FU96" s="119">
        <f t="shared" si="44"/>
        <v>0</v>
      </c>
      <c r="FV96" s="119">
        <f t="shared" si="44"/>
        <v>0</v>
      </c>
      <c r="FW96" s="119">
        <f t="shared" si="44"/>
        <v>0</v>
      </c>
      <c r="FX96" s="119">
        <f t="shared" si="44"/>
        <v>0</v>
      </c>
      <c r="FY96" s="119">
        <f t="shared" si="44"/>
        <v>0</v>
      </c>
      <c r="FZ96" s="119">
        <f t="shared" si="44"/>
        <v>0</v>
      </c>
      <c r="GA96" s="119">
        <f t="shared" si="44"/>
        <v>0</v>
      </c>
      <c r="GB96" s="119">
        <f t="shared" si="44"/>
        <v>0</v>
      </c>
      <c r="GC96" s="119">
        <f t="shared" si="44"/>
        <v>0</v>
      </c>
      <c r="GD96" s="119">
        <f t="shared" si="44"/>
        <v>0</v>
      </c>
      <c r="GE96" s="119">
        <f t="shared" si="44"/>
        <v>0</v>
      </c>
      <c r="GF96" s="119">
        <f t="shared" si="44"/>
        <v>0</v>
      </c>
      <c r="GG96" s="119">
        <f t="shared" si="44"/>
        <v>0</v>
      </c>
      <c r="GH96" s="119">
        <f t="shared" si="44"/>
        <v>0</v>
      </c>
      <c r="GI96" s="119">
        <f t="shared" si="44"/>
        <v>0</v>
      </c>
      <c r="GJ96" s="119">
        <f t="shared" si="44"/>
        <v>0</v>
      </c>
      <c r="GK96" s="119">
        <f t="shared" si="44"/>
        <v>0</v>
      </c>
      <c r="GL96" s="119">
        <f t="shared" si="44"/>
        <v>0</v>
      </c>
      <c r="GM96" s="119">
        <f t="shared" si="44"/>
        <v>0</v>
      </c>
      <c r="GN96" s="119">
        <f t="shared" si="44"/>
        <v>0</v>
      </c>
      <c r="GO96" s="119">
        <f t="shared" ref="GO96:HX96" si="45">SUM(GS96,HI96)</f>
        <v>0</v>
      </c>
      <c r="GP96" s="119">
        <f t="shared" si="45"/>
        <v>0</v>
      </c>
      <c r="GQ96" s="119">
        <f t="shared" si="45"/>
        <v>0</v>
      </c>
      <c r="GR96" s="119">
        <f t="shared" si="45"/>
        <v>0</v>
      </c>
      <c r="GS96" s="119">
        <f t="shared" si="45"/>
        <v>0</v>
      </c>
      <c r="GT96" s="119">
        <f t="shared" si="45"/>
        <v>0</v>
      </c>
      <c r="GU96" s="119">
        <f t="shared" si="45"/>
        <v>0</v>
      </c>
      <c r="GV96" s="119">
        <f t="shared" si="45"/>
        <v>0</v>
      </c>
      <c r="GW96" s="119">
        <f t="shared" si="45"/>
        <v>0</v>
      </c>
      <c r="GX96" s="119">
        <f t="shared" si="45"/>
        <v>0</v>
      </c>
      <c r="GY96" s="119">
        <f t="shared" si="45"/>
        <v>0</v>
      </c>
      <c r="GZ96" s="119">
        <f t="shared" si="45"/>
        <v>0</v>
      </c>
      <c r="HA96" s="119">
        <f t="shared" si="45"/>
        <v>0</v>
      </c>
      <c r="HB96" s="119">
        <f t="shared" si="45"/>
        <v>0</v>
      </c>
      <c r="HC96" s="119">
        <f t="shared" si="45"/>
        <v>0</v>
      </c>
      <c r="HD96" s="119">
        <f t="shared" si="45"/>
        <v>0</v>
      </c>
      <c r="HE96" s="119">
        <f t="shared" si="45"/>
        <v>0</v>
      </c>
      <c r="HF96" s="119">
        <f t="shared" si="45"/>
        <v>0</v>
      </c>
      <c r="HG96" s="119">
        <f t="shared" si="45"/>
        <v>0</v>
      </c>
      <c r="HH96" s="119">
        <f t="shared" si="45"/>
        <v>0</v>
      </c>
      <c r="HI96" s="119">
        <f t="shared" si="45"/>
        <v>0</v>
      </c>
      <c r="HJ96" s="119">
        <f t="shared" si="45"/>
        <v>0</v>
      </c>
      <c r="HK96" s="119">
        <f t="shared" si="45"/>
        <v>0</v>
      </c>
      <c r="HL96" s="119">
        <f t="shared" si="45"/>
        <v>0</v>
      </c>
      <c r="HM96" s="119">
        <f t="shared" si="45"/>
        <v>0</v>
      </c>
      <c r="HN96" s="119">
        <f t="shared" si="45"/>
        <v>0</v>
      </c>
      <c r="HO96" s="119">
        <f t="shared" si="45"/>
        <v>0</v>
      </c>
      <c r="HP96" s="119">
        <f t="shared" si="45"/>
        <v>0</v>
      </c>
      <c r="HQ96" s="119">
        <f t="shared" si="45"/>
        <v>0</v>
      </c>
      <c r="HR96" s="119">
        <f t="shared" si="45"/>
        <v>0</v>
      </c>
      <c r="HS96" s="119">
        <f t="shared" si="45"/>
        <v>0</v>
      </c>
      <c r="HT96" s="119">
        <f t="shared" si="45"/>
        <v>0</v>
      </c>
      <c r="HU96" s="119">
        <f t="shared" si="45"/>
        <v>0</v>
      </c>
      <c r="HV96" s="119">
        <f t="shared" si="45"/>
        <v>0</v>
      </c>
      <c r="HW96" s="119">
        <f t="shared" si="45"/>
        <v>0</v>
      </c>
      <c r="HX96" s="119">
        <f t="shared" si="45"/>
        <v>0</v>
      </c>
    </row>
    <row r="97" spans="1:232" s="141" customFormat="1" ht="16.5" customHeight="1" thickBot="1" x14ac:dyDescent="0.3">
      <c r="A97" s="137"/>
      <c r="B97" s="138" t="s">
        <v>339</v>
      </c>
      <c r="C97" s="139" t="s">
        <v>240</v>
      </c>
      <c r="D97" s="140">
        <f>D96+D93+D86+D71+D12</f>
        <v>0</v>
      </c>
      <c r="E97" s="140">
        <f t="shared" ref="E97:BP97" si="46">E96+E93+E86+E71+E12</f>
        <v>0</v>
      </c>
      <c r="F97" s="140">
        <f t="shared" si="46"/>
        <v>0</v>
      </c>
      <c r="G97" s="140">
        <f t="shared" si="46"/>
        <v>0</v>
      </c>
      <c r="H97" s="140">
        <f t="shared" si="46"/>
        <v>0</v>
      </c>
      <c r="I97" s="140">
        <f t="shared" si="46"/>
        <v>0</v>
      </c>
      <c r="J97" s="140">
        <f t="shared" si="46"/>
        <v>0</v>
      </c>
      <c r="K97" s="140">
        <f t="shared" si="46"/>
        <v>0</v>
      </c>
      <c r="L97" s="140">
        <f t="shared" si="46"/>
        <v>0</v>
      </c>
      <c r="M97" s="140">
        <f t="shared" si="46"/>
        <v>0</v>
      </c>
      <c r="N97" s="140">
        <f t="shared" si="46"/>
        <v>0</v>
      </c>
      <c r="O97" s="140">
        <f t="shared" si="46"/>
        <v>0</v>
      </c>
      <c r="P97" s="140">
        <f t="shared" si="46"/>
        <v>0</v>
      </c>
      <c r="Q97" s="140">
        <f t="shared" si="46"/>
        <v>0</v>
      </c>
      <c r="R97" s="140">
        <f t="shared" si="46"/>
        <v>0</v>
      </c>
      <c r="S97" s="140">
        <f t="shared" si="46"/>
        <v>0</v>
      </c>
      <c r="T97" s="140">
        <f t="shared" si="46"/>
        <v>0</v>
      </c>
      <c r="U97" s="140">
        <f t="shared" si="46"/>
        <v>0</v>
      </c>
      <c r="V97" s="140">
        <f t="shared" si="46"/>
        <v>0</v>
      </c>
      <c r="W97" s="140">
        <f t="shared" si="46"/>
        <v>0</v>
      </c>
      <c r="X97" s="140">
        <f t="shared" si="46"/>
        <v>0</v>
      </c>
      <c r="Y97" s="140">
        <f t="shared" si="46"/>
        <v>0</v>
      </c>
      <c r="Z97" s="140">
        <f t="shared" si="46"/>
        <v>0</v>
      </c>
      <c r="AA97" s="140">
        <f t="shared" si="46"/>
        <v>0</v>
      </c>
      <c r="AB97" s="140">
        <f t="shared" si="46"/>
        <v>0</v>
      </c>
      <c r="AC97" s="140">
        <f t="shared" si="46"/>
        <v>0</v>
      </c>
      <c r="AD97" s="140">
        <f t="shared" si="46"/>
        <v>0</v>
      </c>
      <c r="AE97" s="140">
        <f t="shared" si="46"/>
        <v>0</v>
      </c>
      <c r="AF97" s="140">
        <f t="shared" si="46"/>
        <v>0</v>
      </c>
      <c r="AG97" s="140">
        <f t="shared" si="46"/>
        <v>0</v>
      </c>
      <c r="AH97" s="140">
        <f t="shared" si="46"/>
        <v>0</v>
      </c>
      <c r="AI97" s="140">
        <f t="shared" si="46"/>
        <v>0</v>
      </c>
      <c r="AJ97" s="140">
        <f t="shared" si="46"/>
        <v>0</v>
      </c>
      <c r="AK97" s="140">
        <f t="shared" si="46"/>
        <v>0</v>
      </c>
      <c r="AL97" s="140">
        <f t="shared" si="46"/>
        <v>0</v>
      </c>
      <c r="AM97" s="140">
        <f t="shared" si="46"/>
        <v>0</v>
      </c>
      <c r="AN97" s="140">
        <f t="shared" si="46"/>
        <v>0</v>
      </c>
      <c r="AO97" s="140">
        <f t="shared" si="46"/>
        <v>0</v>
      </c>
      <c r="AP97" s="140">
        <f t="shared" si="46"/>
        <v>0</v>
      </c>
      <c r="AQ97" s="140">
        <f t="shared" si="46"/>
        <v>0</v>
      </c>
      <c r="AR97" s="140">
        <f t="shared" si="46"/>
        <v>0</v>
      </c>
      <c r="AS97" s="140">
        <f t="shared" si="46"/>
        <v>0</v>
      </c>
      <c r="AT97" s="140">
        <f t="shared" si="46"/>
        <v>0</v>
      </c>
      <c r="AU97" s="140">
        <f t="shared" si="46"/>
        <v>0</v>
      </c>
      <c r="AV97" s="140">
        <f t="shared" si="46"/>
        <v>0</v>
      </c>
      <c r="AW97" s="140">
        <f t="shared" si="46"/>
        <v>0</v>
      </c>
      <c r="AX97" s="140">
        <f t="shared" si="46"/>
        <v>0</v>
      </c>
      <c r="AY97" s="140">
        <f t="shared" si="46"/>
        <v>0</v>
      </c>
      <c r="AZ97" s="140">
        <f t="shared" si="46"/>
        <v>0</v>
      </c>
      <c r="BA97" s="140">
        <f t="shared" si="46"/>
        <v>0</v>
      </c>
      <c r="BB97" s="140">
        <f t="shared" si="46"/>
        <v>0</v>
      </c>
      <c r="BC97" s="140">
        <f t="shared" si="46"/>
        <v>0</v>
      </c>
      <c r="BD97" s="140">
        <f t="shared" si="46"/>
        <v>0</v>
      </c>
      <c r="BE97" s="140">
        <f t="shared" si="46"/>
        <v>0</v>
      </c>
      <c r="BF97" s="140">
        <f t="shared" si="46"/>
        <v>0</v>
      </c>
      <c r="BG97" s="140">
        <f t="shared" si="46"/>
        <v>0</v>
      </c>
      <c r="BH97" s="140">
        <f t="shared" si="46"/>
        <v>0</v>
      </c>
      <c r="BI97" s="140">
        <f t="shared" si="46"/>
        <v>0</v>
      </c>
      <c r="BJ97" s="140">
        <f t="shared" si="46"/>
        <v>0</v>
      </c>
      <c r="BK97" s="140">
        <f t="shared" si="46"/>
        <v>0</v>
      </c>
      <c r="BL97" s="140">
        <f t="shared" si="46"/>
        <v>0</v>
      </c>
      <c r="BM97" s="140">
        <f t="shared" si="46"/>
        <v>0</v>
      </c>
      <c r="BN97" s="140">
        <f t="shared" si="46"/>
        <v>0</v>
      </c>
      <c r="BO97" s="140">
        <f t="shared" si="46"/>
        <v>0</v>
      </c>
      <c r="BP97" s="140">
        <f t="shared" si="46"/>
        <v>0</v>
      </c>
      <c r="BQ97" s="140">
        <f t="shared" ref="BQ97:EB97" si="47">BQ96+BQ93+BQ86+BQ71+BQ12</f>
        <v>0</v>
      </c>
      <c r="BR97" s="140">
        <f t="shared" si="47"/>
        <v>0</v>
      </c>
      <c r="BS97" s="140">
        <f t="shared" si="47"/>
        <v>0</v>
      </c>
      <c r="BT97" s="140">
        <f t="shared" si="47"/>
        <v>0</v>
      </c>
      <c r="BU97" s="140">
        <f t="shared" si="47"/>
        <v>0</v>
      </c>
      <c r="BV97" s="140">
        <f t="shared" si="47"/>
        <v>0</v>
      </c>
      <c r="BW97" s="140">
        <f t="shared" si="47"/>
        <v>0</v>
      </c>
      <c r="BX97" s="140">
        <f t="shared" si="47"/>
        <v>0</v>
      </c>
      <c r="BY97" s="140">
        <f t="shared" si="47"/>
        <v>0</v>
      </c>
      <c r="BZ97" s="140">
        <f t="shared" si="47"/>
        <v>0</v>
      </c>
      <c r="CA97" s="140">
        <f t="shared" si="47"/>
        <v>0</v>
      </c>
      <c r="CB97" s="140">
        <f t="shared" si="47"/>
        <v>0</v>
      </c>
      <c r="CC97" s="140">
        <f t="shared" si="47"/>
        <v>0</v>
      </c>
      <c r="CD97" s="140">
        <f t="shared" si="47"/>
        <v>0</v>
      </c>
      <c r="CE97" s="140">
        <f t="shared" si="47"/>
        <v>0</v>
      </c>
      <c r="CF97" s="140">
        <f t="shared" si="47"/>
        <v>0</v>
      </c>
      <c r="CG97" s="140">
        <f t="shared" si="47"/>
        <v>0</v>
      </c>
      <c r="CH97" s="140">
        <f t="shared" si="47"/>
        <v>0</v>
      </c>
      <c r="CI97" s="140">
        <f t="shared" si="47"/>
        <v>0</v>
      </c>
      <c r="CJ97" s="140">
        <f t="shared" si="47"/>
        <v>0</v>
      </c>
      <c r="CK97" s="140">
        <f t="shared" si="47"/>
        <v>0</v>
      </c>
      <c r="CL97" s="140">
        <f t="shared" si="47"/>
        <v>0</v>
      </c>
      <c r="CM97" s="140">
        <f t="shared" si="47"/>
        <v>0</v>
      </c>
      <c r="CN97" s="140">
        <f t="shared" si="47"/>
        <v>0</v>
      </c>
      <c r="CO97" s="140">
        <f t="shared" si="47"/>
        <v>0</v>
      </c>
      <c r="CP97" s="140">
        <f t="shared" si="47"/>
        <v>0</v>
      </c>
      <c r="CQ97" s="140">
        <f t="shared" si="47"/>
        <v>0</v>
      </c>
      <c r="CR97" s="140">
        <f t="shared" si="47"/>
        <v>0</v>
      </c>
      <c r="CS97" s="140">
        <f t="shared" si="47"/>
        <v>0</v>
      </c>
      <c r="CT97" s="140">
        <f t="shared" si="47"/>
        <v>0</v>
      </c>
      <c r="CU97" s="140">
        <f t="shared" si="47"/>
        <v>0</v>
      </c>
      <c r="CV97" s="140">
        <f t="shared" si="47"/>
        <v>0</v>
      </c>
      <c r="CW97" s="140">
        <f t="shared" si="47"/>
        <v>0</v>
      </c>
      <c r="CX97" s="140">
        <f t="shared" si="47"/>
        <v>0</v>
      </c>
      <c r="CY97" s="140">
        <f t="shared" si="47"/>
        <v>0</v>
      </c>
      <c r="CZ97" s="140">
        <f t="shared" si="47"/>
        <v>0</v>
      </c>
      <c r="DA97" s="140">
        <f t="shared" si="47"/>
        <v>0</v>
      </c>
      <c r="DB97" s="140">
        <f t="shared" si="47"/>
        <v>0</v>
      </c>
      <c r="DC97" s="140">
        <f t="shared" si="47"/>
        <v>0</v>
      </c>
      <c r="DD97" s="140">
        <f t="shared" si="47"/>
        <v>0</v>
      </c>
      <c r="DE97" s="140">
        <f t="shared" si="47"/>
        <v>0</v>
      </c>
      <c r="DF97" s="140">
        <f t="shared" si="47"/>
        <v>0</v>
      </c>
      <c r="DG97" s="140">
        <f t="shared" si="47"/>
        <v>0</v>
      </c>
      <c r="DH97" s="140">
        <f t="shared" si="47"/>
        <v>0</v>
      </c>
      <c r="DI97" s="140">
        <f t="shared" si="47"/>
        <v>0</v>
      </c>
      <c r="DJ97" s="140">
        <f t="shared" si="47"/>
        <v>0</v>
      </c>
      <c r="DK97" s="140">
        <f t="shared" si="47"/>
        <v>0</v>
      </c>
      <c r="DL97" s="140">
        <f t="shared" si="47"/>
        <v>0</v>
      </c>
      <c r="DM97" s="140">
        <f t="shared" si="47"/>
        <v>0</v>
      </c>
      <c r="DN97" s="140">
        <f t="shared" si="47"/>
        <v>0</v>
      </c>
      <c r="DO97" s="140">
        <f t="shared" si="47"/>
        <v>0</v>
      </c>
      <c r="DP97" s="140">
        <f t="shared" si="47"/>
        <v>0</v>
      </c>
      <c r="DQ97" s="140">
        <f t="shared" si="47"/>
        <v>0</v>
      </c>
      <c r="DR97" s="140">
        <f t="shared" si="47"/>
        <v>0</v>
      </c>
      <c r="DS97" s="140">
        <f t="shared" si="47"/>
        <v>0</v>
      </c>
      <c r="DT97" s="140">
        <f t="shared" si="47"/>
        <v>0</v>
      </c>
      <c r="DU97" s="140">
        <f t="shared" si="47"/>
        <v>0</v>
      </c>
      <c r="DV97" s="140">
        <f t="shared" si="47"/>
        <v>0</v>
      </c>
      <c r="DW97" s="140">
        <f t="shared" si="47"/>
        <v>0</v>
      </c>
      <c r="DX97" s="140">
        <f t="shared" si="47"/>
        <v>0</v>
      </c>
      <c r="DY97" s="140">
        <f t="shared" si="47"/>
        <v>0</v>
      </c>
      <c r="DZ97" s="140">
        <f t="shared" si="47"/>
        <v>0</v>
      </c>
      <c r="EA97" s="140">
        <f t="shared" si="47"/>
        <v>0</v>
      </c>
      <c r="EB97" s="140">
        <f t="shared" si="47"/>
        <v>0</v>
      </c>
      <c r="EC97" s="140">
        <f t="shared" ref="EC97:GN97" si="48">EC96+EC93+EC86+EC71+EC12</f>
        <v>0</v>
      </c>
      <c r="ED97" s="140">
        <f t="shared" si="48"/>
        <v>0</v>
      </c>
      <c r="EE97" s="140">
        <f t="shared" si="48"/>
        <v>0</v>
      </c>
      <c r="EF97" s="140">
        <f t="shared" si="48"/>
        <v>0</v>
      </c>
      <c r="EG97" s="140">
        <f t="shared" si="48"/>
        <v>0</v>
      </c>
      <c r="EH97" s="140">
        <f t="shared" si="48"/>
        <v>0</v>
      </c>
      <c r="EI97" s="140">
        <f t="shared" si="48"/>
        <v>0</v>
      </c>
      <c r="EJ97" s="140">
        <f t="shared" si="48"/>
        <v>0</v>
      </c>
      <c r="EK97" s="140">
        <f t="shared" si="48"/>
        <v>0</v>
      </c>
      <c r="EL97" s="140">
        <f t="shared" si="48"/>
        <v>0</v>
      </c>
      <c r="EM97" s="140">
        <f t="shared" si="48"/>
        <v>0</v>
      </c>
      <c r="EN97" s="140">
        <f t="shared" si="48"/>
        <v>0</v>
      </c>
      <c r="EO97" s="140">
        <f t="shared" si="48"/>
        <v>0</v>
      </c>
      <c r="EP97" s="140">
        <f t="shared" si="48"/>
        <v>0</v>
      </c>
      <c r="EQ97" s="140">
        <f t="shared" si="48"/>
        <v>0</v>
      </c>
      <c r="ER97" s="140">
        <f t="shared" si="48"/>
        <v>0</v>
      </c>
      <c r="ES97" s="140">
        <f t="shared" si="48"/>
        <v>0</v>
      </c>
      <c r="ET97" s="140">
        <f t="shared" si="48"/>
        <v>0</v>
      </c>
      <c r="EU97" s="140">
        <f t="shared" si="48"/>
        <v>0</v>
      </c>
      <c r="EV97" s="140">
        <f t="shared" si="48"/>
        <v>0</v>
      </c>
      <c r="EW97" s="140">
        <f t="shared" si="48"/>
        <v>0</v>
      </c>
      <c r="EX97" s="140">
        <f t="shared" si="48"/>
        <v>0</v>
      </c>
      <c r="EY97" s="140">
        <f t="shared" si="48"/>
        <v>0</v>
      </c>
      <c r="EZ97" s="140">
        <f t="shared" si="48"/>
        <v>0</v>
      </c>
      <c r="FA97" s="140">
        <f t="shared" si="48"/>
        <v>0</v>
      </c>
      <c r="FB97" s="140">
        <f t="shared" si="48"/>
        <v>0</v>
      </c>
      <c r="FC97" s="140">
        <f t="shared" si="48"/>
        <v>0</v>
      </c>
      <c r="FD97" s="140">
        <f t="shared" si="48"/>
        <v>0</v>
      </c>
      <c r="FE97" s="140">
        <f t="shared" si="48"/>
        <v>0</v>
      </c>
      <c r="FF97" s="140">
        <f t="shared" si="48"/>
        <v>0</v>
      </c>
      <c r="FG97" s="140">
        <f t="shared" si="48"/>
        <v>0</v>
      </c>
      <c r="FH97" s="140">
        <f t="shared" si="48"/>
        <v>0</v>
      </c>
      <c r="FI97" s="140">
        <f t="shared" si="48"/>
        <v>0</v>
      </c>
      <c r="FJ97" s="140">
        <f t="shared" si="48"/>
        <v>0</v>
      </c>
      <c r="FK97" s="140">
        <f t="shared" si="48"/>
        <v>0</v>
      </c>
      <c r="FL97" s="140">
        <f t="shared" si="48"/>
        <v>0</v>
      </c>
      <c r="FM97" s="140">
        <f t="shared" si="48"/>
        <v>0</v>
      </c>
      <c r="FN97" s="140">
        <f t="shared" si="48"/>
        <v>0</v>
      </c>
      <c r="FO97" s="140">
        <f t="shared" si="48"/>
        <v>0</v>
      </c>
      <c r="FP97" s="140">
        <f t="shared" si="48"/>
        <v>0</v>
      </c>
      <c r="FQ97" s="140">
        <f t="shared" si="48"/>
        <v>0</v>
      </c>
      <c r="FR97" s="140">
        <f t="shared" si="48"/>
        <v>0</v>
      </c>
      <c r="FS97" s="140">
        <f t="shared" si="48"/>
        <v>0</v>
      </c>
      <c r="FT97" s="140">
        <f t="shared" si="48"/>
        <v>0</v>
      </c>
      <c r="FU97" s="140">
        <f t="shared" si="48"/>
        <v>0</v>
      </c>
      <c r="FV97" s="140">
        <f t="shared" si="48"/>
        <v>0</v>
      </c>
      <c r="FW97" s="140">
        <f t="shared" si="48"/>
        <v>0</v>
      </c>
      <c r="FX97" s="140">
        <f t="shared" si="48"/>
        <v>0</v>
      </c>
      <c r="FY97" s="140">
        <f t="shared" si="48"/>
        <v>0</v>
      </c>
      <c r="FZ97" s="140">
        <f t="shared" si="48"/>
        <v>0</v>
      </c>
      <c r="GA97" s="140">
        <f t="shared" si="48"/>
        <v>0</v>
      </c>
      <c r="GB97" s="140">
        <f t="shared" si="48"/>
        <v>0</v>
      </c>
      <c r="GC97" s="140">
        <f t="shared" si="48"/>
        <v>0</v>
      </c>
      <c r="GD97" s="140">
        <f t="shared" si="48"/>
        <v>0</v>
      </c>
      <c r="GE97" s="140">
        <f t="shared" si="48"/>
        <v>0</v>
      </c>
      <c r="GF97" s="140">
        <f t="shared" si="48"/>
        <v>0</v>
      </c>
      <c r="GG97" s="140">
        <f t="shared" si="48"/>
        <v>0</v>
      </c>
      <c r="GH97" s="140">
        <f t="shared" si="48"/>
        <v>0</v>
      </c>
      <c r="GI97" s="140">
        <f t="shared" si="48"/>
        <v>0</v>
      </c>
      <c r="GJ97" s="140">
        <f t="shared" si="48"/>
        <v>0</v>
      </c>
      <c r="GK97" s="140">
        <f t="shared" si="48"/>
        <v>0</v>
      </c>
      <c r="GL97" s="140">
        <f t="shared" si="48"/>
        <v>0</v>
      </c>
      <c r="GM97" s="140">
        <f t="shared" si="48"/>
        <v>0</v>
      </c>
      <c r="GN97" s="140">
        <f t="shared" si="48"/>
        <v>0</v>
      </c>
      <c r="GO97" s="140">
        <f t="shared" ref="GO97:HX97" si="49">GO96+GO93+GO86+GO71+GO12</f>
        <v>0</v>
      </c>
      <c r="GP97" s="140">
        <f t="shared" si="49"/>
        <v>0</v>
      </c>
      <c r="GQ97" s="140">
        <f t="shared" si="49"/>
        <v>0</v>
      </c>
      <c r="GR97" s="140">
        <f t="shared" si="49"/>
        <v>0</v>
      </c>
      <c r="GS97" s="140">
        <f t="shared" si="49"/>
        <v>0</v>
      </c>
      <c r="GT97" s="140">
        <f t="shared" si="49"/>
        <v>0</v>
      </c>
      <c r="GU97" s="140">
        <f t="shared" si="49"/>
        <v>0</v>
      </c>
      <c r="GV97" s="140">
        <f t="shared" si="49"/>
        <v>0</v>
      </c>
      <c r="GW97" s="140">
        <f t="shared" si="49"/>
        <v>0</v>
      </c>
      <c r="GX97" s="140">
        <f t="shared" si="49"/>
        <v>0</v>
      </c>
      <c r="GY97" s="140">
        <f t="shared" si="49"/>
        <v>0</v>
      </c>
      <c r="GZ97" s="140">
        <f t="shared" si="49"/>
        <v>0</v>
      </c>
      <c r="HA97" s="140">
        <f t="shared" si="49"/>
        <v>0</v>
      </c>
      <c r="HB97" s="140">
        <f t="shared" si="49"/>
        <v>0</v>
      </c>
      <c r="HC97" s="140">
        <f t="shared" si="49"/>
        <v>0</v>
      </c>
      <c r="HD97" s="140">
        <f t="shared" si="49"/>
        <v>0</v>
      </c>
      <c r="HE97" s="140">
        <f t="shared" si="49"/>
        <v>0</v>
      </c>
      <c r="HF97" s="140">
        <f t="shared" si="49"/>
        <v>0</v>
      </c>
      <c r="HG97" s="140">
        <f t="shared" si="49"/>
        <v>0</v>
      </c>
      <c r="HH97" s="140">
        <f t="shared" si="49"/>
        <v>0</v>
      </c>
      <c r="HI97" s="140">
        <f t="shared" si="49"/>
        <v>0</v>
      </c>
      <c r="HJ97" s="140">
        <f t="shared" si="49"/>
        <v>0</v>
      </c>
      <c r="HK97" s="140">
        <f t="shared" si="49"/>
        <v>0</v>
      </c>
      <c r="HL97" s="140">
        <f t="shared" si="49"/>
        <v>0</v>
      </c>
      <c r="HM97" s="140">
        <f t="shared" si="49"/>
        <v>0</v>
      </c>
      <c r="HN97" s="140">
        <f t="shared" si="49"/>
        <v>0</v>
      </c>
      <c r="HO97" s="140">
        <f t="shared" si="49"/>
        <v>0</v>
      </c>
      <c r="HP97" s="140">
        <f t="shared" si="49"/>
        <v>0</v>
      </c>
      <c r="HQ97" s="140">
        <f t="shared" si="49"/>
        <v>0</v>
      </c>
      <c r="HR97" s="140">
        <f t="shared" si="49"/>
        <v>0</v>
      </c>
      <c r="HS97" s="140">
        <f t="shared" si="49"/>
        <v>0</v>
      </c>
      <c r="HT97" s="140">
        <f t="shared" si="49"/>
        <v>0</v>
      </c>
      <c r="HU97" s="140">
        <f t="shared" si="49"/>
        <v>0</v>
      </c>
      <c r="HV97" s="140">
        <f t="shared" si="49"/>
        <v>0</v>
      </c>
      <c r="HW97" s="140">
        <f t="shared" si="49"/>
        <v>0</v>
      </c>
      <c r="HX97" s="140">
        <f t="shared" si="49"/>
        <v>0</v>
      </c>
    </row>
    <row r="98" spans="1:232" s="146" customFormat="1" x14ac:dyDescent="0.2">
      <c r="A98" s="142"/>
      <c r="B98" s="143" t="s">
        <v>340</v>
      </c>
      <c r="C98" s="144" t="s">
        <v>341</v>
      </c>
      <c r="D98" s="145"/>
      <c r="E98" s="144"/>
      <c r="F98" s="144"/>
      <c r="G98" s="144"/>
      <c r="H98" s="144">
        <v>4639</v>
      </c>
      <c r="I98" s="144">
        <v>3257</v>
      </c>
      <c r="J98" s="144">
        <v>1863</v>
      </c>
      <c r="K98" s="144">
        <v>1043</v>
      </c>
      <c r="L98" s="144">
        <v>3532</v>
      </c>
      <c r="M98" s="144">
        <v>1683</v>
      </c>
      <c r="N98" s="144">
        <v>2508</v>
      </c>
      <c r="O98" s="144">
        <v>4164</v>
      </c>
      <c r="P98" s="144">
        <v>2360</v>
      </c>
      <c r="Q98" s="144">
        <v>5598</v>
      </c>
      <c r="R98" s="144">
        <v>4435</v>
      </c>
      <c r="S98" s="144">
        <v>4187</v>
      </c>
      <c r="T98" s="144">
        <v>4155</v>
      </c>
      <c r="U98" s="144">
        <v>4191</v>
      </c>
      <c r="V98" s="144">
        <v>3458</v>
      </c>
      <c r="W98" s="144">
        <v>3462</v>
      </c>
      <c r="X98" s="144">
        <v>1606</v>
      </c>
      <c r="Y98" s="144">
        <v>2571</v>
      </c>
      <c r="Z98" s="144">
        <v>4626</v>
      </c>
      <c r="AA98" s="144">
        <v>4759</v>
      </c>
      <c r="AB98" s="144">
        <v>2272</v>
      </c>
      <c r="AC98" s="144">
        <v>5075</v>
      </c>
      <c r="AD98" s="144">
        <v>4478</v>
      </c>
      <c r="AE98" s="144">
        <v>2279</v>
      </c>
      <c r="AF98" s="144">
        <v>1313</v>
      </c>
      <c r="AG98" s="145">
        <v>1384</v>
      </c>
      <c r="AH98" s="144">
        <v>3253</v>
      </c>
      <c r="AI98" s="144">
        <v>1250</v>
      </c>
      <c r="AJ98" s="144">
        <v>1620</v>
      </c>
      <c r="AK98" s="144">
        <v>4506</v>
      </c>
      <c r="AL98" s="144">
        <v>2647</v>
      </c>
      <c r="AM98" s="144">
        <v>798</v>
      </c>
      <c r="AN98" s="144">
        <v>6024</v>
      </c>
      <c r="AO98" s="144">
        <v>1575</v>
      </c>
      <c r="AP98" s="144">
        <v>2631</v>
      </c>
      <c r="AQ98" s="144">
        <v>4817</v>
      </c>
      <c r="AR98" s="144">
        <v>1980</v>
      </c>
      <c r="AS98" s="144">
        <v>3098</v>
      </c>
      <c r="AT98" s="144">
        <v>4807</v>
      </c>
      <c r="AU98" s="144">
        <v>870</v>
      </c>
      <c r="AV98" s="144">
        <v>4152</v>
      </c>
      <c r="AW98" s="144">
        <v>2942</v>
      </c>
      <c r="AX98" s="144">
        <v>2762</v>
      </c>
      <c r="AY98" s="144">
        <v>3770</v>
      </c>
      <c r="AZ98" s="144">
        <v>2762</v>
      </c>
      <c r="BA98" s="144">
        <v>2126</v>
      </c>
      <c r="BB98" s="144">
        <v>3033</v>
      </c>
      <c r="BC98" s="144">
        <v>6121</v>
      </c>
      <c r="BD98" s="144">
        <v>745</v>
      </c>
      <c r="BE98" s="144">
        <v>544</v>
      </c>
      <c r="BF98" s="144">
        <v>781</v>
      </c>
      <c r="BG98" s="144">
        <v>935</v>
      </c>
      <c r="BH98" s="144">
        <v>5770</v>
      </c>
      <c r="BI98" s="144">
        <v>2389</v>
      </c>
      <c r="BJ98" s="144">
        <v>5645</v>
      </c>
      <c r="BK98" s="144">
        <v>4371</v>
      </c>
      <c r="BL98" s="144">
        <v>536</v>
      </c>
      <c r="BM98" s="144">
        <v>1445</v>
      </c>
      <c r="BN98" s="144">
        <v>1117</v>
      </c>
      <c r="BO98" s="144">
        <v>4336</v>
      </c>
      <c r="BP98" s="144">
        <v>6394</v>
      </c>
      <c r="BQ98" s="144">
        <v>11905</v>
      </c>
      <c r="BR98" s="144">
        <v>2260</v>
      </c>
      <c r="BS98" s="144">
        <v>296</v>
      </c>
      <c r="BT98" s="144">
        <v>5442</v>
      </c>
      <c r="BU98" s="144">
        <v>4801</v>
      </c>
      <c r="BV98" s="144">
        <v>342</v>
      </c>
      <c r="BW98" s="144">
        <v>5664</v>
      </c>
      <c r="BX98" s="144">
        <v>4539</v>
      </c>
      <c r="BY98" s="144">
        <v>3926</v>
      </c>
      <c r="BZ98" s="144">
        <v>5478</v>
      </c>
      <c r="CA98" s="144">
        <v>5333</v>
      </c>
      <c r="CB98" s="144">
        <v>4187</v>
      </c>
      <c r="CC98" s="144">
        <v>2228</v>
      </c>
      <c r="CD98" s="144">
        <v>1844</v>
      </c>
      <c r="CE98" s="144">
        <v>251</v>
      </c>
      <c r="CF98" s="144">
        <v>1580</v>
      </c>
      <c r="CG98" s="144">
        <v>2489</v>
      </c>
      <c r="CH98" s="144">
        <v>5516</v>
      </c>
      <c r="CI98" s="144">
        <v>4134</v>
      </c>
      <c r="CJ98" s="144">
        <v>5838</v>
      </c>
      <c r="CK98" s="144">
        <v>2541</v>
      </c>
      <c r="CL98" s="144">
        <v>2048</v>
      </c>
      <c r="CM98" s="144">
        <v>4131</v>
      </c>
      <c r="CN98" s="144">
        <v>2280</v>
      </c>
      <c r="CO98" s="144">
        <v>2271</v>
      </c>
      <c r="CP98" s="144">
        <v>3555</v>
      </c>
      <c r="CQ98" s="144">
        <v>3395</v>
      </c>
      <c r="CR98" s="144">
        <v>3208</v>
      </c>
      <c r="CS98" s="144">
        <v>4140</v>
      </c>
      <c r="CT98" s="144">
        <v>2948</v>
      </c>
      <c r="CU98" s="144">
        <v>2343</v>
      </c>
      <c r="CV98" s="144">
        <v>2280</v>
      </c>
      <c r="CW98" s="144">
        <v>7372</v>
      </c>
      <c r="CX98" s="144">
        <v>1621</v>
      </c>
      <c r="CY98" s="144">
        <v>3006</v>
      </c>
      <c r="CZ98" s="144">
        <v>2508</v>
      </c>
      <c r="DA98" s="144">
        <v>10846</v>
      </c>
      <c r="DB98" s="144">
        <v>487</v>
      </c>
      <c r="DC98" s="144">
        <v>4809</v>
      </c>
      <c r="DD98" s="144">
        <v>2405</v>
      </c>
      <c r="DE98" s="144">
        <v>4748</v>
      </c>
      <c r="DF98" s="144">
        <v>4665</v>
      </c>
      <c r="DG98" s="144">
        <v>29219</v>
      </c>
      <c r="DH98" s="144">
        <v>24914</v>
      </c>
      <c r="DI98" s="144">
        <v>28123</v>
      </c>
      <c r="DJ98" s="144">
        <v>10774</v>
      </c>
      <c r="DK98" s="144">
        <v>28311</v>
      </c>
      <c r="DL98" s="144">
        <v>14754</v>
      </c>
      <c r="DM98" s="144">
        <v>2760</v>
      </c>
      <c r="DN98" s="144">
        <v>2560</v>
      </c>
      <c r="DO98" s="144">
        <v>3508</v>
      </c>
      <c r="DP98" s="144">
        <v>2532</v>
      </c>
      <c r="DQ98" s="144">
        <v>4378</v>
      </c>
      <c r="DR98" s="144">
        <v>2904</v>
      </c>
      <c r="DS98" s="144">
        <v>17434</v>
      </c>
      <c r="DT98" s="144">
        <v>6734</v>
      </c>
      <c r="DU98" s="144">
        <v>24816</v>
      </c>
      <c r="DV98" s="144">
        <v>6440</v>
      </c>
      <c r="DW98" s="144">
        <v>6977</v>
      </c>
      <c r="DX98" s="144">
        <v>34690</v>
      </c>
      <c r="DY98" s="144">
        <v>6964</v>
      </c>
      <c r="DZ98" s="144">
        <v>6986</v>
      </c>
      <c r="EA98" s="144">
        <v>6984</v>
      </c>
      <c r="EB98" s="144">
        <v>4694</v>
      </c>
      <c r="EC98" s="144">
        <v>4596</v>
      </c>
      <c r="ED98" s="144">
        <v>7359</v>
      </c>
      <c r="EE98" s="144">
        <v>5976</v>
      </c>
      <c r="EF98" s="144">
        <v>2901</v>
      </c>
      <c r="EG98" s="144">
        <v>3404</v>
      </c>
      <c r="EH98" s="144">
        <v>982</v>
      </c>
      <c r="EI98" s="144">
        <v>2349</v>
      </c>
      <c r="EJ98" s="144">
        <v>2348</v>
      </c>
      <c r="EK98" s="144">
        <v>2359</v>
      </c>
      <c r="EL98" s="144">
        <v>4942</v>
      </c>
      <c r="EM98" s="144">
        <v>3076</v>
      </c>
      <c r="EN98" s="144">
        <v>3202</v>
      </c>
      <c r="EO98" s="144">
        <v>3964</v>
      </c>
      <c r="EP98" s="144">
        <v>1919</v>
      </c>
      <c r="EQ98" s="144">
        <v>2151</v>
      </c>
      <c r="ER98" s="144">
        <v>3643</v>
      </c>
      <c r="ES98" s="144">
        <v>15242</v>
      </c>
      <c r="ET98" s="144">
        <v>7344</v>
      </c>
      <c r="EU98" s="144">
        <v>4324</v>
      </c>
      <c r="EV98" s="144">
        <v>4568</v>
      </c>
      <c r="EW98" s="144">
        <v>4950</v>
      </c>
      <c r="EX98" s="144">
        <v>4193</v>
      </c>
      <c r="EY98" s="144">
        <v>5479</v>
      </c>
      <c r="EZ98" s="144">
        <v>3494</v>
      </c>
      <c r="FA98" s="144">
        <v>3557</v>
      </c>
      <c r="FB98" s="144">
        <v>4140</v>
      </c>
      <c r="FC98" s="144">
        <v>4184</v>
      </c>
      <c r="FD98" s="144">
        <v>3413</v>
      </c>
      <c r="FE98" s="144">
        <v>3474</v>
      </c>
      <c r="FF98" s="144">
        <v>28987</v>
      </c>
      <c r="FG98" s="144">
        <v>5956</v>
      </c>
      <c r="FH98" s="144">
        <v>8350</v>
      </c>
      <c r="FI98" s="144">
        <v>2536</v>
      </c>
      <c r="FJ98" s="144">
        <v>4311</v>
      </c>
      <c r="FK98" s="144">
        <v>5192</v>
      </c>
      <c r="FL98" s="144">
        <v>3766</v>
      </c>
      <c r="FM98" s="144">
        <v>2537</v>
      </c>
      <c r="FN98" s="144">
        <v>2804</v>
      </c>
      <c r="FO98" s="144">
        <v>4306</v>
      </c>
      <c r="FP98" s="144">
        <v>2048</v>
      </c>
      <c r="FQ98" s="144">
        <v>3014</v>
      </c>
      <c r="FR98" s="144">
        <v>3596</v>
      </c>
      <c r="FS98" s="144">
        <v>2573</v>
      </c>
      <c r="FT98" s="144">
        <v>3802</v>
      </c>
      <c r="FU98" s="144">
        <v>3457</v>
      </c>
      <c r="FV98" s="144">
        <v>1252</v>
      </c>
      <c r="FW98" s="144">
        <v>3463</v>
      </c>
      <c r="FX98" s="144">
        <v>4031</v>
      </c>
      <c r="FY98" s="144">
        <v>1798</v>
      </c>
      <c r="FZ98" s="144">
        <v>411</v>
      </c>
      <c r="GA98" s="144">
        <v>3453</v>
      </c>
      <c r="GB98" s="144">
        <v>2245</v>
      </c>
      <c r="GC98" s="144">
        <v>3514</v>
      </c>
      <c r="GD98" s="144">
        <v>4086</v>
      </c>
      <c r="GE98" s="144">
        <v>1069</v>
      </c>
      <c r="GF98" s="144">
        <v>1022</v>
      </c>
      <c r="GG98" s="144">
        <v>1753</v>
      </c>
      <c r="GH98" s="144">
        <v>2458</v>
      </c>
      <c r="GI98" s="144">
        <v>3905</v>
      </c>
      <c r="GJ98" s="144">
        <v>2568</v>
      </c>
      <c r="GK98" s="144">
        <v>1604</v>
      </c>
      <c r="GL98" s="144">
        <v>5032</v>
      </c>
      <c r="GM98" s="144">
        <v>2637</v>
      </c>
      <c r="GN98" s="144">
        <v>2741</v>
      </c>
      <c r="GO98" s="144">
        <v>2000</v>
      </c>
      <c r="GP98" s="144">
        <v>1424</v>
      </c>
      <c r="GQ98" s="144">
        <v>1178</v>
      </c>
      <c r="GR98" s="144">
        <v>2139</v>
      </c>
      <c r="GS98" s="144">
        <v>1208</v>
      </c>
      <c r="GT98" s="144">
        <v>5282</v>
      </c>
      <c r="GU98" s="144">
        <v>3935</v>
      </c>
      <c r="GV98" s="144">
        <v>3433</v>
      </c>
      <c r="GW98" s="144">
        <v>8273</v>
      </c>
      <c r="GX98" s="144">
        <v>195</v>
      </c>
      <c r="GY98" s="144">
        <v>590</v>
      </c>
      <c r="GZ98" s="144">
        <v>1759</v>
      </c>
      <c r="HA98" s="144">
        <v>2041</v>
      </c>
      <c r="HB98" s="144">
        <v>2112</v>
      </c>
      <c r="HC98" s="144">
        <v>871</v>
      </c>
      <c r="HD98" s="144">
        <v>5125</v>
      </c>
      <c r="HE98" s="144">
        <v>3929</v>
      </c>
      <c r="HF98" s="144">
        <v>1980</v>
      </c>
      <c r="HG98" s="144">
        <v>13634</v>
      </c>
      <c r="HH98" s="144">
        <v>2485</v>
      </c>
      <c r="HI98" s="144">
        <v>2374</v>
      </c>
      <c r="HJ98" s="144">
        <v>2540</v>
      </c>
      <c r="HK98" s="144">
        <v>5261</v>
      </c>
      <c r="HL98" s="144">
        <v>3360</v>
      </c>
      <c r="HM98" s="144">
        <v>4202</v>
      </c>
      <c r="HN98" s="144">
        <v>1582</v>
      </c>
      <c r="HO98" s="144">
        <v>4517</v>
      </c>
      <c r="HP98" s="144">
        <v>2745</v>
      </c>
      <c r="HQ98" s="144">
        <v>2787</v>
      </c>
      <c r="HR98" s="144">
        <v>2570</v>
      </c>
      <c r="HS98" s="144">
        <v>2401</v>
      </c>
      <c r="HT98" s="144">
        <v>1642</v>
      </c>
      <c r="HU98" s="144">
        <v>2556</v>
      </c>
      <c r="HV98" s="144">
        <v>5550</v>
      </c>
      <c r="HW98" s="144">
        <v>2561</v>
      </c>
      <c r="HX98" s="144">
        <v>4813</v>
      </c>
    </row>
    <row r="99" spans="1:232" s="20" customFormat="1" x14ac:dyDescent="0.2">
      <c r="A99" s="27"/>
      <c r="B99" s="147" t="s">
        <v>342</v>
      </c>
      <c r="C99" s="27" t="s">
        <v>240</v>
      </c>
      <c r="D99" s="148"/>
      <c r="E99" s="27"/>
      <c r="F99" s="27"/>
      <c r="G99" s="149"/>
      <c r="H99" s="149">
        <f>H98*5.08/1000</f>
        <v>23.566119999999998</v>
      </c>
      <c r="I99" s="149">
        <f t="shared" ref="I99:BT99" si="50">I98*5.08/1000</f>
        <v>16.545560000000002</v>
      </c>
      <c r="J99" s="149">
        <f t="shared" si="50"/>
        <v>9.4640400000000007</v>
      </c>
      <c r="K99" s="149">
        <f t="shared" si="50"/>
        <v>5.2984400000000003</v>
      </c>
      <c r="L99" s="149">
        <f t="shared" si="50"/>
        <v>17.94256</v>
      </c>
      <c r="M99" s="149">
        <f t="shared" si="50"/>
        <v>8.5496400000000001</v>
      </c>
      <c r="N99" s="149">
        <f t="shared" si="50"/>
        <v>12.740639999999999</v>
      </c>
      <c r="O99" s="149">
        <f t="shared" si="50"/>
        <v>21.153119999999998</v>
      </c>
      <c r="P99" s="149">
        <f t="shared" si="50"/>
        <v>11.988799999999999</v>
      </c>
      <c r="Q99" s="149">
        <f t="shared" si="50"/>
        <v>28.437840000000001</v>
      </c>
      <c r="R99" s="149">
        <f t="shared" si="50"/>
        <v>22.529799999999998</v>
      </c>
      <c r="S99" s="149">
        <f t="shared" si="50"/>
        <v>21.269959999999998</v>
      </c>
      <c r="T99" s="149">
        <f t="shared" si="50"/>
        <v>21.107400000000002</v>
      </c>
      <c r="U99" s="149">
        <f t="shared" si="50"/>
        <v>21.290279999999999</v>
      </c>
      <c r="V99" s="149">
        <f t="shared" si="50"/>
        <v>17.56664</v>
      </c>
      <c r="W99" s="149">
        <f t="shared" si="50"/>
        <v>17.586959999999998</v>
      </c>
      <c r="X99" s="149">
        <f t="shared" si="50"/>
        <v>8.1584800000000008</v>
      </c>
      <c r="Y99" s="149">
        <f t="shared" si="50"/>
        <v>13.06068</v>
      </c>
      <c r="Z99" s="149">
        <f t="shared" si="50"/>
        <v>23.500080000000001</v>
      </c>
      <c r="AA99" s="149">
        <f t="shared" si="50"/>
        <v>24.175720000000002</v>
      </c>
      <c r="AB99" s="149">
        <f t="shared" si="50"/>
        <v>11.54176</v>
      </c>
      <c r="AC99" s="149">
        <f t="shared" si="50"/>
        <v>25.780999999999999</v>
      </c>
      <c r="AD99" s="149">
        <f t="shared" si="50"/>
        <v>22.748240000000003</v>
      </c>
      <c r="AE99" s="149">
        <f t="shared" si="50"/>
        <v>11.57732</v>
      </c>
      <c r="AF99" s="149">
        <f t="shared" si="50"/>
        <v>6.6700400000000002</v>
      </c>
      <c r="AG99" s="149">
        <f t="shared" si="50"/>
        <v>7.0307200000000005</v>
      </c>
      <c r="AH99" s="149">
        <f t="shared" si="50"/>
        <v>16.52524</v>
      </c>
      <c r="AI99" s="149">
        <f t="shared" si="50"/>
        <v>6.35</v>
      </c>
      <c r="AJ99" s="149">
        <f t="shared" si="50"/>
        <v>8.2295999999999996</v>
      </c>
      <c r="AK99" s="149">
        <f t="shared" si="50"/>
        <v>22.89048</v>
      </c>
      <c r="AL99" s="149">
        <f t="shared" si="50"/>
        <v>13.446759999999999</v>
      </c>
      <c r="AM99" s="149">
        <f t="shared" si="50"/>
        <v>4.0538400000000001</v>
      </c>
      <c r="AN99" s="149">
        <f t="shared" si="50"/>
        <v>30.601920000000003</v>
      </c>
      <c r="AO99" s="149">
        <f t="shared" si="50"/>
        <v>8.0009999999999994</v>
      </c>
      <c r="AP99" s="149">
        <f t="shared" si="50"/>
        <v>13.36548</v>
      </c>
      <c r="AQ99" s="149">
        <f t="shared" si="50"/>
        <v>24.470359999999999</v>
      </c>
      <c r="AR99" s="149">
        <f t="shared" si="50"/>
        <v>10.058399999999999</v>
      </c>
      <c r="AS99" s="149">
        <f t="shared" si="50"/>
        <v>15.73784</v>
      </c>
      <c r="AT99" s="149">
        <f t="shared" si="50"/>
        <v>24.419560000000001</v>
      </c>
      <c r="AU99" s="149">
        <f t="shared" si="50"/>
        <v>4.4196</v>
      </c>
      <c r="AV99" s="149">
        <f t="shared" si="50"/>
        <v>21.09216</v>
      </c>
      <c r="AW99" s="149">
        <f t="shared" si="50"/>
        <v>14.945360000000001</v>
      </c>
      <c r="AX99" s="149">
        <f t="shared" si="50"/>
        <v>14.03096</v>
      </c>
      <c r="AY99" s="149">
        <f t="shared" si="50"/>
        <v>19.151599999999998</v>
      </c>
      <c r="AZ99" s="149">
        <f t="shared" si="50"/>
        <v>14.03096</v>
      </c>
      <c r="BA99" s="149">
        <f t="shared" si="50"/>
        <v>10.800079999999999</v>
      </c>
      <c r="BB99" s="149">
        <f t="shared" si="50"/>
        <v>15.407639999999999</v>
      </c>
      <c r="BC99" s="149">
        <f t="shared" si="50"/>
        <v>31.09468</v>
      </c>
      <c r="BD99" s="149">
        <f t="shared" si="50"/>
        <v>3.7845999999999997</v>
      </c>
      <c r="BE99" s="149">
        <f t="shared" si="50"/>
        <v>2.7635200000000002</v>
      </c>
      <c r="BF99" s="149">
        <f t="shared" si="50"/>
        <v>3.9674800000000001</v>
      </c>
      <c r="BG99" s="149">
        <f t="shared" si="50"/>
        <v>4.7498000000000005</v>
      </c>
      <c r="BH99" s="149">
        <f t="shared" si="50"/>
        <v>29.311600000000002</v>
      </c>
      <c r="BI99" s="149">
        <f t="shared" si="50"/>
        <v>12.13612</v>
      </c>
      <c r="BJ99" s="149">
        <f t="shared" si="50"/>
        <v>28.676600000000001</v>
      </c>
      <c r="BK99" s="149">
        <f t="shared" si="50"/>
        <v>22.20468</v>
      </c>
      <c r="BL99" s="149">
        <f t="shared" si="50"/>
        <v>2.72288</v>
      </c>
      <c r="BM99" s="149">
        <f t="shared" si="50"/>
        <v>7.3406000000000002</v>
      </c>
      <c r="BN99" s="149">
        <f t="shared" si="50"/>
        <v>5.6743600000000001</v>
      </c>
      <c r="BO99" s="149">
        <f t="shared" si="50"/>
        <v>22.026880000000002</v>
      </c>
      <c r="BP99" s="149">
        <f t="shared" si="50"/>
        <v>32.481520000000003</v>
      </c>
      <c r="BQ99" s="149">
        <f t="shared" si="50"/>
        <v>60.477400000000003</v>
      </c>
      <c r="BR99" s="149">
        <f t="shared" si="50"/>
        <v>11.480799999999999</v>
      </c>
      <c r="BS99" s="149">
        <f t="shared" si="50"/>
        <v>1.5036800000000001</v>
      </c>
      <c r="BT99" s="149">
        <f t="shared" si="50"/>
        <v>27.64536</v>
      </c>
      <c r="BU99" s="149">
        <f t="shared" ref="BU99:EF99" si="51">BU98*5.08/1000</f>
        <v>24.389080000000003</v>
      </c>
      <c r="BV99" s="149">
        <f t="shared" si="51"/>
        <v>1.7373600000000002</v>
      </c>
      <c r="BW99" s="149">
        <f t="shared" si="51"/>
        <v>28.773119999999999</v>
      </c>
      <c r="BX99" s="149">
        <f t="shared" si="51"/>
        <v>23.058119999999999</v>
      </c>
      <c r="BY99" s="149">
        <f t="shared" si="51"/>
        <v>19.944080000000003</v>
      </c>
      <c r="BZ99" s="149">
        <f t="shared" si="51"/>
        <v>27.828240000000001</v>
      </c>
      <c r="CA99" s="149">
        <f t="shared" si="51"/>
        <v>27.091639999999998</v>
      </c>
      <c r="CB99" s="149">
        <f t="shared" si="51"/>
        <v>21.269959999999998</v>
      </c>
      <c r="CC99" s="149">
        <f t="shared" si="51"/>
        <v>11.318239999999999</v>
      </c>
      <c r="CD99" s="149">
        <f t="shared" si="51"/>
        <v>9.3675200000000007</v>
      </c>
      <c r="CE99" s="149">
        <f t="shared" si="51"/>
        <v>1.27508</v>
      </c>
      <c r="CF99" s="149">
        <f t="shared" si="51"/>
        <v>8.0264000000000006</v>
      </c>
      <c r="CG99" s="149">
        <f t="shared" si="51"/>
        <v>12.644120000000001</v>
      </c>
      <c r="CH99" s="149">
        <f t="shared" si="51"/>
        <v>28.021279999999997</v>
      </c>
      <c r="CI99" s="149">
        <f t="shared" si="51"/>
        <v>21.000720000000001</v>
      </c>
      <c r="CJ99" s="149">
        <f t="shared" si="51"/>
        <v>29.657040000000002</v>
      </c>
      <c r="CK99" s="149">
        <f t="shared" si="51"/>
        <v>12.908280000000001</v>
      </c>
      <c r="CL99" s="149">
        <f t="shared" si="51"/>
        <v>10.403840000000001</v>
      </c>
      <c r="CM99" s="149">
        <f t="shared" si="51"/>
        <v>20.985479999999999</v>
      </c>
      <c r="CN99" s="149">
        <f t="shared" si="51"/>
        <v>11.5824</v>
      </c>
      <c r="CO99" s="149">
        <f t="shared" si="51"/>
        <v>11.53668</v>
      </c>
      <c r="CP99" s="149">
        <f t="shared" si="51"/>
        <v>18.0594</v>
      </c>
      <c r="CQ99" s="149">
        <f t="shared" si="51"/>
        <v>17.246599999999997</v>
      </c>
      <c r="CR99" s="149">
        <f t="shared" si="51"/>
        <v>16.29664</v>
      </c>
      <c r="CS99" s="149">
        <f t="shared" si="51"/>
        <v>21.031200000000002</v>
      </c>
      <c r="CT99" s="149">
        <f t="shared" si="51"/>
        <v>14.97584</v>
      </c>
      <c r="CU99" s="149">
        <f t="shared" si="51"/>
        <v>11.90244</v>
      </c>
      <c r="CV99" s="149">
        <f t="shared" si="51"/>
        <v>11.5824</v>
      </c>
      <c r="CW99" s="149">
        <f t="shared" si="51"/>
        <v>37.449760000000005</v>
      </c>
      <c r="CX99" s="149">
        <f t="shared" si="51"/>
        <v>8.2346800000000009</v>
      </c>
      <c r="CY99" s="149">
        <f t="shared" si="51"/>
        <v>15.270479999999999</v>
      </c>
      <c r="CZ99" s="149">
        <f t="shared" si="51"/>
        <v>12.740639999999999</v>
      </c>
      <c r="DA99" s="149">
        <f t="shared" si="51"/>
        <v>55.097679999999997</v>
      </c>
      <c r="DB99" s="149">
        <f t="shared" si="51"/>
        <v>2.4739599999999999</v>
      </c>
      <c r="DC99" s="149">
        <f t="shared" si="51"/>
        <v>24.42972</v>
      </c>
      <c r="DD99" s="149">
        <f t="shared" si="51"/>
        <v>12.2174</v>
      </c>
      <c r="DE99" s="149">
        <f t="shared" si="51"/>
        <v>24.11984</v>
      </c>
      <c r="DF99" s="149">
        <f t="shared" si="51"/>
        <v>23.6982</v>
      </c>
      <c r="DG99" s="149">
        <f t="shared" si="51"/>
        <v>148.43251999999998</v>
      </c>
      <c r="DH99" s="149">
        <f t="shared" si="51"/>
        <v>126.56312</v>
      </c>
      <c r="DI99" s="149">
        <f t="shared" si="51"/>
        <v>142.86483999999999</v>
      </c>
      <c r="DJ99" s="149">
        <f t="shared" si="51"/>
        <v>54.731919999999995</v>
      </c>
      <c r="DK99" s="149">
        <f t="shared" si="51"/>
        <v>143.81988000000001</v>
      </c>
      <c r="DL99" s="149">
        <f t="shared" si="51"/>
        <v>74.950320000000005</v>
      </c>
      <c r="DM99" s="149">
        <f t="shared" si="51"/>
        <v>14.020800000000001</v>
      </c>
      <c r="DN99" s="149">
        <f t="shared" si="51"/>
        <v>13.004799999999999</v>
      </c>
      <c r="DO99" s="149">
        <f t="shared" si="51"/>
        <v>17.820640000000001</v>
      </c>
      <c r="DP99" s="149">
        <f t="shared" si="51"/>
        <v>12.86256</v>
      </c>
      <c r="DQ99" s="149">
        <f t="shared" si="51"/>
        <v>22.24024</v>
      </c>
      <c r="DR99" s="149">
        <f t="shared" si="51"/>
        <v>14.752319999999999</v>
      </c>
      <c r="DS99" s="149">
        <f t="shared" si="51"/>
        <v>88.564719999999994</v>
      </c>
      <c r="DT99" s="149">
        <f t="shared" si="51"/>
        <v>34.20872</v>
      </c>
      <c r="DU99" s="149">
        <f t="shared" si="51"/>
        <v>126.06528</v>
      </c>
      <c r="DV99" s="149">
        <f t="shared" si="51"/>
        <v>32.715200000000003</v>
      </c>
      <c r="DW99" s="149">
        <f t="shared" si="51"/>
        <v>35.443160000000006</v>
      </c>
      <c r="DX99" s="149">
        <f t="shared" si="51"/>
        <v>176.2252</v>
      </c>
      <c r="DY99" s="149">
        <f t="shared" si="51"/>
        <v>35.377120000000005</v>
      </c>
      <c r="DZ99" s="149">
        <f t="shared" si="51"/>
        <v>35.488879999999995</v>
      </c>
      <c r="EA99" s="149">
        <f t="shared" si="51"/>
        <v>35.478720000000003</v>
      </c>
      <c r="EB99" s="149">
        <f t="shared" si="51"/>
        <v>23.84552</v>
      </c>
      <c r="EC99" s="149">
        <f t="shared" si="51"/>
        <v>23.34768</v>
      </c>
      <c r="ED99" s="149">
        <f t="shared" si="51"/>
        <v>37.383720000000004</v>
      </c>
      <c r="EE99" s="149">
        <f t="shared" si="51"/>
        <v>30.358080000000001</v>
      </c>
      <c r="EF99" s="149">
        <f t="shared" si="51"/>
        <v>14.737080000000001</v>
      </c>
      <c r="EG99" s="149">
        <f t="shared" ref="EG99:GR99" si="52">EG98*5.08/1000</f>
        <v>17.29232</v>
      </c>
      <c r="EH99" s="149">
        <f t="shared" si="52"/>
        <v>4.9885600000000005</v>
      </c>
      <c r="EI99" s="149">
        <f t="shared" si="52"/>
        <v>11.932919999999999</v>
      </c>
      <c r="EJ99" s="149">
        <f t="shared" si="52"/>
        <v>11.92784</v>
      </c>
      <c r="EK99" s="149">
        <f t="shared" si="52"/>
        <v>11.98372</v>
      </c>
      <c r="EL99" s="149">
        <f t="shared" si="52"/>
        <v>25.105360000000001</v>
      </c>
      <c r="EM99" s="149">
        <f t="shared" si="52"/>
        <v>15.62608</v>
      </c>
      <c r="EN99" s="149">
        <f t="shared" si="52"/>
        <v>16.266159999999999</v>
      </c>
      <c r="EO99" s="149">
        <f t="shared" si="52"/>
        <v>20.137119999999999</v>
      </c>
      <c r="EP99" s="149">
        <f t="shared" si="52"/>
        <v>9.748520000000001</v>
      </c>
      <c r="EQ99" s="149">
        <f t="shared" si="52"/>
        <v>10.92708</v>
      </c>
      <c r="ER99" s="149">
        <f t="shared" si="52"/>
        <v>18.506439999999998</v>
      </c>
      <c r="ES99" s="149">
        <f t="shared" si="52"/>
        <v>77.429360000000003</v>
      </c>
      <c r="ET99" s="149">
        <f t="shared" si="52"/>
        <v>37.307520000000004</v>
      </c>
      <c r="EU99" s="149">
        <f t="shared" si="52"/>
        <v>21.965920000000001</v>
      </c>
      <c r="EV99" s="149">
        <f t="shared" si="52"/>
        <v>23.205439999999999</v>
      </c>
      <c r="EW99" s="149">
        <f t="shared" si="52"/>
        <v>25.146000000000001</v>
      </c>
      <c r="EX99" s="149">
        <f t="shared" si="52"/>
        <v>21.300439999999998</v>
      </c>
      <c r="EY99" s="149">
        <f t="shared" si="52"/>
        <v>27.833320000000001</v>
      </c>
      <c r="EZ99" s="149">
        <f t="shared" si="52"/>
        <v>17.74952</v>
      </c>
      <c r="FA99" s="149">
        <f t="shared" si="52"/>
        <v>18.069560000000003</v>
      </c>
      <c r="FB99" s="149">
        <f t="shared" si="52"/>
        <v>21.031200000000002</v>
      </c>
      <c r="FC99" s="149">
        <f t="shared" si="52"/>
        <v>21.254720000000002</v>
      </c>
      <c r="FD99" s="149">
        <f t="shared" si="52"/>
        <v>17.338039999999999</v>
      </c>
      <c r="FE99" s="149">
        <f t="shared" si="52"/>
        <v>17.647920000000003</v>
      </c>
      <c r="FF99" s="149">
        <f t="shared" si="52"/>
        <v>147.25395999999998</v>
      </c>
      <c r="FG99" s="149">
        <f t="shared" si="52"/>
        <v>30.25648</v>
      </c>
      <c r="FH99" s="149">
        <f t="shared" si="52"/>
        <v>42.417999999999999</v>
      </c>
      <c r="FI99" s="149">
        <f t="shared" si="52"/>
        <v>12.882880000000002</v>
      </c>
      <c r="FJ99" s="149">
        <f t="shared" si="52"/>
        <v>21.89988</v>
      </c>
      <c r="FK99" s="149">
        <f t="shared" si="52"/>
        <v>26.375360000000001</v>
      </c>
      <c r="FL99" s="149">
        <f t="shared" si="52"/>
        <v>19.13128</v>
      </c>
      <c r="FM99" s="149">
        <f t="shared" si="52"/>
        <v>12.887960000000001</v>
      </c>
      <c r="FN99" s="149">
        <f t="shared" si="52"/>
        <v>14.24432</v>
      </c>
      <c r="FO99" s="149">
        <f t="shared" si="52"/>
        <v>21.874479999999998</v>
      </c>
      <c r="FP99" s="149">
        <f t="shared" si="52"/>
        <v>10.403840000000001</v>
      </c>
      <c r="FQ99" s="149">
        <f t="shared" si="52"/>
        <v>15.311120000000001</v>
      </c>
      <c r="FR99" s="149">
        <f t="shared" si="52"/>
        <v>18.267679999999999</v>
      </c>
      <c r="FS99" s="149">
        <f t="shared" si="52"/>
        <v>13.07084</v>
      </c>
      <c r="FT99" s="149">
        <f t="shared" si="52"/>
        <v>19.314160000000001</v>
      </c>
      <c r="FU99" s="149">
        <f t="shared" si="52"/>
        <v>17.56156</v>
      </c>
      <c r="FV99" s="149">
        <f t="shared" si="52"/>
        <v>6.3601599999999996</v>
      </c>
      <c r="FW99" s="149">
        <f t="shared" si="52"/>
        <v>17.592040000000001</v>
      </c>
      <c r="FX99" s="149">
        <f t="shared" si="52"/>
        <v>20.47748</v>
      </c>
      <c r="FY99" s="149">
        <f t="shared" si="52"/>
        <v>9.1338399999999993</v>
      </c>
      <c r="FZ99" s="149">
        <f t="shared" si="52"/>
        <v>2.0878800000000002</v>
      </c>
      <c r="GA99" s="149">
        <f t="shared" si="52"/>
        <v>17.541240000000002</v>
      </c>
      <c r="GB99" s="149">
        <f t="shared" si="52"/>
        <v>11.4046</v>
      </c>
      <c r="GC99" s="149">
        <f t="shared" si="52"/>
        <v>17.851119999999998</v>
      </c>
      <c r="GD99" s="149">
        <f t="shared" si="52"/>
        <v>20.756880000000002</v>
      </c>
      <c r="GE99" s="149">
        <f t="shared" si="52"/>
        <v>5.4305200000000005</v>
      </c>
      <c r="GF99" s="149">
        <f t="shared" si="52"/>
        <v>5.1917600000000004</v>
      </c>
      <c r="GG99" s="149">
        <f t="shared" si="52"/>
        <v>8.9052399999999992</v>
      </c>
      <c r="GH99" s="149">
        <f t="shared" si="52"/>
        <v>12.48664</v>
      </c>
      <c r="GI99" s="149">
        <f t="shared" si="52"/>
        <v>19.837400000000002</v>
      </c>
      <c r="GJ99" s="149">
        <f t="shared" si="52"/>
        <v>13.045440000000001</v>
      </c>
      <c r="GK99" s="149">
        <f t="shared" si="52"/>
        <v>8.14832</v>
      </c>
      <c r="GL99" s="149">
        <f t="shared" si="52"/>
        <v>25.562560000000001</v>
      </c>
      <c r="GM99" s="149">
        <f t="shared" si="52"/>
        <v>13.395960000000001</v>
      </c>
      <c r="GN99" s="149">
        <f t="shared" si="52"/>
        <v>13.924280000000001</v>
      </c>
      <c r="GO99" s="149">
        <f t="shared" si="52"/>
        <v>10.16</v>
      </c>
      <c r="GP99" s="149">
        <f t="shared" si="52"/>
        <v>7.2339200000000003</v>
      </c>
      <c r="GQ99" s="149">
        <f t="shared" si="52"/>
        <v>5.9842399999999998</v>
      </c>
      <c r="GR99" s="149">
        <f t="shared" si="52"/>
        <v>10.86612</v>
      </c>
      <c r="GS99" s="149">
        <f t="shared" ref="GS99:HX99" si="53">GS98*5.08/1000</f>
        <v>6.1366400000000008</v>
      </c>
      <c r="GT99" s="149">
        <f t="shared" si="53"/>
        <v>26.832560000000001</v>
      </c>
      <c r="GU99" s="149">
        <f t="shared" si="53"/>
        <v>19.989799999999999</v>
      </c>
      <c r="GV99" s="149">
        <f t="shared" si="53"/>
        <v>17.439640000000001</v>
      </c>
      <c r="GW99" s="149">
        <f t="shared" si="53"/>
        <v>42.026840000000007</v>
      </c>
      <c r="GX99" s="149">
        <f t="shared" si="53"/>
        <v>0.99060000000000004</v>
      </c>
      <c r="GY99" s="149">
        <f t="shared" si="53"/>
        <v>2.9971999999999999</v>
      </c>
      <c r="GZ99" s="149">
        <f t="shared" si="53"/>
        <v>8.9357199999999999</v>
      </c>
      <c r="HA99" s="149">
        <f t="shared" si="53"/>
        <v>10.36828</v>
      </c>
      <c r="HB99" s="149">
        <f t="shared" si="53"/>
        <v>10.728960000000001</v>
      </c>
      <c r="HC99" s="149">
        <f t="shared" si="53"/>
        <v>4.4246800000000004</v>
      </c>
      <c r="HD99" s="149">
        <f t="shared" si="53"/>
        <v>26.035</v>
      </c>
      <c r="HE99" s="149">
        <f t="shared" si="53"/>
        <v>19.959319999999998</v>
      </c>
      <c r="HF99" s="149">
        <f t="shared" si="53"/>
        <v>10.058399999999999</v>
      </c>
      <c r="HG99" s="149">
        <f t="shared" si="53"/>
        <v>69.260720000000006</v>
      </c>
      <c r="HH99" s="149">
        <f t="shared" si="53"/>
        <v>12.623799999999999</v>
      </c>
      <c r="HI99" s="149">
        <f t="shared" si="53"/>
        <v>12.05992</v>
      </c>
      <c r="HJ99" s="149">
        <f t="shared" si="53"/>
        <v>12.9032</v>
      </c>
      <c r="HK99" s="149">
        <f t="shared" si="53"/>
        <v>26.72588</v>
      </c>
      <c r="HL99" s="149">
        <f t="shared" si="53"/>
        <v>17.0688</v>
      </c>
      <c r="HM99" s="149">
        <f t="shared" si="53"/>
        <v>21.346160000000001</v>
      </c>
      <c r="HN99" s="149">
        <f t="shared" si="53"/>
        <v>8.0365599999999997</v>
      </c>
      <c r="HO99" s="149">
        <f t="shared" si="53"/>
        <v>22.946360000000002</v>
      </c>
      <c r="HP99" s="149">
        <f t="shared" si="53"/>
        <v>13.944600000000001</v>
      </c>
      <c r="HQ99" s="149">
        <f t="shared" si="53"/>
        <v>14.157960000000001</v>
      </c>
      <c r="HR99" s="149">
        <f t="shared" si="53"/>
        <v>13.0556</v>
      </c>
      <c r="HS99" s="149">
        <f t="shared" si="53"/>
        <v>12.19708</v>
      </c>
      <c r="HT99" s="149">
        <f t="shared" si="53"/>
        <v>8.3413599999999999</v>
      </c>
      <c r="HU99" s="149">
        <f t="shared" si="53"/>
        <v>12.98448</v>
      </c>
      <c r="HV99" s="149">
        <f t="shared" si="53"/>
        <v>28.193999999999999</v>
      </c>
      <c r="HW99" s="149">
        <f t="shared" si="53"/>
        <v>13.009880000000001</v>
      </c>
      <c r="HX99" s="149">
        <f t="shared" si="53"/>
        <v>24.450040000000001</v>
      </c>
    </row>
    <row r="100" spans="1:232" s="152" customFormat="1" ht="18" customHeight="1" x14ac:dyDescent="0.2">
      <c r="A100" s="148"/>
      <c r="B100" s="150" t="s">
        <v>343</v>
      </c>
      <c r="C100" s="27" t="s">
        <v>240</v>
      </c>
      <c r="D100" s="148"/>
      <c r="E100" s="148"/>
      <c r="F100" s="148"/>
      <c r="G100" s="148"/>
      <c r="H100" s="151">
        <f>H99-H97</f>
        <v>23.566119999999998</v>
      </c>
      <c r="I100" s="151">
        <f>I99-I97</f>
        <v>16.545560000000002</v>
      </c>
      <c r="J100" s="151">
        <f>J99-J97</f>
        <v>9.4640400000000007</v>
      </c>
      <c r="K100" s="151">
        <f t="shared" ref="K100:BV100" si="54">K99-K87</f>
        <v>5.2984400000000003</v>
      </c>
      <c r="L100" s="151">
        <f t="shared" si="54"/>
        <v>17.94256</v>
      </c>
      <c r="M100" s="151">
        <f t="shared" si="54"/>
        <v>8.5496400000000001</v>
      </c>
      <c r="N100" s="151">
        <f t="shared" si="54"/>
        <v>12.740639999999999</v>
      </c>
      <c r="O100" s="151">
        <f t="shared" si="54"/>
        <v>21.153119999999998</v>
      </c>
      <c r="P100" s="151">
        <f t="shared" si="54"/>
        <v>11.988799999999999</v>
      </c>
      <c r="Q100" s="151">
        <f t="shared" si="54"/>
        <v>28.437840000000001</v>
      </c>
      <c r="R100" s="151">
        <f t="shared" si="54"/>
        <v>22.529799999999998</v>
      </c>
      <c r="S100" s="151">
        <f t="shared" si="54"/>
        <v>21.269959999999998</v>
      </c>
      <c r="T100" s="151">
        <f t="shared" si="54"/>
        <v>21.107400000000002</v>
      </c>
      <c r="U100" s="151">
        <f t="shared" si="54"/>
        <v>21.290279999999999</v>
      </c>
      <c r="V100" s="151">
        <f t="shared" si="54"/>
        <v>17.56664</v>
      </c>
      <c r="W100" s="151">
        <f t="shared" si="54"/>
        <v>17.586959999999998</v>
      </c>
      <c r="X100" s="151">
        <f t="shared" si="54"/>
        <v>8.1584800000000008</v>
      </c>
      <c r="Y100" s="151">
        <f t="shared" si="54"/>
        <v>13.06068</v>
      </c>
      <c r="Z100" s="151">
        <f t="shared" si="54"/>
        <v>23.500080000000001</v>
      </c>
      <c r="AA100" s="151">
        <f t="shared" si="54"/>
        <v>24.175720000000002</v>
      </c>
      <c r="AB100" s="151">
        <f t="shared" si="54"/>
        <v>11.54176</v>
      </c>
      <c r="AC100" s="151">
        <f t="shared" si="54"/>
        <v>25.780999999999999</v>
      </c>
      <c r="AD100" s="151">
        <f t="shared" si="54"/>
        <v>22.748240000000003</v>
      </c>
      <c r="AE100" s="151">
        <f t="shared" si="54"/>
        <v>11.57732</v>
      </c>
      <c r="AF100" s="151">
        <f t="shared" si="54"/>
        <v>6.6700400000000002</v>
      </c>
      <c r="AG100" s="151">
        <f t="shared" si="54"/>
        <v>7.0307200000000005</v>
      </c>
      <c r="AH100" s="151">
        <f t="shared" si="54"/>
        <v>16.52524</v>
      </c>
      <c r="AI100" s="151">
        <f t="shared" si="54"/>
        <v>6.35</v>
      </c>
      <c r="AJ100" s="151">
        <f t="shared" si="54"/>
        <v>8.2295999999999996</v>
      </c>
      <c r="AK100" s="151">
        <f t="shared" si="54"/>
        <v>22.89048</v>
      </c>
      <c r="AL100" s="151">
        <f t="shared" si="54"/>
        <v>13.446759999999999</v>
      </c>
      <c r="AM100" s="151">
        <f t="shared" si="54"/>
        <v>4.0538400000000001</v>
      </c>
      <c r="AN100" s="151">
        <f t="shared" si="54"/>
        <v>30.601920000000003</v>
      </c>
      <c r="AO100" s="151">
        <f t="shared" si="54"/>
        <v>8.0009999999999994</v>
      </c>
      <c r="AP100" s="151">
        <f t="shared" si="54"/>
        <v>13.36548</v>
      </c>
      <c r="AQ100" s="151">
        <f t="shared" si="54"/>
        <v>24.470359999999999</v>
      </c>
      <c r="AR100" s="151">
        <f t="shared" si="54"/>
        <v>10.058399999999999</v>
      </c>
      <c r="AS100" s="151">
        <f t="shared" si="54"/>
        <v>15.73784</v>
      </c>
      <c r="AT100" s="151">
        <f t="shared" si="54"/>
        <v>24.419560000000001</v>
      </c>
      <c r="AU100" s="151">
        <f t="shared" si="54"/>
        <v>4.4196</v>
      </c>
      <c r="AV100" s="151">
        <f t="shared" si="54"/>
        <v>21.09216</v>
      </c>
      <c r="AW100" s="151">
        <f t="shared" si="54"/>
        <v>14.945360000000001</v>
      </c>
      <c r="AX100" s="151">
        <f t="shared" si="54"/>
        <v>14.03096</v>
      </c>
      <c r="AY100" s="151">
        <f t="shared" si="54"/>
        <v>19.151599999999998</v>
      </c>
      <c r="AZ100" s="151">
        <f t="shared" si="54"/>
        <v>14.03096</v>
      </c>
      <c r="BA100" s="151">
        <f t="shared" si="54"/>
        <v>10.800079999999999</v>
      </c>
      <c r="BB100" s="151">
        <f t="shared" si="54"/>
        <v>15.407639999999999</v>
      </c>
      <c r="BC100" s="151">
        <f t="shared" si="54"/>
        <v>31.09468</v>
      </c>
      <c r="BD100" s="151">
        <f t="shared" si="54"/>
        <v>3.7845999999999997</v>
      </c>
      <c r="BE100" s="151">
        <f t="shared" si="54"/>
        <v>2.7635200000000002</v>
      </c>
      <c r="BF100" s="151">
        <f t="shared" si="54"/>
        <v>3.9674800000000001</v>
      </c>
      <c r="BG100" s="151">
        <f t="shared" si="54"/>
        <v>4.7498000000000005</v>
      </c>
      <c r="BH100" s="151">
        <f t="shared" si="54"/>
        <v>29.311600000000002</v>
      </c>
      <c r="BI100" s="151">
        <f t="shared" si="54"/>
        <v>12.13612</v>
      </c>
      <c r="BJ100" s="151">
        <f t="shared" si="54"/>
        <v>28.676600000000001</v>
      </c>
      <c r="BK100" s="151">
        <f t="shared" si="54"/>
        <v>22.20468</v>
      </c>
      <c r="BL100" s="151">
        <f t="shared" si="54"/>
        <v>2.72288</v>
      </c>
      <c r="BM100" s="151">
        <f t="shared" si="54"/>
        <v>7.3406000000000002</v>
      </c>
      <c r="BN100" s="151">
        <f t="shared" si="54"/>
        <v>5.6743600000000001</v>
      </c>
      <c r="BO100" s="151">
        <f t="shared" si="54"/>
        <v>22.026880000000002</v>
      </c>
      <c r="BP100" s="151">
        <f t="shared" si="54"/>
        <v>32.481520000000003</v>
      </c>
      <c r="BQ100" s="151">
        <f t="shared" si="54"/>
        <v>60.477400000000003</v>
      </c>
      <c r="BR100" s="151">
        <f t="shared" si="54"/>
        <v>11.480799999999999</v>
      </c>
      <c r="BS100" s="151">
        <f t="shared" si="54"/>
        <v>1.5036800000000001</v>
      </c>
      <c r="BT100" s="151">
        <f t="shared" si="54"/>
        <v>27.64536</v>
      </c>
      <c r="BU100" s="151">
        <f t="shared" si="54"/>
        <v>24.389080000000003</v>
      </c>
      <c r="BV100" s="151">
        <f t="shared" si="54"/>
        <v>1.7373600000000002</v>
      </c>
      <c r="BW100" s="151">
        <f t="shared" ref="BW100:EH100" si="55">BW99-BW87</f>
        <v>28.773119999999999</v>
      </c>
      <c r="BX100" s="151">
        <f t="shared" si="55"/>
        <v>23.058119999999999</v>
      </c>
      <c r="BY100" s="151">
        <f t="shared" si="55"/>
        <v>19.944080000000003</v>
      </c>
      <c r="BZ100" s="151">
        <f t="shared" si="55"/>
        <v>27.828240000000001</v>
      </c>
      <c r="CA100" s="151">
        <f t="shared" si="55"/>
        <v>27.091639999999998</v>
      </c>
      <c r="CB100" s="151">
        <f t="shared" si="55"/>
        <v>21.269959999999998</v>
      </c>
      <c r="CC100" s="151">
        <f t="shared" si="55"/>
        <v>11.318239999999999</v>
      </c>
      <c r="CD100" s="151">
        <f t="shared" si="55"/>
        <v>9.3675200000000007</v>
      </c>
      <c r="CE100" s="151">
        <f t="shared" si="55"/>
        <v>1.27508</v>
      </c>
      <c r="CF100" s="151">
        <f t="shared" si="55"/>
        <v>8.0264000000000006</v>
      </c>
      <c r="CG100" s="151">
        <f t="shared" si="55"/>
        <v>12.644120000000001</v>
      </c>
      <c r="CH100" s="151">
        <f t="shared" si="55"/>
        <v>28.021279999999997</v>
      </c>
      <c r="CI100" s="151">
        <f t="shared" si="55"/>
        <v>21.000720000000001</v>
      </c>
      <c r="CJ100" s="151">
        <f t="shared" si="55"/>
        <v>29.657040000000002</v>
      </c>
      <c r="CK100" s="151">
        <f t="shared" si="55"/>
        <v>12.908280000000001</v>
      </c>
      <c r="CL100" s="151">
        <f t="shared" si="55"/>
        <v>10.403840000000001</v>
      </c>
      <c r="CM100" s="151">
        <f t="shared" si="55"/>
        <v>20.985479999999999</v>
      </c>
      <c r="CN100" s="151">
        <f t="shared" si="55"/>
        <v>11.5824</v>
      </c>
      <c r="CO100" s="151">
        <f t="shared" si="55"/>
        <v>11.53668</v>
      </c>
      <c r="CP100" s="151">
        <f t="shared" si="55"/>
        <v>18.0594</v>
      </c>
      <c r="CQ100" s="151">
        <f t="shared" si="55"/>
        <v>17.246599999999997</v>
      </c>
      <c r="CR100" s="151">
        <f t="shared" si="55"/>
        <v>16.29664</v>
      </c>
      <c r="CS100" s="151">
        <f t="shared" si="55"/>
        <v>21.031200000000002</v>
      </c>
      <c r="CT100" s="151">
        <f t="shared" si="55"/>
        <v>14.97584</v>
      </c>
      <c r="CU100" s="151">
        <f t="shared" si="55"/>
        <v>11.90244</v>
      </c>
      <c r="CV100" s="151">
        <f t="shared" si="55"/>
        <v>11.5824</v>
      </c>
      <c r="CW100" s="151">
        <f t="shared" si="55"/>
        <v>37.449760000000005</v>
      </c>
      <c r="CX100" s="151">
        <f t="shared" si="55"/>
        <v>8.2346800000000009</v>
      </c>
      <c r="CY100" s="151">
        <f t="shared" si="55"/>
        <v>15.270479999999999</v>
      </c>
      <c r="CZ100" s="151">
        <f t="shared" si="55"/>
        <v>12.740639999999999</v>
      </c>
      <c r="DA100" s="151">
        <f t="shared" si="55"/>
        <v>55.097679999999997</v>
      </c>
      <c r="DB100" s="151">
        <f t="shared" si="55"/>
        <v>2.4739599999999999</v>
      </c>
      <c r="DC100" s="151">
        <f t="shared" si="55"/>
        <v>24.42972</v>
      </c>
      <c r="DD100" s="151">
        <f t="shared" si="55"/>
        <v>12.2174</v>
      </c>
      <c r="DE100" s="151">
        <f t="shared" si="55"/>
        <v>24.11984</v>
      </c>
      <c r="DF100" s="151">
        <f t="shared" si="55"/>
        <v>23.6982</v>
      </c>
      <c r="DG100" s="151">
        <f t="shared" si="55"/>
        <v>148.43251999999998</v>
      </c>
      <c r="DH100" s="151">
        <f t="shared" si="55"/>
        <v>126.56312</v>
      </c>
      <c r="DI100" s="151">
        <f t="shared" si="55"/>
        <v>142.86483999999999</v>
      </c>
      <c r="DJ100" s="151">
        <f t="shared" si="55"/>
        <v>54.731919999999995</v>
      </c>
      <c r="DK100" s="151">
        <f t="shared" si="55"/>
        <v>143.81988000000001</v>
      </c>
      <c r="DL100" s="151">
        <f t="shared" si="55"/>
        <v>74.950320000000005</v>
      </c>
      <c r="DM100" s="151">
        <f t="shared" si="55"/>
        <v>14.020800000000001</v>
      </c>
      <c r="DN100" s="151">
        <f t="shared" si="55"/>
        <v>13.004799999999999</v>
      </c>
      <c r="DO100" s="151">
        <f t="shared" si="55"/>
        <v>17.820640000000001</v>
      </c>
      <c r="DP100" s="151">
        <f t="shared" si="55"/>
        <v>12.86256</v>
      </c>
      <c r="DQ100" s="151">
        <f t="shared" si="55"/>
        <v>22.24024</v>
      </c>
      <c r="DR100" s="151">
        <f t="shared" si="55"/>
        <v>14.752319999999999</v>
      </c>
      <c r="DS100" s="151">
        <f t="shared" si="55"/>
        <v>88.564719999999994</v>
      </c>
      <c r="DT100" s="151">
        <f t="shared" si="55"/>
        <v>34.20872</v>
      </c>
      <c r="DU100" s="151">
        <f t="shared" si="55"/>
        <v>126.06528</v>
      </c>
      <c r="DV100" s="151">
        <f t="shared" si="55"/>
        <v>32.715200000000003</v>
      </c>
      <c r="DW100" s="151">
        <f t="shared" si="55"/>
        <v>35.443160000000006</v>
      </c>
      <c r="DX100" s="151">
        <f t="shared" si="55"/>
        <v>176.2252</v>
      </c>
      <c r="DY100" s="151">
        <f t="shared" si="55"/>
        <v>35.377120000000005</v>
      </c>
      <c r="DZ100" s="151">
        <f t="shared" si="55"/>
        <v>35.488879999999995</v>
      </c>
      <c r="EA100" s="151">
        <f t="shared" si="55"/>
        <v>35.478720000000003</v>
      </c>
      <c r="EB100" s="151">
        <f t="shared" si="55"/>
        <v>23.84552</v>
      </c>
      <c r="EC100" s="151">
        <f t="shared" si="55"/>
        <v>23.34768</v>
      </c>
      <c r="ED100" s="151">
        <f t="shared" si="55"/>
        <v>37.383720000000004</v>
      </c>
      <c r="EE100" s="151">
        <f t="shared" si="55"/>
        <v>30.358080000000001</v>
      </c>
      <c r="EF100" s="151">
        <f t="shared" si="55"/>
        <v>14.737080000000001</v>
      </c>
      <c r="EG100" s="151">
        <f t="shared" si="55"/>
        <v>17.29232</v>
      </c>
      <c r="EH100" s="151">
        <f t="shared" si="55"/>
        <v>4.9885600000000005</v>
      </c>
      <c r="EI100" s="151">
        <f t="shared" ref="EI100:GT100" si="56">EI99-EI87</f>
        <v>11.932919999999999</v>
      </c>
      <c r="EJ100" s="151">
        <f t="shared" si="56"/>
        <v>11.92784</v>
      </c>
      <c r="EK100" s="151">
        <f t="shared" si="56"/>
        <v>11.98372</v>
      </c>
      <c r="EL100" s="151">
        <f t="shared" si="56"/>
        <v>25.105360000000001</v>
      </c>
      <c r="EM100" s="151">
        <f t="shared" si="56"/>
        <v>15.62608</v>
      </c>
      <c r="EN100" s="151">
        <f t="shared" si="56"/>
        <v>16.266159999999999</v>
      </c>
      <c r="EO100" s="151">
        <f t="shared" si="56"/>
        <v>20.137119999999999</v>
      </c>
      <c r="EP100" s="151">
        <f t="shared" si="56"/>
        <v>9.748520000000001</v>
      </c>
      <c r="EQ100" s="151">
        <f t="shared" si="56"/>
        <v>10.92708</v>
      </c>
      <c r="ER100" s="151">
        <f t="shared" si="56"/>
        <v>18.506439999999998</v>
      </c>
      <c r="ES100" s="151">
        <f t="shared" si="56"/>
        <v>77.429360000000003</v>
      </c>
      <c r="ET100" s="151">
        <f t="shared" si="56"/>
        <v>37.307520000000004</v>
      </c>
      <c r="EU100" s="151">
        <f t="shared" si="56"/>
        <v>21.965920000000001</v>
      </c>
      <c r="EV100" s="151">
        <f t="shared" si="56"/>
        <v>23.205439999999999</v>
      </c>
      <c r="EW100" s="151">
        <f t="shared" si="56"/>
        <v>25.146000000000001</v>
      </c>
      <c r="EX100" s="151">
        <f t="shared" si="56"/>
        <v>21.300439999999998</v>
      </c>
      <c r="EY100" s="151">
        <f t="shared" si="56"/>
        <v>27.833320000000001</v>
      </c>
      <c r="EZ100" s="151">
        <f t="shared" si="56"/>
        <v>17.74952</v>
      </c>
      <c r="FA100" s="151">
        <f t="shared" si="56"/>
        <v>18.069560000000003</v>
      </c>
      <c r="FB100" s="151">
        <f t="shared" si="56"/>
        <v>21.031200000000002</v>
      </c>
      <c r="FC100" s="151">
        <f t="shared" si="56"/>
        <v>21.254720000000002</v>
      </c>
      <c r="FD100" s="151">
        <f t="shared" si="56"/>
        <v>17.338039999999999</v>
      </c>
      <c r="FE100" s="151">
        <f t="shared" si="56"/>
        <v>17.647920000000003</v>
      </c>
      <c r="FF100" s="151">
        <f t="shared" si="56"/>
        <v>147.25395999999998</v>
      </c>
      <c r="FG100" s="151">
        <f t="shared" si="56"/>
        <v>30.25648</v>
      </c>
      <c r="FH100" s="151">
        <f t="shared" si="56"/>
        <v>42.417999999999999</v>
      </c>
      <c r="FI100" s="151">
        <f t="shared" si="56"/>
        <v>12.882880000000002</v>
      </c>
      <c r="FJ100" s="151">
        <f t="shared" si="56"/>
        <v>21.89988</v>
      </c>
      <c r="FK100" s="151">
        <f t="shared" si="56"/>
        <v>26.375360000000001</v>
      </c>
      <c r="FL100" s="151">
        <f t="shared" si="56"/>
        <v>19.13128</v>
      </c>
      <c r="FM100" s="151">
        <f t="shared" si="56"/>
        <v>12.887960000000001</v>
      </c>
      <c r="FN100" s="151">
        <f t="shared" si="56"/>
        <v>14.24432</v>
      </c>
      <c r="FO100" s="151">
        <f t="shared" si="56"/>
        <v>21.874479999999998</v>
      </c>
      <c r="FP100" s="151">
        <f t="shared" si="56"/>
        <v>10.403840000000001</v>
      </c>
      <c r="FQ100" s="151">
        <f t="shared" si="56"/>
        <v>15.311120000000001</v>
      </c>
      <c r="FR100" s="151">
        <f t="shared" si="56"/>
        <v>18.267679999999999</v>
      </c>
      <c r="FS100" s="151">
        <f t="shared" si="56"/>
        <v>13.07084</v>
      </c>
      <c r="FT100" s="151">
        <f t="shared" si="56"/>
        <v>19.314160000000001</v>
      </c>
      <c r="FU100" s="151">
        <f t="shared" si="56"/>
        <v>17.56156</v>
      </c>
      <c r="FV100" s="151">
        <f t="shared" si="56"/>
        <v>6.3601599999999996</v>
      </c>
      <c r="FW100" s="151">
        <f t="shared" si="56"/>
        <v>17.592040000000001</v>
      </c>
      <c r="FX100" s="151">
        <f t="shared" si="56"/>
        <v>20.47748</v>
      </c>
      <c r="FY100" s="151">
        <f t="shared" si="56"/>
        <v>9.1338399999999993</v>
      </c>
      <c r="FZ100" s="151">
        <f t="shared" si="56"/>
        <v>2.0878800000000002</v>
      </c>
      <c r="GA100" s="151">
        <f t="shared" si="56"/>
        <v>17.541240000000002</v>
      </c>
      <c r="GB100" s="151">
        <f t="shared" si="56"/>
        <v>11.4046</v>
      </c>
      <c r="GC100" s="151">
        <f t="shared" si="56"/>
        <v>17.851119999999998</v>
      </c>
      <c r="GD100" s="151">
        <f t="shared" si="56"/>
        <v>20.756880000000002</v>
      </c>
      <c r="GE100" s="151">
        <f t="shared" si="56"/>
        <v>5.4305200000000005</v>
      </c>
      <c r="GF100" s="151">
        <f t="shared" si="56"/>
        <v>5.1917600000000004</v>
      </c>
      <c r="GG100" s="151">
        <f t="shared" si="56"/>
        <v>8.9052399999999992</v>
      </c>
      <c r="GH100" s="151">
        <f t="shared" si="56"/>
        <v>12.48664</v>
      </c>
      <c r="GI100" s="151">
        <f t="shared" si="56"/>
        <v>19.837400000000002</v>
      </c>
      <c r="GJ100" s="151">
        <f t="shared" si="56"/>
        <v>13.045440000000001</v>
      </c>
      <c r="GK100" s="151">
        <f t="shared" si="56"/>
        <v>8.14832</v>
      </c>
      <c r="GL100" s="151">
        <f t="shared" si="56"/>
        <v>25.562560000000001</v>
      </c>
      <c r="GM100" s="151">
        <f t="shared" si="56"/>
        <v>13.395960000000001</v>
      </c>
      <c r="GN100" s="151">
        <f t="shared" si="56"/>
        <v>13.924280000000001</v>
      </c>
      <c r="GO100" s="151">
        <f t="shared" si="56"/>
        <v>10.16</v>
      </c>
      <c r="GP100" s="151">
        <f t="shared" si="56"/>
        <v>7.2339200000000003</v>
      </c>
      <c r="GQ100" s="151">
        <f t="shared" si="56"/>
        <v>5.9842399999999998</v>
      </c>
      <c r="GR100" s="151">
        <f t="shared" si="56"/>
        <v>10.86612</v>
      </c>
      <c r="GS100" s="151">
        <f t="shared" si="56"/>
        <v>6.1366400000000008</v>
      </c>
      <c r="GT100" s="151">
        <f t="shared" si="56"/>
        <v>26.832560000000001</v>
      </c>
      <c r="GU100" s="151">
        <f t="shared" ref="GU100:HX100" si="57">GU99-GU87</f>
        <v>19.989799999999999</v>
      </c>
      <c r="GV100" s="151">
        <f t="shared" si="57"/>
        <v>17.439640000000001</v>
      </c>
      <c r="GW100" s="151">
        <f t="shared" si="57"/>
        <v>42.026840000000007</v>
      </c>
      <c r="GX100" s="151">
        <f t="shared" si="57"/>
        <v>0.99060000000000004</v>
      </c>
      <c r="GY100" s="151">
        <f t="shared" si="57"/>
        <v>2.9971999999999999</v>
      </c>
      <c r="GZ100" s="151">
        <f t="shared" si="57"/>
        <v>8.9357199999999999</v>
      </c>
      <c r="HA100" s="151">
        <f t="shared" si="57"/>
        <v>10.36828</v>
      </c>
      <c r="HB100" s="151">
        <f t="shared" si="57"/>
        <v>10.728960000000001</v>
      </c>
      <c r="HC100" s="151">
        <f t="shared" si="57"/>
        <v>4.4246800000000004</v>
      </c>
      <c r="HD100" s="151">
        <f t="shared" si="57"/>
        <v>26.035</v>
      </c>
      <c r="HE100" s="151">
        <f t="shared" si="57"/>
        <v>19.959319999999998</v>
      </c>
      <c r="HF100" s="151">
        <f t="shared" si="57"/>
        <v>10.058399999999999</v>
      </c>
      <c r="HG100" s="151">
        <f t="shared" si="57"/>
        <v>69.260720000000006</v>
      </c>
      <c r="HH100" s="151">
        <f t="shared" si="57"/>
        <v>12.623799999999999</v>
      </c>
      <c r="HI100" s="151">
        <f t="shared" si="57"/>
        <v>12.05992</v>
      </c>
      <c r="HJ100" s="151">
        <f t="shared" si="57"/>
        <v>12.9032</v>
      </c>
      <c r="HK100" s="151">
        <f t="shared" si="57"/>
        <v>26.72588</v>
      </c>
      <c r="HL100" s="151">
        <f t="shared" si="57"/>
        <v>17.0688</v>
      </c>
      <c r="HM100" s="151">
        <f t="shared" si="57"/>
        <v>21.346160000000001</v>
      </c>
      <c r="HN100" s="151">
        <f t="shared" si="57"/>
        <v>8.0365599999999997</v>
      </c>
      <c r="HO100" s="151">
        <f t="shared" si="57"/>
        <v>22.946360000000002</v>
      </c>
      <c r="HP100" s="151">
        <f t="shared" si="57"/>
        <v>13.944600000000001</v>
      </c>
      <c r="HQ100" s="151">
        <f t="shared" si="57"/>
        <v>14.157960000000001</v>
      </c>
      <c r="HR100" s="151">
        <f t="shared" si="57"/>
        <v>13.0556</v>
      </c>
      <c r="HS100" s="151">
        <f t="shared" si="57"/>
        <v>12.19708</v>
      </c>
      <c r="HT100" s="151">
        <f t="shared" si="57"/>
        <v>8.3413599999999999</v>
      </c>
      <c r="HU100" s="151">
        <f t="shared" si="57"/>
        <v>12.98448</v>
      </c>
      <c r="HV100" s="151">
        <f t="shared" si="57"/>
        <v>28.193999999999999</v>
      </c>
      <c r="HW100" s="151">
        <f t="shared" si="57"/>
        <v>13.009880000000001</v>
      </c>
      <c r="HX100" s="151">
        <f t="shared" si="57"/>
        <v>24.450040000000001</v>
      </c>
    </row>
    <row r="101" spans="1:232" s="20" customFormat="1" ht="4.5" customHeight="1" x14ac:dyDescent="0.2">
      <c r="D101" s="152"/>
      <c r="AG101" s="152"/>
    </row>
    <row r="102" spans="1:232" s="20" customFormat="1" x14ac:dyDescent="0.2">
      <c r="D102" s="152"/>
      <c r="AG102" s="152"/>
    </row>
    <row r="103" spans="1:232" s="20" customFormat="1" x14ac:dyDescent="0.2">
      <c r="D103" s="152"/>
      <c r="AG103" s="152"/>
    </row>
    <row r="104" spans="1:232" x14ac:dyDescent="0.2">
      <c r="D104" s="2"/>
      <c r="AG104" s="2"/>
    </row>
    <row r="105" spans="1:232" x14ac:dyDescent="0.2">
      <c r="D105" s="2"/>
      <c r="AG105" s="2"/>
    </row>
    <row r="106" spans="1:232" x14ac:dyDescent="0.2">
      <c r="D106" s="2"/>
      <c r="AG106" s="2"/>
    </row>
    <row r="107" spans="1:232" x14ac:dyDescent="0.2">
      <c r="D107" s="2"/>
      <c r="AG107" s="2"/>
    </row>
    <row r="108" spans="1:232" x14ac:dyDescent="0.2">
      <c r="D108" s="2"/>
      <c r="AG108" s="2"/>
    </row>
    <row r="109" spans="1:232" x14ac:dyDescent="0.2">
      <c r="D109" s="2"/>
      <c r="AG109" s="2"/>
    </row>
    <row r="110" spans="1:232" x14ac:dyDescent="0.2">
      <c r="D110" s="2"/>
      <c r="AG110" s="2"/>
    </row>
    <row r="111" spans="1:232" x14ac:dyDescent="0.2">
      <c r="D111" s="2"/>
      <c r="AG111" s="2"/>
    </row>
    <row r="112" spans="1:232" x14ac:dyDescent="0.2">
      <c r="D112" s="2"/>
      <c r="AG112" s="2"/>
    </row>
    <row r="113" spans="4:33" x14ac:dyDescent="0.2">
      <c r="D113" s="2"/>
      <c r="AG113" s="2"/>
    </row>
    <row r="114" spans="4:33" x14ac:dyDescent="0.2">
      <c r="D114" s="2"/>
      <c r="AG114" s="2"/>
    </row>
    <row r="115" spans="4:33" x14ac:dyDescent="0.2">
      <c r="D115" s="2"/>
      <c r="AG115" s="2"/>
    </row>
    <row r="116" spans="4:33" x14ac:dyDescent="0.2">
      <c r="D116" s="2"/>
      <c r="AG116" s="2"/>
    </row>
    <row r="117" spans="4:33" x14ac:dyDescent="0.2">
      <c r="D117" s="2"/>
      <c r="AG117" s="2"/>
    </row>
    <row r="118" spans="4:33" x14ac:dyDescent="0.2">
      <c r="D118" s="2"/>
      <c r="AG118" s="2"/>
    </row>
    <row r="119" spans="4:33" x14ac:dyDescent="0.2">
      <c r="D119" s="2"/>
      <c r="AG119" s="2"/>
    </row>
    <row r="120" spans="4:33" x14ac:dyDescent="0.2">
      <c r="D120" s="2"/>
      <c r="AG120" s="2"/>
    </row>
    <row r="121" spans="4:33" x14ac:dyDescent="0.2">
      <c r="D121" s="2"/>
      <c r="AG121" s="2"/>
    </row>
    <row r="122" spans="4:33" x14ac:dyDescent="0.2">
      <c r="D122" s="2"/>
      <c r="AG122" s="2"/>
    </row>
    <row r="123" spans="4:33" x14ac:dyDescent="0.2">
      <c r="D123" s="2"/>
      <c r="AG123" s="2"/>
    </row>
    <row r="124" spans="4:33" x14ac:dyDescent="0.2">
      <c r="D124" s="2"/>
      <c r="AG124" s="2"/>
    </row>
    <row r="125" spans="4:33" x14ac:dyDescent="0.2">
      <c r="D125" s="2"/>
      <c r="AG125" s="2"/>
    </row>
    <row r="126" spans="4:33" x14ac:dyDescent="0.2">
      <c r="D126" s="2"/>
      <c r="AG126" s="2"/>
    </row>
    <row r="127" spans="4:33" x14ac:dyDescent="0.2">
      <c r="D127" s="2"/>
      <c r="AG127" s="2"/>
    </row>
    <row r="128" spans="4:33" x14ac:dyDescent="0.2">
      <c r="D128" s="2"/>
      <c r="AG128" s="2"/>
    </row>
    <row r="129" spans="4:33" x14ac:dyDescent="0.2">
      <c r="D129" s="2"/>
      <c r="AG129" s="2"/>
    </row>
    <row r="130" spans="4:33" x14ac:dyDescent="0.2">
      <c r="D130" s="2"/>
      <c r="AG130" s="2"/>
    </row>
    <row r="131" spans="4:33" x14ac:dyDescent="0.2">
      <c r="D131" s="2"/>
      <c r="AG131" s="2"/>
    </row>
    <row r="132" spans="4:33" x14ac:dyDescent="0.2">
      <c r="D132" s="2"/>
      <c r="AG132" s="2"/>
    </row>
    <row r="133" spans="4:33" x14ac:dyDescent="0.2">
      <c r="D133" s="2"/>
      <c r="AG133" s="2"/>
    </row>
    <row r="134" spans="4:33" x14ac:dyDescent="0.2">
      <c r="D134" s="2"/>
      <c r="AG134" s="2"/>
    </row>
    <row r="135" spans="4:33" x14ac:dyDescent="0.2">
      <c r="D135" s="2"/>
      <c r="AG135" s="2"/>
    </row>
    <row r="136" spans="4:33" x14ac:dyDescent="0.2">
      <c r="D136" s="2"/>
      <c r="AG136" s="2"/>
    </row>
    <row r="137" spans="4:33" x14ac:dyDescent="0.2">
      <c r="D137" s="2"/>
      <c r="AG137" s="2"/>
    </row>
    <row r="138" spans="4:33" x14ac:dyDescent="0.2">
      <c r="D138" s="2"/>
      <c r="AG138" s="2"/>
    </row>
    <row r="139" spans="4:33" x14ac:dyDescent="0.2">
      <c r="D139" s="2"/>
      <c r="AG139" s="2"/>
    </row>
    <row r="140" spans="4:33" x14ac:dyDescent="0.2">
      <c r="D140" s="2"/>
      <c r="AG140" s="2"/>
    </row>
    <row r="141" spans="4:33" x14ac:dyDescent="0.2">
      <c r="D141" s="2"/>
      <c r="AG141" s="2"/>
    </row>
    <row r="142" spans="4:33" x14ac:dyDescent="0.2">
      <c r="D142" s="2"/>
      <c r="AG142" s="2"/>
    </row>
    <row r="143" spans="4:33" x14ac:dyDescent="0.2">
      <c r="D143" s="2"/>
      <c r="AG143" s="2"/>
    </row>
    <row r="144" spans="4:33" x14ac:dyDescent="0.2">
      <c r="D144" s="2"/>
      <c r="AG144" s="2"/>
    </row>
    <row r="145" spans="4:33" x14ac:dyDescent="0.2">
      <c r="D145" s="2"/>
      <c r="AG145" s="2"/>
    </row>
    <row r="146" spans="4:33" x14ac:dyDescent="0.2">
      <c r="D146" s="2"/>
      <c r="AG146" s="2"/>
    </row>
    <row r="147" spans="4:33" x14ac:dyDescent="0.2">
      <c r="D147" s="2"/>
      <c r="AG147" s="2"/>
    </row>
  </sheetData>
  <mergeCells count="232">
    <mergeCell ref="L9:L11"/>
    <mergeCell ref="M9:M11"/>
    <mergeCell ref="N9:N11"/>
    <mergeCell ref="O9:O11"/>
    <mergeCell ref="P9:P11"/>
    <mergeCell ref="Q9:Q11"/>
    <mergeCell ref="A7:AH7"/>
    <mergeCell ref="A9:A11"/>
    <mergeCell ref="B9:B11"/>
    <mergeCell ref="C9:C11"/>
    <mergeCell ref="D9:D11"/>
    <mergeCell ref="E9:G9"/>
    <mergeCell ref="H9:H11"/>
    <mergeCell ref="I9:I11"/>
    <mergeCell ref="J9:J11"/>
    <mergeCell ref="K9:K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BH9:BH11"/>
    <mergeCell ref="BI9:BI11"/>
    <mergeCell ref="BJ9:BJ11"/>
    <mergeCell ref="BK9:BK11"/>
    <mergeCell ref="BL9:BL11"/>
    <mergeCell ref="BM9:BM11"/>
    <mergeCell ref="BB9:BB11"/>
    <mergeCell ref="BC9:BC11"/>
    <mergeCell ref="BD9:BD11"/>
    <mergeCell ref="BE9:BE11"/>
    <mergeCell ref="BF9:BF11"/>
    <mergeCell ref="BG9:BG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CF9:CF11"/>
    <mergeCell ref="CG9:CG11"/>
    <mergeCell ref="CH9:CH11"/>
    <mergeCell ref="CI9:CI11"/>
    <mergeCell ref="CJ9:CJ11"/>
    <mergeCell ref="CK9:CK11"/>
    <mergeCell ref="BZ9:BZ11"/>
    <mergeCell ref="CA9:CA11"/>
    <mergeCell ref="CB9:CB11"/>
    <mergeCell ref="CC9:CC11"/>
    <mergeCell ref="CD9:CD11"/>
    <mergeCell ref="CE9:CE11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  <mergeCell ref="CO9:CO11"/>
    <mergeCell ref="CP9:CP11"/>
    <mergeCell ref="CQ9:CQ11"/>
    <mergeCell ref="DD9:DD11"/>
    <mergeCell ref="DE9:DE11"/>
    <mergeCell ref="DF9:DF11"/>
    <mergeCell ref="DG9:DG11"/>
    <mergeCell ref="DH9:DH11"/>
    <mergeCell ref="DI9:DI11"/>
    <mergeCell ref="CX9:CX11"/>
    <mergeCell ref="CY9:CY11"/>
    <mergeCell ref="CZ9:CZ11"/>
    <mergeCell ref="DA9:DA11"/>
    <mergeCell ref="DB9:DB11"/>
    <mergeCell ref="DC9:DC11"/>
    <mergeCell ref="DP9:DP11"/>
    <mergeCell ref="DQ9:DQ11"/>
    <mergeCell ref="DR9:DR11"/>
    <mergeCell ref="DS9:DS11"/>
    <mergeCell ref="DT9:DT11"/>
    <mergeCell ref="DU9:DU11"/>
    <mergeCell ref="DJ9:DJ11"/>
    <mergeCell ref="DK9:DK11"/>
    <mergeCell ref="DL9:DL11"/>
    <mergeCell ref="DM9:DM11"/>
    <mergeCell ref="DN9:DN11"/>
    <mergeCell ref="DO9:DO11"/>
    <mergeCell ref="EB9:EB11"/>
    <mergeCell ref="EC9:EC11"/>
    <mergeCell ref="ED9:ED11"/>
    <mergeCell ref="EE9:EE11"/>
    <mergeCell ref="EF9:EF11"/>
    <mergeCell ref="EG9:EG11"/>
    <mergeCell ref="DV9:DV11"/>
    <mergeCell ref="DW9:DW11"/>
    <mergeCell ref="DX9:DX11"/>
    <mergeCell ref="DY9:DY11"/>
    <mergeCell ref="DZ9:DZ11"/>
    <mergeCell ref="EA9:EA11"/>
    <mergeCell ref="EN9:EN11"/>
    <mergeCell ref="EO9:EO11"/>
    <mergeCell ref="EP9:EP11"/>
    <mergeCell ref="EQ9:EQ11"/>
    <mergeCell ref="ER9:ER11"/>
    <mergeCell ref="ES9:ES11"/>
    <mergeCell ref="EH9:EH11"/>
    <mergeCell ref="EI9:EI11"/>
    <mergeCell ref="EJ9:EJ11"/>
    <mergeCell ref="EK9:EK11"/>
    <mergeCell ref="EL9:EL11"/>
    <mergeCell ref="EM9:EM11"/>
    <mergeCell ref="EZ9:EZ11"/>
    <mergeCell ref="FA9:FA11"/>
    <mergeCell ref="FB9:FB11"/>
    <mergeCell ref="FC9:FC11"/>
    <mergeCell ref="FD9:FD11"/>
    <mergeCell ref="FE9:FE11"/>
    <mergeCell ref="ET9:ET11"/>
    <mergeCell ref="EU9:EU11"/>
    <mergeCell ref="EV9:EV11"/>
    <mergeCell ref="EW9:EW11"/>
    <mergeCell ref="EX9:EX11"/>
    <mergeCell ref="EY9:EY11"/>
    <mergeCell ref="FL9:FL11"/>
    <mergeCell ref="FM9:FM11"/>
    <mergeCell ref="FN9:FN11"/>
    <mergeCell ref="FO9:FO11"/>
    <mergeCell ref="FP9:FP11"/>
    <mergeCell ref="FQ9:FQ11"/>
    <mergeCell ref="FF9:FF11"/>
    <mergeCell ref="FG9:FG11"/>
    <mergeCell ref="FH9:FH11"/>
    <mergeCell ref="FI9:FI11"/>
    <mergeCell ref="FJ9:FJ11"/>
    <mergeCell ref="FK9:FK11"/>
    <mergeCell ref="FX9:FX11"/>
    <mergeCell ref="FY9:FY11"/>
    <mergeCell ref="FZ9:FZ11"/>
    <mergeCell ref="GA9:GA11"/>
    <mergeCell ref="GB9:GB11"/>
    <mergeCell ref="GC9:GC11"/>
    <mergeCell ref="FR9:FR11"/>
    <mergeCell ref="FS9:FS11"/>
    <mergeCell ref="FT9:FT11"/>
    <mergeCell ref="FU9:FU11"/>
    <mergeCell ref="FV9:FV11"/>
    <mergeCell ref="FW9:FW11"/>
    <mergeCell ref="GJ9:GJ11"/>
    <mergeCell ref="GK9:GK11"/>
    <mergeCell ref="GL9:GL11"/>
    <mergeCell ref="GM9:GM11"/>
    <mergeCell ref="GN9:GN11"/>
    <mergeCell ref="GO9:GO11"/>
    <mergeCell ref="GD9:GD11"/>
    <mergeCell ref="GE9:GE11"/>
    <mergeCell ref="GF9:GF11"/>
    <mergeCell ref="GG9:GG11"/>
    <mergeCell ref="GH9:GH11"/>
    <mergeCell ref="GI9:GI11"/>
    <mergeCell ref="GV9:GV11"/>
    <mergeCell ref="GW9:GW11"/>
    <mergeCell ref="GX9:GX11"/>
    <mergeCell ref="GY9:GY11"/>
    <mergeCell ref="GZ9:GZ11"/>
    <mergeCell ref="HA9:HA11"/>
    <mergeCell ref="GP9:GP11"/>
    <mergeCell ref="GQ9:GQ11"/>
    <mergeCell ref="GR9:GR11"/>
    <mergeCell ref="GS9:GS11"/>
    <mergeCell ref="GT9:GT11"/>
    <mergeCell ref="GU9:GU11"/>
    <mergeCell ref="HT9:HT11"/>
    <mergeCell ref="HU9:HU11"/>
    <mergeCell ref="HV9:HV11"/>
    <mergeCell ref="HW9:HW11"/>
    <mergeCell ref="HX9:HX11"/>
    <mergeCell ref="E10:G10"/>
    <mergeCell ref="HN9:HN11"/>
    <mergeCell ref="HO9:HO11"/>
    <mergeCell ref="HP9:HP11"/>
    <mergeCell ref="HQ9:HQ11"/>
    <mergeCell ref="HR9:HR11"/>
    <mergeCell ref="HS9:HS11"/>
    <mergeCell ref="HH9:HH11"/>
    <mergeCell ref="HI9:HI11"/>
    <mergeCell ref="HJ9:HJ11"/>
    <mergeCell ref="HK9:HK11"/>
    <mergeCell ref="HL9:HL11"/>
    <mergeCell ref="HM9:HM11"/>
    <mergeCell ref="HB9:HB11"/>
    <mergeCell ref="HC9:HC11"/>
    <mergeCell ref="HD9:HD11"/>
    <mergeCell ref="HE9:HE11"/>
    <mergeCell ref="HF9:HF11"/>
    <mergeCell ref="HG9:HG11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HX147"/>
  <sheetViews>
    <sheetView tabSelected="1" topLeftCell="A10" zoomScale="80" zoomScaleNormal="80" workbookViewId="0">
      <pane xSplit="3" ySplit="2" topLeftCell="D64" activePane="bottomRight" state="frozen"/>
      <selection activeCell="A10" sqref="A10"/>
      <selection pane="topRight" activeCell="D10" sqref="D10"/>
      <selection pane="bottomLeft" activeCell="A12" sqref="A12"/>
      <selection pane="bottomRight" activeCell="B59" sqref="B59"/>
    </sheetView>
  </sheetViews>
  <sheetFormatPr defaultColWidth="3.5703125" defaultRowHeight="12" x14ac:dyDescent="0.2"/>
  <cols>
    <col min="1" max="1" width="5.140625" style="1" customWidth="1"/>
    <col min="2" max="2" width="50.7109375" style="1" customWidth="1"/>
    <col min="3" max="3" width="9.28515625" style="1" customWidth="1"/>
    <col min="4" max="4" width="9.42578125" style="1" customWidth="1"/>
    <col min="5" max="5" width="9.7109375" style="1" customWidth="1"/>
    <col min="6" max="7" width="9.42578125" style="1" bestFit="1" customWidth="1"/>
    <col min="8" max="8" width="7" style="1" customWidth="1"/>
    <col min="9" max="9" width="7.140625" style="1" customWidth="1"/>
    <col min="10" max="10" width="7" style="1" customWidth="1"/>
    <col min="11" max="11" width="7.28515625" style="1" customWidth="1"/>
    <col min="12" max="12" width="7.42578125" style="1" customWidth="1"/>
    <col min="13" max="13" width="6.140625" style="1" customWidth="1"/>
    <col min="14" max="14" width="7" style="1" customWidth="1"/>
    <col min="15" max="17" width="7.140625" style="1" customWidth="1"/>
    <col min="18" max="18" width="7" style="1" customWidth="1"/>
    <col min="19" max="19" width="5.85546875" style="1" customWidth="1"/>
    <col min="20" max="20" width="6" style="1" customWidth="1"/>
    <col min="21" max="21" width="5.7109375" style="1" customWidth="1"/>
    <col min="22" max="22" width="4.5703125" style="1" customWidth="1"/>
    <col min="23" max="23" width="5.28515625" style="1" customWidth="1"/>
    <col min="24" max="24" width="5.42578125" style="1" customWidth="1"/>
    <col min="25" max="25" width="5.7109375" style="1" customWidth="1"/>
    <col min="26" max="26" width="9" style="1" customWidth="1"/>
    <col min="27" max="27" width="6.42578125" style="1" customWidth="1"/>
    <col min="28" max="28" width="6" style="1" customWidth="1"/>
    <col min="29" max="29" width="7" style="1" customWidth="1"/>
    <col min="30" max="30" width="7.85546875" style="1" customWidth="1"/>
    <col min="31" max="31" width="6.140625" style="1" customWidth="1"/>
    <col min="32" max="32" width="5.7109375" style="1" customWidth="1"/>
    <col min="33" max="33" width="6.5703125" style="1" customWidth="1"/>
    <col min="34" max="34" width="7" style="1" customWidth="1"/>
    <col min="35" max="35" width="5.85546875" style="1" bestFit="1" customWidth="1"/>
    <col min="36" max="36" width="7.42578125" style="1" customWidth="1"/>
    <col min="37" max="38" width="6.85546875" style="1" bestFit="1" customWidth="1"/>
    <col min="39" max="39" width="5.85546875" style="1" bestFit="1" customWidth="1"/>
    <col min="40" max="40" width="6.85546875" style="1" bestFit="1" customWidth="1"/>
    <col min="41" max="41" width="5.85546875" style="1" bestFit="1" customWidth="1"/>
    <col min="42" max="42" width="8.7109375" style="1" customWidth="1"/>
    <col min="43" max="46" width="6.85546875" style="1" bestFit="1" customWidth="1"/>
    <col min="47" max="47" width="5.85546875" style="1" bestFit="1" customWidth="1"/>
    <col min="48" max="55" width="6.85546875" style="1" bestFit="1" customWidth="1"/>
    <col min="56" max="59" width="5.85546875" style="1" bestFit="1" customWidth="1"/>
    <col min="60" max="61" width="6.85546875" style="1" bestFit="1" customWidth="1"/>
    <col min="62" max="62" width="8.5703125" style="1" customWidth="1"/>
    <col min="63" max="63" width="6.85546875" style="1" bestFit="1" customWidth="1"/>
    <col min="64" max="66" width="5.85546875" style="1" bestFit="1" customWidth="1"/>
    <col min="67" max="70" width="6.85546875" style="1" bestFit="1" customWidth="1"/>
    <col min="71" max="71" width="5.85546875" style="1" bestFit="1" customWidth="1"/>
    <col min="72" max="73" width="6.85546875" style="1" bestFit="1" customWidth="1"/>
    <col min="74" max="74" width="5.85546875" style="1" bestFit="1" customWidth="1"/>
    <col min="75" max="81" width="6.85546875" style="1" bestFit="1" customWidth="1"/>
    <col min="82" max="82" width="5.85546875" style="1" bestFit="1" customWidth="1"/>
    <col min="83" max="83" width="6.85546875" style="1" customWidth="1"/>
    <col min="84" max="84" width="7.5703125" style="1" customWidth="1"/>
    <col min="85" max="85" width="6.85546875" style="1" bestFit="1" customWidth="1"/>
    <col min="86" max="86" width="8.7109375" style="1" customWidth="1"/>
    <col min="87" max="92" width="6.85546875" style="1" bestFit="1" customWidth="1"/>
    <col min="93" max="93" width="6.7109375" style="1" customWidth="1"/>
    <col min="94" max="101" width="6.85546875" style="1" bestFit="1" customWidth="1"/>
    <col min="102" max="102" width="8.42578125" style="1" customWidth="1"/>
    <col min="103" max="105" width="6.85546875" style="1" bestFit="1" customWidth="1"/>
    <col min="106" max="106" width="5.85546875" style="1" bestFit="1" customWidth="1"/>
    <col min="107" max="110" width="6.85546875" style="1" bestFit="1" customWidth="1"/>
    <col min="111" max="111" width="8.85546875" style="1" customWidth="1"/>
    <col min="112" max="112" width="9.5703125" style="1" customWidth="1"/>
    <col min="113" max="113" width="7" style="1" customWidth="1"/>
    <col min="114" max="114" width="6.85546875" style="1" bestFit="1" customWidth="1"/>
    <col min="115" max="115" width="7.85546875" style="1" bestFit="1" customWidth="1"/>
    <col min="116" max="122" width="6.85546875" style="1" bestFit="1" customWidth="1"/>
    <col min="123" max="123" width="8" style="1" customWidth="1"/>
    <col min="124" max="124" width="6.85546875" style="1" bestFit="1" customWidth="1"/>
    <col min="125" max="125" width="7.85546875" style="1" bestFit="1" customWidth="1"/>
    <col min="126" max="126" width="8.28515625" style="1" customWidth="1"/>
    <col min="127" max="127" width="6.85546875" style="1" bestFit="1" customWidth="1"/>
    <col min="128" max="128" width="7.85546875" style="1" bestFit="1" customWidth="1"/>
    <col min="129" max="131" width="6.85546875" style="1" bestFit="1" customWidth="1"/>
    <col min="132" max="132" width="8.140625" style="1" customWidth="1"/>
    <col min="133" max="137" width="6.85546875" style="1" bestFit="1" customWidth="1"/>
    <col min="138" max="138" width="5.85546875" style="1" bestFit="1" customWidth="1"/>
    <col min="139" max="145" width="6.85546875" style="1" bestFit="1" customWidth="1"/>
    <col min="146" max="146" width="5.85546875" style="1" bestFit="1" customWidth="1"/>
    <col min="147" max="154" width="6.85546875" style="1" bestFit="1" customWidth="1"/>
    <col min="155" max="155" width="8.140625" style="1" customWidth="1"/>
    <col min="156" max="161" width="6.85546875" style="1" bestFit="1" customWidth="1"/>
    <col min="162" max="162" width="7.85546875" style="1" bestFit="1" customWidth="1"/>
    <col min="163" max="169" width="6.85546875" style="1" bestFit="1" customWidth="1"/>
    <col min="170" max="170" width="8.42578125" style="1" customWidth="1"/>
    <col min="171" max="175" width="6.85546875" style="1" bestFit="1" customWidth="1"/>
    <col min="176" max="177" width="8.7109375" style="1" customWidth="1"/>
    <col min="178" max="178" width="5.85546875" style="1" bestFit="1" customWidth="1"/>
    <col min="179" max="179" width="6.85546875" style="1" bestFit="1" customWidth="1"/>
    <col min="180" max="180" width="8" style="1" customWidth="1"/>
    <col min="181" max="181" width="6.140625" style="1" customWidth="1"/>
    <col min="182" max="182" width="5.85546875" style="1" bestFit="1" customWidth="1"/>
    <col min="183" max="183" width="6.85546875" style="1" bestFit="1" customWidth="1"/>
    <col min="184" max="184" width="8.140625" style="1" customWidth="1"/>
    <col min="185" max="186" width="6.85546875" style="1" bestFit="1" customWidth="1"/>
    <col min="187" max="187" width="7.7109375" style="1" customWidth="1"/>
    <col min="188" max="188" width="7.42578125" style="1" customWidth="1"/>
    <col min="189" max="189" width="7.7109375" style="1" customWidth="1"/>
    <col min="190" max="192" width="6.85546875" style="1" bestFit="1" customWidth="1"/>
    <col min="193" max="193" width="5.85546875" style="1" bestFit="1" customWidth="1"/>
    <col min="194" max="194" width="6.85546875" style="1" bestFit="1" customWidth="1"/>
    <col min="195" max="195" width="8.42578125" style="1" customWidth="1"/>
    <col min="196" max="196" width="8.28515625" style="1" customWidth="1"/>
    <col min="197" max="197" width="6.85546875" style="1" bestFit="1" customWidth="1"/>
    <col min="198" max="198" width="5.85546875" style="1" bestFit="1" customWidth="1"/>
    <col min="199" max="199" width="6.85546875" style="1" customWidth="1"/>
    <col min="200" max="200" width="8.140625" style="1" customWidth="1"/>
    <col min="201" max="201" width="7.7109375" style="1" customWidth="1"/>
    <col min="202" max="202" width="6.85546875" style="1" bestFit="1" customWidth="1"/>
    <col min="203" max="203" width="8" style="1" customWidth="1"/>
    <col min="204" max="205" width="6.85546875" style="1" bestFit="1" customWidth="1"/>
    <col min="206" max="206" width="6.42578125" style="1" customWidth="1"/>
    <col min="207" max="207" width="5.85546875" style="1" bestFit="1" customWidth="1"/>
    <col min="208" max="208" width="8.140625" style="1" customWidth="1"/>
    <col min="209" max="209" width="6.85546875" style="1" bestFit="1" customWidth="1"/>
    <col min="210" max="210" width="7" style="1" customWidth="1"/>
    <col min="211" max="211" width="5.85546875" style="1" bestFit="1" customWidth="1"/>
    <col min="212" max="214" width="6.85546875" style="1" bestFit="1" customWidth="1"/>
    <col min="215" max="215" width="8.7109375" style="1" customWidth="1"/>
    <col min="216" max="216" width="8" style="1" customWidth="1"/>
    <col min="217" max="221" width="6.85546875" style="1" bestFit="1" customWidth="1"/>
    <col min="222" max="222" width="5.85546875" style="1" bestFit="1" customWidth="1"/>
    <col min="223" max="227" width="6.85546875" style="1" bestFit="1" customWidth="1"/>
    <col min="228" max="228" width="7.5703125" style="1" customWidth="1"/>
    <col min="229" max="231" width="6.85546875" style="1" bestFit="1" customWidth="1"/>
    <col min="232" max="232" width="8.7109375" style="1" customWidth="1"/>
    <col min="233" max="16384" width="3.5703125" style="1"/>
  </cols>
  <sheetData>
    <row r="2" spans="1:232" ht="16.5" customHeight="1" x14ac:dyDescent="0.2">
      <c r="B2" s="2" t="s">
        <v>0</v>
      </c>
      <c r="D2" s="2"/>
      <c r="G2" s="2"/>
      <c r="H2" s="2"/>
      <c r="I2" s="2"/>
      <c r="T2" s="2"/>
      <c r="U2" s="2"/>
      <c r="V2" s="2"/>
      <c r="W2" s="2"/>
      <c r="X2" s="2"/>
      <c r="Y2" s="2"/>
      <c r="Z2" s="2"/>
      <c r="AB2" s="2"/>
      <c r="AD2" s="2"/>
    </row>
    <row r="3" spans="1:232" ht="16.5" customHeight="1" x14ac:dyDescent="0.2">
      <c r="B3" s="2" t="s">
        <v>1</v>
      </c>
      <c r="D3" s="2"/>
      <c r="G3" s="2"/>
      <c r="H3" s="2"/>
      <c r="I3" s="2"/>
      <c r="T3" s="2"/>
      <c r="U3" s="2"/>
      <c r="V3" s="2"/>
      <c r="W3" s="2"/>
      <c r="X3" s="2"/>
      <c r="Y3" s="2"/>
      <c r="Z3" s="2"/>
      <c r="AB3" s="2"/>
      <c r="AD3" s="2"/>
    </row>
    <row r="4" spans="1:232" ht="16.5" customHeight="1" x14ac:dyDescent="0.2">
      <c r="B4" s="2" t="s">
        <v>2</v>
      </c>
      <c r="D4" s="2"/>
      <c r="G4" s="2"/>
      <c r="H4" s="2"/>
      <c r="I4" s="2"/>
      <c r="T4" s="2"/>
      <c r="U4" s="2"/>
      <c r="V4" s="2"/>
      <c r="W4" s="2"/>
      <c r="X4" s="2"/>
      <c r="Y4" s="2"/>
      <c r="Z4" s="2"/>
      <c r="AB4" s="2"/>
    </row>
    <row r="5" spans="1:232" ht="16.5" customHeight="1" x14ac:dyDescent="0.2">
      <c r="B5" s="2"/>
      <c r="D5" s="2"/>
      <c r="G5" s="2"/>
      <c r="H5" s="2"/>
      <c r="I5" s="2"/>
      <c r="T5" s="2"/>
      <c r="U5" s="2"/>
      <c r="V5" s="2"/>
      <c r="W5" s="2"/>
      <c r="X5" s="2"/>
      <c r="Y5" s="2"/>
      <c r="Z5" s="2"/>
      <c r="AB5" s="2"/>
    </row>
    <row r="6" spans="1:232" ht="16.5" customHeight="1" x14ac:dyDescent="0.2">
      <c r="D6" s="2"/>
      <c r="G6" s="2"/>
      <c r="H6" s="2"/>
      <c r="I6" s="2"/>
      <c r="T6" s="2"/>
      <c r="U6" s="2"/>
      <c r="V6" s="2"/>
      <c r="W6" s="2"/>
      <c r="X6" s="2"/>
      <c r="Y6" s="2"/>
      <c r="Z6" s="2"/>
      <c r="AB6" s="2"/>
    </row>
    <row r="7" spans="1:232" ht="16.5" customHeight="1" x14ac:dyDescent="0.2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232" ht="15.6" customHeight="1" x14ac:dyDescent="0.2">
      <c r="A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4</v>
      </c>
      <c r="AG8" s="7"/>
      <c r="AH8" s="5"/>
    </row>
    <row r="9" spans="1:232" ht="21.75" customHeight="1" x14ac:dyDescent="0.2">
      <c r="A9" s="184" t="s">
        <v>5</v>
      </c>
      <c r="B9" s="185" t="s">
        <v>6</v>
      </c>
      <c r="C9" s="185" t="s">
        <v>7</v>
      </c>
      <c r="D9" s="186" t="s">
        <v>8</v>
      </c>
      <c r="E9" s="173" t="s">
        <v>9</v>
      </c>
      <c r="F9" s="173"/>
      <c r="G9" s="173"/>
      <c r="H9" s="170" t="s">
        <v>10</v>
      </c>
      <c r="I9" s="170" t="s">
        <v>11</v>
      </c>
      <c r="J9" s="170" t="s">
        <v>12</v>
      </c>
      <c r="K9" s="170" t="s">
        <v>13</v>
      </c>
      <c r="L9" s="170" t="s">
        <v>14</v>
      </c>
      <c r="M9" s="170" t="s">
        <v>15</v>
      </c>
      <c r="N9" s="170" t="s">
        <v>16</v>
      </c>
      <c r="O9" s="170" t="s">
        <v>17</v>
      </c>
      <c r="P9" s="170" t="s">
        <v>18</v>
      </c>
      <c r="Q9" s="170" t="s">
        <v>19</v>
      </c>
      <c r="R9" s="170" t="s">
        <v>20</v>
      </c>
      <c r="S9" s="170" t="s">
        <v>21</v>
      </c>
      <c r="T9" s="170" t="s">
        <v>22</v>
      </c>
      <c r="U9" s="170" t="s">
        <v>23</v>
      </c>
      <c r="V9" s="170" t="s">
        <v>24</v>
      </c>
      <c r="W9" s="170" t="s">
        <v>25</v>
      </c>
      <c r="X9" s="170" t="s">
        <v>26</v>
      </c>
      <c r="Y9" s="170" t="s">
        <v>27</v>
      </c>
      <c r="Z9" s="170" t="s">
        <v>28</v>
      </c>
      <c r="AA9" s="170" t="s">
        <v>29</v>
      </c>
      <c r="AB9" s="170" t="s">
        <v>30</v>
      </c>
      <c r="AC9" s="170" t="s">
        <v>31</v>
      </c>
      <c r="AD9" s="170" t="s">
        <v>32</v>
      </c>
      <c r="AE9" s="170" t="s">
        <v>33</v>
      </c>
      <c r="AF9" s="170" t="s">
        <v>34</v>
      </c>
      <c r="AG9" s="170" t="s">
        <v>35</v>
      </c>
      <c r="AH9" s="170" t="s">
        <v>36</v>
      </c>
      <c r="AI9" s="170" t="s">
        <v>37</v>
      </c>
      <c r="AJ9" s="170" t="s">
        <v>38</v>
      </c>
      <c r="AK9" s="170" t="s">
        <v>39</v>
      </c>
      <c r="AL9" s="170" t="s">
        <v>40</v>
      </c>
      <c r="AM9" s="170" t="s">
        <v>41</v>
      </c>
      <c r="AN9" s="177" t="s">
        <v>42</v>
      </c>
      <c r="AO9" s="170" t="s">
        <v>43</v>
      </c>
      <c r="AP9" s="170" t="s">
        <v>44</v>
      </c>
      <c r="AQ9" s="170" t="s">
        <v>45</v>
      </c>
      <c r="AR9" s="170" t="s">
        <v>46</v>
      </c>
      <c r="AS9" s="170" t="s">
        <v>47</v>
      </c>
      <c r="AT9" s="170" t="s">
        <v>48</v>
      </c>
      <c r="AU9" s="170" t="s">
        <v>49</v>
      </c>
      <c r="AV9" s="170" t="s">
        <v>50</v>
      </c>
      <c r="AW9" s="170" t="s">
        <v>51</v>
      </c>
      <c r="AX9" s="170" t="s">
        <v>52</v>
      </c>
      <c r="AY9" s="170" t="s">
        <v>53</v>
      </c>
      <c r="AZ9" s="170" t="s">
        <v>54</v>
      </c>
      <c r="BA9" s="170" t="s">
        <v>55</v>
      </c>
      <c r="BB9" s="170" t="s">
        <v>56</v>
      </c>
      <c r="BC9" s="170" t="s">
        <v>57</v>
      </c>
      <c r="BD9" s="170" t="s">
        <v>58</v>
      </c>
      <c r="BE9" s="170" t="s">
        <v>59</v>
      </c>
      <c r="BF9" s="170" t="s">
        <v>60</v>
      </c>
      <c r="BG9" s="170" t="s">
        <v>61</v>
      </c>
      <c r="BH9" s="170" t="s">
        <v>62</v>
      </c>
      <c r="BI9" s="170" t="s">
        <v>63</v>
      </c>
      <c r="BJ9" s="170" t="s">
        <v>64</v>
      </c>
      <c r="BK9" s="170" t="s">
        <v>65</v>
      </c>
      <c r="BL9" s="170" t="s">
        <v>66</v>
      </c>
      <c r="BM9" s="170" t="s">
        <v>67</v>
      </c>
      <c r="BN9" s="170" t="s">
        <v>68</v>
      </c>
      <c r="BO9" s="170" t="s">
        <v>69</v>
      </c>
      <c r="BP9" s="170" t="s">
        <v>70</v>
      </c>
      <c r="BQ9" s="170" t="s">
        <v>71</v>
      </c>
      <c r="BR9" s="170" t="s">
        <v>72</v>
      </c>
      <c r="BS9" s="170" t="s">
        <v>73</v>
      </c>
      <c r="BT9" s="170" t="s">
        <v>74</v>
      </c>
      <c r="BU9" s="170" t="s">
        <v>75</v>
      </c>
      <c r="BV9" s="170" t="s">
        <v>76</v>
      </c>
      <c r="BW9" s="170" t="s">
        <v>77</v>
      </c>
      <c r="BX9" s="170" t="s">
        <v>78</v>
      </c>
      <c r="BY9" s="170" t="s">
        <v>79</v>
      </c>
      <c r="BZ9" s="170" t="s">
        <v>80</v>
      </c>
      <c r="CA9" s="170" t="s">
        <v>81</v>
      </c>
      <c r="CB9" s="170" t="s">
        <v>82</v>
      </c>
      <c r="CC9" s="177" t="s">
        <v>83</v>
      </c>
      <c r="CD9" s="170" t="s">
        <v>84</v>
      </c>
      <c r="CE9" s="170" t="s">
        <v>85</v>
      </c>
      <c r="CF9" s="170" t="s">
        <v>86</v>
      </c>
      <c r="CG9" s="170" t="s">
        <v>87</v>
      </c>
      <c r="CH9" s="170" t="s">
        <v>88</v>
      </c>
      <c r="CI9" s="170" t="s">
        <v>89</v>
      </c>
      <c r="CJ9" s="170" t="s">
        <v>90</v>
      </c>
      <c r="CK9" s="170" t="s">
        <v>91</v>
      </c>
      <c r="CL9" s="170" t="s">
        <v>92</v>
      </c>
      <c r="CM9" s="170" t="s">
        <v>93</v>
      </c>
      <c r="CN9" s="170" t="s">
        <v>94</v>
      </c>
      <c r="CO9" s="170" t="s">
        <v>95</v>
      </c>
      <c r="CP9" s="170" t="s">
        <v>96</v>
      </c>
      <c r="CQ9" s="177" t="s">
        <v>97</v>
      </c>
      <c r="CR9" s="170" t="s">
        <v>98</v>
      </c>
      <c r="CS9" s="170" t="s">
        <v>99</v>
      </c>
      <c r="CT9" s="170" t="s">
        <v>100</v>
      </c>
      <c r="CU9" s="170" t="s">
        <v>101</v>
      </c>
      <c r="CV9" s="170" t="s">
        <v>102</v>
      </c>
      <c r="CW9" s="170" t="s">
        <v>103</v>
      </c>
      <c r="CX9" s="170" t="s">
        <v>104</v>
      </c>
      <c r="CY9" s="170" t="s">
        <v>105</v>
      </c>
      <c r="CZ9" s="170" t="s">
        <v>106</v>
      </c>
      <c r="DA9" s="170" t="s">
        <v>107</v>
      </c>
      <c r="DB9" s="170" t="s">
        <v>108</v>
      </c>
      <c r="DC9" s="170" t="s">
        <v>109</v>
      </c>
      <c r="DD9" s="170" t="s">
        <v>110</v>
      </c>
      <c r="DE9" s="174" t="s">
        <v>111</v>
      </c>
      <c r="DF9" s="174" t="s">
        <v>112</v>
      </c>
      <c r="DG9" s="170" t="s">
        <v>113</v>
      </c>
      <c r="DH9" s="170" t="s">
        <v>114</v>
      </c>
      <c r="DI9" s="170" t="s">
        <v>115</v>
      </c>
      <c r="DJ9" s="170" t="s">
        <v>116</v>
      </c>
      <c r="DK9" s="170" t="s">
        <v>117</v>
      </c>
      <c r="DL9" s="170" t="s">
        <v>118</v>
      </c>
      <c r="DM9" s="170" t="s">
        <v>119</v>
      </c>
      <c r="DN9" s="170" t="s">
        <v>120</v>
      </c>
      <c r="DO9" s="170" t="s">
        <v>121</v>
      </c>
      <c r="DP9" s="170" t="s">
        <v>122</v>
      </c>
      <c r="DQ9" s="170" t="s">
        <v>123</v>
      </c>
      <c r="DR9" s="170" t="s">
        <v>124</v>
      </c>
      <c r="DS9" s="170" t="s">
        <v>125</v>
      </c>
      <c r="DT9" s="170" t="s">
        <v>126</v>
      </c>
      <c r="DU9" s="170" t="s">
        <v>127</v>
      </c>
      <c r="DV9" s="170" t="s">
        <v>128</v>
      </c>
      <c r="DW9" s="170" t="s">
        <v>129</v>
      </c>
      <c r="DX9" s="170" t="s">
        <v>130</v>
      </c>
      <c r="DY9" s="170" t="s">
        <v>131</v>
      </c>
      <c r="DZ9" s="170" t="s">
        <v>132</v>
      </c>
      <c r="EA9" s="170" t="s">
        <v>133</v>
      </c>
      <c r="EB9" s="177" t="s">
        <v>134</v>
      </c>
      <c r="EC9" s="170" t="s">
        <v>135</v>
      </c>
      <c r="ED9" s="170" t="s">
        <v>136</v>
      </c>
      <c r="EE9" s="170" t="s">
        <v>137</v>
      </c>
      <c r="EF9" s="170" t="s">
        <v>138</v>
      </c>
      <c r="EG9" s="170" t="s">
        <v>139</v>
      </c>
      <c r="EH9" s="170" t="s">
        <v>140</v>
      </c>
      <c r="EI9" s="170" t="s">
        <v>141</v>
      </c>
      <c r="EJ9" s="170" t="s">
        <v>142</v>
      </c>
      <c r="EK9" s="170" t="s">
        <v>143</v>
      </c>
      <c r="EL9" s="170" t="s">
        <v>144</v>
      </c>
      <c r="EM9" s="170" t="s">
        <v>145</v>
      </c>
      <c r="EN9" s="170" t="s">
        <v>146</v>
      </c>
      <c r="EO9" s="170" t="s">
        <v>147</v>
      </c>
      <c r="EP9" s="170" t="s">
        <v>148</v>
      </c>
      <c r="EQ9" s="170" t="s">
        <v>149</v>
      </c>
      <c r="ER9" s="170" t="s">
        <v>150</v>
      </c>
      <c r="ES9" s="170" t="s">
        <v>151</v>
      </c>
      <c r="ET9" s="170" t="s">
        <v>152</v>
      </c>
      <c r="EU9" s="170" t="s">
        <v>153</v>
      </c>
      <c r="EV9" s="170" t="s">
        <v>154</v>
      </c>
      <c r="EW9" s="170" t="s">
        <v>155</v>
      </c>
      <c r="EX9" s="170" t="s">
        <v>156</v>
      </c>
      <c r="EY9" s="180" t="s">
        <v>157</v>
      </c>
      <c r="EZ9" s="170" t="s">
        <v>158</v>
      </c>
      <c r="FA9" s="170" t="s">
        <v>159</v>
      </c>
      <c r="FB9" s="170" t="s">
        <v>160</v>
      </c>
      <c r="FC9" s="170" t="s">
        <v>161</v>
      </c>
      <c r="FD9" s="170" t="s">
        <v>162</v>
      </c>
      <c r="FE9" s="177" t="s">
        <v>163</v>
      </c>
      <c r="FF9" s="170" t="s">
        <v>164</v>
      </c>
      <c r="FG9" s="170" t="s">
        <v>165</v>
      </c>
      <c r="FH9" s="170" t="s">
        <v>166</v>
      </c>
      <c r="FI9" s="170" t="s">
        <v>167</v>
      </c>
      <c r="FJ9" s="170" t="s">
        <v>168</v>
      </c>
      <c r="FK9" s="170" t="s">
        <v>169</v>
      </c>
      <c r="FL9" s="170" t="s">
        <v>170</v>
      </c>
      <c r="FM9" s="170" t="s">
        <v>171</v>
      </c>
      <c r="FN9" s="170" t="s">
        <v>172</v>
      </c>
      <c r="FO9" s="170" t="s">
        <v>173</v>
      </c>
      <c r="FP9" s="170" t="s">
        <v>174</v>
      </c>
      <c r="FQ9" s="170" t="s">
        <v>175</v>
      </c>
      <c r="FR9" s="170" t="s">
        <v>176</v>
      </c>
      <c r="FS9" s="170" t="s">
        <v>177</v>
      </c>
      <c r="FT9" s="170" t="s">
        <v>178</v>
      </c>
      <c r="FU9" s="170" t="s">
        <v>179</v>
      </c>
      <c r="FV9" s="170" t="s">
        <v>180</v>
      </c>
      <c r="FW9" s="170" t="s">
        <v>181</v>
      </c>
      <c r="FX9" s="170" t="s">
        <v>182</v>
      </c>
      <c r="FY9" s="170" t="s">
        <v>183</v>
      </c>
      <c r="FZ9" s="170" t="s">
        <v>184</v>
      </c>
      <c r="GA9" s="170" t="s">
        <v>185</v>
      </c>
      <c r="GB9" s="170" t="s">
        <v>186</v>
      </c>
      <c r="GC9" s="177" t="s">
        <v>187</v>
      </c>
      <c r="GD9" s="170" t="s">
        <v>188</v>
      </c>
      <c r="GE9" s="170" t="s">
        <v>189</v>
      </c>
      <c r="GF9" s="170" t="s">
        <v>190</v>
      </c>
      <c r="GG9" s="170" t="s">
        <v>191</v>
      </c>
      <c r="GH9" s="170" t="s">
        <v>192</v>
      </c>
      <c r="GI9" s="170" t="s">
        <v>193</v>
      </c>
      <c r="GJ9" s="170" t="s">
        <v>194</v>
      </c>
      <c r="GK9" s="170" t="s">
        <v>195</v>
      </c>
      <c r="GL9" s="170" t="s">
        <v>196</v>
      </c>
      <c r="GM9" s="170" t="s">
        <v>197</v>
      </c>
      <c r="GN9" s="170" t="s">
        <v>198</v>
      </c>
      <c r="GO9" s="170" t="s">
        <v>199</v>
      </c>
      <c r="GP9" s="170" t="s">
        <v>200</v>
      </c>
      <c r="GQ9" s="170" t="s">
        <v>201</v>
      </c>
      <c r="GR9" s="177" t="s">
        <v>202</v>
      </c>
      <c r="GS9" s="170" t="s">
        <v>203</v>
      </c>
      <c r="GT9" s="170" t="s">
        <v>204</v>
      </c>
      <c r="GU9" s="170" t="s">
        <v>205</v>
      </c>
      <c r="GV9" s="170" t="s">
        <v>206</v>
      </c>
      <c r="GW9" s="170" t="s">
        <v>207</v>
      </c>
      <c r="GX9" s="170" t="s">
        <v>208</v>
      </c>
      <c r="GY9" s="170" t="s">
        <v>209</v>
      </c>
      <c r="GZ9" s="170" t="s">
        <v>210</v>
      </c>
      <c r="HA9" s="170" t="s">
        <v>211</v>
      </c>
      <c r="HB9" s="170" t="s">
        <v>212</v>
      </c>
      <c r="HC9" s="170" t="s">
        <v>213</v>
      </c>
      <c r="HD9" s="170" t="s">
        <v>214</v>
      </c>
      <c r="HE9" s="170" t="s">
        <v>215</v>
      </c>
      <c r="HF9" s="170" t="s">
        <v>216</v>
      </c>
      <c r="HG9" s="170" t="s">
        <v>217</v>
      </c>
      <c r="HH9" s="174" t="s">
        <v>218</v>
      </c>
      <c r="HI9" s="170" t="s">
        <v>219</v>
      </c>
      <c r="HJ9" s="170" t="s">
        <v>220</v>
      </c>
      <c r="HK9" s="170" t="s">
        <v>221</v>
      </c>
      <c r="HL9" s="170" t="s">
        <v>222</v>
      </c>
      <c r="HM9" s="170" t="s">
        <v>223</v>
      </c>
      <c r="HN9" s="170" t="s">
        <v>224</v>
      </c>
      <c r="HO9" s="170" t="s">
        <v>225</v>
      </c>
      <c r="HP9" s="170" t="s">
        <v>226</v>
      </c>
      <c r="HQ9" s="170" t="s">
        <v>227</v>
      </c>
      <c r="HR9" s="170" t="s">
        <v>228</v>
      </c>
      <c r="HS9" s="170" t="s">
        <v>229</v>
      </c>
      <c r="HT9" s="170" t="s">
        <v>230</v>
      </c>
      <c r="HU9" s="170" t="s">
        <v>231</v>
      </c>
      <c r="HV9" s="170" t="s">
        <v>232</v>
      </c>
      <c r="HW9" s="170" t="s">
        <v>233</v>
      </c>
      <c r="HX9" s="170" t="s">
        <v>234</v>
      </c>
    </row>
    <row r="10" spans="1:232" ht="55.5" customHeight="1" x14ac:dyDescent="0.2">
      <c r="A10" s="184"/>
      <c r="B10" s="185"/>
      <c r="C10" s="185"/>
      <c r="D10" s="186"/>
      <c r="E10" s="173" t="s">
        <v>235</v>
      </c>
      <c r="F10" s="173"/>
      <c r="G10" s="173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8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8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8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82"/>
      <c r="DF10" s="182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8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81"/>
      <c r="EZ10" s="171"/>
      <c r="FA10" s="171"/>
      <c r="FB10" s="171"/>
      <c r="FC10" s="171"/>
      <c r="FD10" s="171"/>
      <c r="FE10" s="178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8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8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5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</row>
    <row r="11" spans="1:232" ht="96.75" customHeight="1" thickBot="1" x14ac:dyDescent="0.25">
      <c r="A11" s="184"/>
      <c r="B11" s="185"/>
      <c r="C11" s="185"/>
      <c r="D11" s="186"/>
      <c r="E11" s="8" t="s">
        <v>8</v>
      </c>
      <c r="F11" s="9" t="s">
        <v>236</v>
      </c>
      <c r="G11" s="9" t="s">
        <v>237</v>
      </c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9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9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9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82"/>
      <c r="DF11" s="18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9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81"/>
      <c r="EZ11" s="172"/>
      <c r="FA11" s="172"/>
      <c r="FB11" s="172"/>
      <c r="FC11" s="172"/>
      <c r="FD11" s="172"/>
      <c r="FE11" s="179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9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9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6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</row>
    <row r="12" spans="1:232" s="14" customFormat="1" ht="15.75" thickBot="1" x14ac:dyDescent="0.3">
      <c r="A12" s="10" t="s">
        <v>238</v>
      </c>
      <c r="B12" s="11" t="s">
        <v>239</v>
      </c>
      <c r="C12" s="12" t="s">
        <v>240</v>
      </c>
      <c r="D12" s="13">
        <f>D15+D22+D33+D35+D38+D40+D42+D44+D46+D48+D50+D52+D54+D56+D58+D60+D62+D64+D66+D68+D70</f>
        <v>1919.9549999999999</v>
      </c>
      <c r="E12" s="13">
        <f>E15+E22+E33+E35+E38+E40+E42+E44+E46+E48+E50+E52+E54+E56+E58+E60+E62+E64+E66+E68+E70</f>
        <v>1630.3319999999999</v>
      </c>
      <c r="F12" s="13">
        <f t="shared" ref="F12:BQ12" si="0">F15+F22+F33+F35+F38+F40+F42+F44+F46+F48+F50+F52+F54+F56+F58+F60+F62+F64+F66+F68+F70</f>
        <v>244.4860000000001</v>
      </c>
      <c r="G12" s="13">
        <f t="shared" si="0"/>
        <v>1385.8459999999998</v>
      </c>
      <c r="H12" s="13">
        <f t="shared" si="0"/>
        <v>0.97</v>
      </c>
      <c r="I12" s="13">
        <f t="shared" si="0"/>
        <v>0.754</v>
      </c>
      <c r="J12" s="13">
        <f t="shared" si="0"/>
        <v>1.7230000000000001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0.59499999999999997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252.02500000000001</v>
      </c>
      <c r="S12" s="13">
        <f t="shared" si="0"/>
        <v>0</v>
      </c>
      <c r="T12" s="13">
        <f t="shared" si="0"/>
        <v>0</v>
      </c>
      <c r="U12" s="13">
        <f t="shared" si="0"/>
        <v>0</v>
      </c>
      <c r="V12" s="13">
        <f t="shared" si="0"/>
        <v>0</v>
      </c>
      <c r="W12" s="13">
        <f t="shared" si="0"/>
        <v>0.48399999999999999</v>
      </c>
      <c r="X12" s="13">
        <f t="shared" si="0"/>
        <v>0</v>
      </c>
      <c r="Y12" s="13">
        <f t="shared" si="0"/>
        <v>1.97</v>
      </c>
      <c r="Z12" s="13">
        <f t="shared" si="0"/>
        <v>0</v>
      </c>
      <c r="AA12" s="13">
        <f t="shared" si="0"/>
        <v>0</v>
      </c>
      <c r="AB12" s="13">
        <f t="shared" si="0"/>
        <v>0</v>
      </c>
      <c r="AC12" s="13">
        <f t="shared" si="0"/>
        <v>0</v>
      </c>
      <c r="AD12" s="13">
        <f t="shared" si="0"/>
        <v>1.4530000000000001</v>
      </c>
      <c r="AE12" s="13">
        <f t="shared" si="0"/>
        <v>0.754</v>
      </c>
      <c r="AF12" s="13">
        <f t="shared" si="0"/>
        <v>0</v>
      </c>
      <c r="AG12" s="13">
        <f t="shared" si="0"/>
        <v>0</v>
      </c>
      <c r="AH12" s="13">
        <f t="shared" si="0"/>
        <v>0</v>
      </c>
      <c r="AI12" s="13">
        <f t="shared" si="0"/>
        <v>4.71</v>
      </c>
      <c r="AJ12" s="13">
        <f t="shared" si="0"/>
        <v>0</v>
      </c>
      <c r="AK12" s="13">
        <f t="shared" si="0"/>
        <v>4.3899999999999997</v>
      </c>
      <c r="AL12" s="13">
        <f t="shared" si="0"/>
        <v>0</v>
      </c>
      <c r="AM12" s="13">
        <f t="shared" si="0"/>
        <v>0</v>
      </c>
      <c r="AN12" s="13">
        <f t="shared" si="0"/>
        <v>0</v>
      </c>
      <c r="AO12" s="13">
        <f t="shared" si="0"/>
        <v>0</v>
      </c>
      <c r="AP12" s="13">
        <f t="shared" si="0"/>
        <v>127.602</v>
      </c>
      <c r="AQ12" s="13">
        <f t="shared" si="0"/>
        <v>216.50900000000001</v>
      </c>
      <c r="AR12" s="13">
        <f t="shared" si="0"/>
        <v>0</v>
      </c>
      <c r="AS12" s="13">
        <f t="shared" si="0"/>
        <v>0</v>
      </c>
      <c r="AT12" s="13">
        <f t="shared" si="0"/>
        <v>3.9279999999999999</v>
      </c>
      <c r="AU12" s="13">
        <f t="shared" si="0"/>
        <v>0</v>
      </c>
      <c r="AV12" s="13">
        <f t="shared" si="0"/>
        <v>0</v>
      </c>
      <c r="AW12" s="13">
        <f t="shared" si="0"/>
        <v>0</v>
      </c>
      <c r="AX12" s="13">
        <f t="shared" si="0"/>
        <v>0</v>
      </c>
      <c r="AY12" s="13">
        <f t="shared" si="0"/>
        <v>0</v>
      </c>
      <c r="AZ12" s="13">
        <f t="shared" si="0"/>
        <v>0</v>
      </c>
      <c r="BA12" s="13">
        <f t="shared" si="0"/>
        <v>0</v>
      </c>
      <c r="BB12" s="13">
        <f t="shared" si="0"/>
        <v>0</v>
      </c>
      <c r="BC12" s="13">
        <f t="shared" si="0"/>
        <v>0</v>
      </c>
      <c r="BD12" s="13">
        <f t="shared" si="0"/>
        <v>0</v>
      </c>
      <c r="BE12" s="13">
        <f t="shared" si="0"/>
        <v>0</v>
      </c>
      <c r="BF12" s="13">
        <f t="shared" si="0"/>
        <v>0</v>
      </c>
      <c r="BG12" s="13">
        <f t="shared" si="0"/>
        <v>0.7</v>
      </c>
      <c r="BH12" s="13">
        <f t="shared" si="0"/>
        <v>0</v>
      </c>
      <c r="BI12" s="13">
        <f t="shared" si="0"/>
        <v>0</v>
      </c>
      <c r="BJ12" s="13">
        <f t="shared" si="0"/>
        <v>0</v>
      </c>
      <c r="BK12" s="13">
        <f t="shared" si="0"/>
        <v>0</v>
      </c>
      <c r="BL12" s="13">
        <f t="shared" si="0"/>
        <v>0</v>
      </c>
      <c r="BM12" s="13">
        <f t="shared" si="0"/>
        <v>0</v>
      </c>
      <c r="BN12" s="13">
        <f t="shared" si="0"/>
        <v>0.48399999999999999</v>
      </c>
      <c r="BO12" s="13">
        <f t="shared" si="0"/>
        <v>0</v>
      </c>
      <c r="BP12" s="13">
        <f t="shared" si="0"/>
        <v>9.6150000000000002</v>
      </c>
      <c r="BQ12" s="13">
        <f t="shared" si="0"/>
        <v>2.61</v>
      </c>
      <c r="BR12" s="13">
        <f t="shared" ref="BR12:EC12" si="1">BR15+BR22+BR33+BR35+BR38+BR40+BR42+BR44+BR46+BR48+BR50+BR52+BR54+BR56+BR58+BR60+BR62+BR64+BR66+BR68+BR70</f>
        <v>0.754</v>
      </c>
      <c r="BS12" s="13">
        <f t="shared" si="1"/>
        <v>0</v>
      </c>
      <c r="BT12" s="13">
        <f t="shared" si="1"/>
        <v>10.343999999999999</v>
      </c>
      <c r="BU12" s="13">
        <f t="shared" si="1"/>
        <v>0.48399999999999999</v>
      </c>
      <c r="BV12" s="13">
        <f t="shared" si="1"/>
        <v>0</v>
      </c>
      <c r="BW12" s="13">
        <f t="shared" si="1"/>
        <v>2.98</v>
      </c>
      <c r="BX12" s="13">
        <f t="shared" si="1"/>
        <v>0.50700000000000001</v>
      </c>
      <c r="BY12" s="13">
        <f t="shared" si="1"/>
        <v>0</v>
      </c>
      <c r="BZ12" s="13">
        <f t="shared" si="1"/>
        <v>0</v>
      </c>
      <c r="CA12" s="13">
        <f t="shared" si="1"/>
        <v>2.097</v>
      </c>
      <c r="CB12" s="13">
        <f t="shared" si="1"/>
        <v>0</v>
      </c>
      <c r="CC12" s="13">
        <f t="shared" si="1"/>
        <v>3.71</v>
      </c>
      <c r="CD12" s="13">
        <f t="shared" si="1"/>
        <v>0</v>
      </c>
      <c r="CE12" s="13">
        <f t="shared" si="1"/>
        <v>0</v>
      </c>
      <c r="CF12" s="13">
        <f t="shared" si="1"/>
        <v>2.4769999999999999</v>
      </c>
      <c r="CG12" s="13">
        <f t="shared" si="1"/>
        <v>0</v>
      </c>
      <c r="CH12" s="13">
        <f t="shared" si="1"/>
        <v>3.359</v>
      </c>
      <c r="CI12" s="13">
        <f t="shared" si="1"/>
        <v>0</v>
      </c>
      <c r="CJ12" s="13">
        <f t="shared" si="1"/>
        <v>0</v>
      </c>
      <c r="CK12" s="13">
        <f t="shared" si="1"/>
        <v>0</v>
      </c>
      <c r="CL12" s="13">
        <f t="shared" si="1"/>
        <v>0</v>
      </c>
      <c r="CM12" s="13">
        <f t="shared" si="1"/>
        <v>0</v>
      </c>
      <c r="CN12" s="13">
        <f t="shared" si="1"/>
        <v>0</v>
      </c>
      <c r="CO12" s="13">
        <f t="shared" si="1"/>
        <v>0</v>
      </c>
      <c r="CP12" s="13">
        <f t="shared" si="1"/>
        <v>0.86499999999999999</v>
      </c>
      <c r="CQ12" s="13">
        <f t="shared" si="1"/>
        <v>2.12</v>
      </c>
      <c r="CR12" s="13">
        <f t="shared" si="1"/>
        <v>0</v>
      </c>
      <c r="CS12" s="13">
        <f t="shared" si="1"/>
        <v>0</v>
      </c>
      <c r="CT12" s="13">
        <f t="shared" si="1"/>
        <v>0</v>
      </c>
      <c r="CU12" s="13">
        <f t="shared" si="1"/>
        <v>0</v>
      </c>
      <c r="CV12" s="13">
        <f t="shared" si="1"/>
        <v>0.48399999999999999</v>
      </c>
      <c r="CW12" s="13">
        <f t="shared" si="1"/>
        <v>0</v>
      </c>
      <c r="CX12" s="13">
        <f t="shared" si="1"/>
        <v>0</v>
      </c>
      <c r="CY12" s="13">
        <f t="shared" si="1"/>
        <v>0</v>
      </c>
      <c r="CZ12" s="13">
        <f t="shared" si="1"/>
        <v>4.29</v>
      </c>
      <c r="DA12" s="13">
        <f t="shared" si="1"/>
        <v>0.754</v>
      </c>
      <c r="DB12" s="13">
        <f t="shared" si="1"/>
        <v>0.754</v>
      </c>
      <c r="DC12" s="13">
        <f t="shared" si="1"/>
        <v>0</v>
      </c>
      <c r="DD12" s="13">
        <f t="shared" si="1"/>
        <v>0</v>
      </c>
      <c r="DE12" s="13">
        <f t="shared" si="1"/>
        <v>2.0070000000000001</v>
      </c>
      <c r="DF12" s="13">
        <f t="shared" si="1"/>
        <v>1.6739999999999999</v>
      </c>
      <c r="DG12" s="13">
        <f t="shared" si="1"/>
        <v>2.5270000000000001</v>
      </c>
      <c r="DH12" s="13">
        <f t="shared" si="1"/>
        <v>1.9359999999999999</v>
      </c>
      <c r="DI12" s="13">
        <f t="shared" si="1"/>
        <v>4.6529999999999996</v>
      </c>
      <c r="DJ12" s="13">
        <f t="shared" si="1"/>
        <v>10.161</v>
      </c>
      <c r="DK12" s="13">
        <f t="shared" si="1"/>
        <v>2.42</v>
      </c>
      <c r="DL12" s="13">
        <f t="shared" si="1"/>
        <v>1.508</v>
      </c>
      <c r="DM12" s="13">
        <f t="shared" si="1"/>
        <v>0</v>
      </c>
      <c r="DN12" s="13">
        <f t="shared" si="1"/>
        <v>0</v>
      </c>
      <c r="DO12" s="13">
        <f t="shared" si="1"/>
        <v>0</v>
      </c>
      <c r="DP12" s="13">
        <f t="shared" si="1"/>
        <v>0</v>
      </c>
      <c r="DQ12" s="13">
        <f t="shared" si="1"/>
        <v>0</v>
      </c>
      <c r="DR12" s="13">
        <f t="shared" si="1"/>
        <v>0.73</v>
      </c>
      <c r="DS12" s="13">
        <f t="shared" si="1"/>
        <v>3.387</v>
      </c>
      <c r="DT12" s="13">
        <f t="shared" si="1"/>
        <v>8.657</v>
      </c>
      <c r="DU12" s="13">
        <f t="shared" si="1"/>
        <v>24.14</v>
      </c>
      <c r="DV12" s="13">
        <f t="shared" si="1"/>
        <v>0</v>
      </c>
      <c r="DW12" s="13">
        <f t="shared" si="1"/>
        <v>0</v>
      </c>
      <c r="DX12" s="13">
        <f t="shared" si="1"/>
        <v>325.52499999999998</v>
      </c>
      <c r="DY12" s="13">
        <f t="shared" si="1"/>
        <v>10.376999999999999</v>
      </c>
      <c r="DZ12" s="13">
        <f t="shared" si="1"/>
        <v>0</v>
      </c>
      <c r="EA12" s="13">
        <f t="shared" si="1"/>
        <v>0</v>
      </c>
      <c r="EB12" s="13">
        <f t="shared" si="1"/>
        <v>0</v>
      </c>
      <c r="EC12" s="13">
        <f t="shared" si="1"/>
        <v>0</v>
      </c>
      <c r="ED12" s="13">
        <f t="shared" ref="ED12:GO12" si="2">ED15+ED22+ED33+ED35+ED38+ED40+ED42+ED44+ED46+ED48+ED50+ED52+ED54+ED56+ED58+ED60+ED62+ED64+ED66+ED68+ED70</f>
        <v>5.3239999999999998</v>
      </c>
      <c r="EE12" s="13">
        <f t="shared" si="2"/>
        <v>4.3019999999999996</v>
      </c>
      <c r="EF12" s="13">
        <f t="shared" si="2"/>
        <v>0</v>
      </c>
      <c r="EG12" s="13">
        <f t="shared" si="2"/>
        <v>0</v>
      </c>
      <c r="EH12" s="13">
        <f t="shared" si="2"/>
        <v>0.48399999999999999</v>
      </c>
      <c r="EI12" s="13">
        <f t="shared" si="2"/>
        <v>0</v>
      </c>
      <c r="EJ12" s="13">
        <f t="shared" si="2"/>
        <v>0.754</v>
      </c>
      <c r="EK12" s="13">
        <f t="shared" si="2"/>
        <v>0</v>
      </c>
      <c r="EL12" s="13">
        <f t="shared" si="2"/>
        <v>5.3369999999999997</v>
      </c>
      <c r="EM12" s="13">
        <f t="shared" si="2"/>
        <v>0</v>
      </c>
      <c r="EN12" s="13">
        <f t="shared" si="2"/>
        <v>0.48399999999999999</v>
      </c>
      <c r="EO12" s="13">
        <f t="shared" si="2"/>
        <v>4.0949999999999998</v>
      </c>
      <c r="EP12" s="13">
        <f t="shared" si="2"/>
        <v>0</v>
      </c>
      <c r="EQ12" s="13">
        <f t="shared" si="2"/>
        <v>0</v>
      </c>
      <c r="ER12" s="13">
        <f t="shared" si="2"/>
        <v>0</v>
      </c>
      <c r="ES12" s="13">
        <f t="shared" si="2"/>
        <v>0.112</v>
      </c>
      <c r="ET12" s="13">
        <f t="shared" si="2"/>
        <v>2.903</v>
      </c>
      <c r="EU12" s="13">
        <f t="shared" si="2"/>
        <v>0</v>
      </c>
      <c r="EV12" s="13">
        <f t="shared" si="2"/>
        <v>0</v>
      </c>
      <c r="EW12" s="13">
        <f t="shared" si="2"/>
        <v>0</v>
      </c>
      <c r="EX12" s="13">
        <f t="shared" si="2"/>
        <v>3.7840000000000003</v>
      </c>
      <c r="EY12" s="13">
        <f t="shared" si="2"/>
        <v>0.754</v>
      </c>
      <c r="EZ12" s="13">
        <f t="shared" si="2"/>
        <v>0</v>
      </c>
      <c r="FA12" s="13">
        <f t="shared" si="2"/>
        <v>0</v>
      </c>
      <c r="FB12" s="13">
        <f t="shared" si="2"/>
        <v>0.63400000000000001</v>
      </c>
      <c r="FC12" s="13">
        <f t="shared" si="2"/>
        <v>0</v>
      </c>
      <c r="FD12" s="13">
        <f t="shared" si="2"/>
        <v>0</v>
      </c>
      <c r="FE12" s="13">
        <f t="shared" si="2"/>
        <v>0.48399999999999999</v>
      </c>
      <c r="FF12" s="13">
        <f t="shared" si="2"/>
        <v>4.6899999999999995</v>
      </c>
      <c r="FG12" s="13">
        <f t="shared" si="2"/>
        <v>0.51</v>
      </c>
      <c r="FH12" s="13">
        <f t="shared" si="2"/>
        <v>0.97</v>
      </c>
      <c r="FI12" s="13">
        <f t="shared" si="2"/>
        <v>0</v>
      </c>
      <c r="FJ12" s="13">
        <f t="shared" si="2"/>
        <v>2.903</v>
      </c>
      <c r="FK12" s="13">
        <f t="shared" si="2"/>
        <v>8.4329999999999998</v>
      </c>
      <c r="FL12" s="13">
        <f t="shared" si="2"/>
        <v>0</v>
      </c>
      <c r="FM12" s="13">
        <f t="shared" si="2"/>
        <v>0.434</v>
      </c>
      <c r="FN12" s="13">
        <f t="shared" si="2"/>
        <v>0</v>
      </c>
      <c r="FO12" s="13">
        <f t="shared" si="2"/>
        <v>0</v>
      </c>
      <c r="FP12" s="13">
        <f t="shared" si="2"/>
        <v>7.33</v>
      </c>
      <c r="FQ12" s="13">
        <f t="shared" si="2"/>
        <v>0</v>
      </c>
      <c r="FR12" s="13">
        <f t="shared" si="2"/>
        <v>3.387</v>
      </c>
      <c r="FS12" s="13">
        <f t="shared" si="2"/>
        <v>4.9499999999999993</v>
      </c>
      <c r="FT12" s="13">
        <f t="shared" si="2"/>
        <v>3.7399999999999998</v>
      </c>
      <c r="FU12" s="13">
        <f t="shared" si="2"/>
        <v>252.39899999999997</v>
      </c>
      <c r="FV12" s="13">
        <f t="shared" si="2"/>
        <v>1.85</v>
      </c>
      <c r="FW12" s="13">
        <f t="shared" si="2"/>
        <v>0</v>
      </c>
      <c r="FX12" s="13">
        <f t="shared" si="2"/>
        <v>0</v>
      </c>
      <c r="FY12" s="13">
        <f t="shared" si="2"/>
        <v>0</v>
      </c>
      <c r="FZ12" s="13">
        <f t="shared" si="2"/>
        <v>0</v>
      </c>
      <c r="GA12" s="13">
        <f t="shared" si="2"/>
        <v>0</v>
      </c>
      <c r="GB12" s="13">
        <f t="shared" si="2"/>
        <v>0</v>
      </c>
      <c r="GC12" s="13">
        <f t="shared" si="2"/>
        <v>0.112</v>
      </c>
      <c r="GD12" s="13">
        <f t="shared" si="2"/>
        <v>0</v>
      </c>
      <c r="GE12" s="13">
        <f t="shared" si="2"/>
        <v>0</v>
      </c>
      <c r="GF12" s="13">
        <f t="shared" si="2"/>
        <v>0</v>
      </c>
      <c r="GG12" s="13">
        <f t="shared" si="2"/>
        <v>97.702000000000012</v>
      </c>
      <c r="GH12" s="13">
        <f t="shared" si="2"/>
        <v>0</v>
      </c>
      <c r="GI12" s="13">
        <f t="shared" si="2"/>
        <v>1.52</v>
      </c>
      <c r="GJ12" s="13">
        <f t="shared" si="2"/>
        <v>0.48399999999999999</v>
      </c>
      <c r="GK12" s="13">
        <f t="shared" si="2"/>
        <v>0</v>
      </c>
      <c r="GL12" s="13">
        <f t="shared" si="2"/>
        <v>4.41</v>
      </c>
      <c r="GM12" s="13">
        <f t="shared" si="2"/>
        <v>257.38499999999999</v>
      </c>
      <c r="GN12" s="13">
        <f t="shared" si="2"/>
        <v>0</v>
      </c>
      <c r="GO12" s="13">
        <f t="shared" si="2"/>
        <v>0</v>
      </c>
      <c r="GP12" s="13">
        <f t="shared" ref="GP12:HX12" si="3">GP15+GP22+GP33+GP35+GP38+GP40+GP42+GP44+GP46+GP48+GP50+GP52+GP54+GP56+GP58+GP60+GP62+GP64+GP66+GP68+GP70</f>
        <v>0</v>
      </c>
      <c r="GQ12" s="13">
        <f t="shared" si="3"/>
        <v>0</v>
      </c>
      <c r="GR12" s="13">
        <f t="shared" si="3"/>
        <v>0</v>
      </c>
      <c r="GS12" s="13">
        <f t="shared" si="3"/>
        <v>0</v>
      </c>
      <c r="GT12" s="13">
        <f t="shared" si="3"/>
        <v>1.4750000000000001</v>
      </c>
      <c r="GU12" s="13">
        <f t="shared" si="3"/>
        <v>0.48399999999999999</v>
      </c>
      <c r="GV12" s="13">
        <f t="shared" si="3"/>
        <v>0</v>
      </c>
      <c r="GW12" s="13">
        <f t="shared" si="3"/>
        <v>0</v>
      </c>
      <c r="GX12" s="13">
        <f t="shared" si="3"/>
        <v>0</v>
      </c>
      <c r="GY12" s="13">
        <f t="shared" si="3"/>
        <v>0</v>
      </c>
      <c r="GZ12" s="13">
        <f t="shared" si="3"/>
        <v>161.87700000000001</v>
      </c>
      <c r="HA12" s="13">
        <f t="shared" si="3"/>
        <v>0</v>
      </c>
      <c r="HB12" s="13">
        <f t="shared" si="3"/>
        <v>0.48399999999999999</v>
      </c>
      <c r="HC12" s="13">
        <f t="shared" si="3"/>
        <v>0</v>
      </c>
      <c r="HD12" s="13">
        <f t="shared" si="3"/>
        <v>0.34</v>
      </c>
      <c r="HE12" s="13">
        <f t="shared" si="3"/>
        <v>0</v>
      </c>
      <c r="HF12" s="13">
        <f t="shared" si="3"/>
        <v>0</v>
      </c>
      <c r="HG12" s="13">
        <f t="shared" si="3"/>
        <v>0.7</v>
      </c>
      <c r="HH12" s="13">
        <f t="shared" si="3"/>
        <v>0</v>
      </c>
      <c r="HI12" s="13">
        <f t="shared" si="3"/>
        <v>0</v>
      </c>
      <c r="HJ12" s="13">
        <f t="shared" si="3"/>
        <v>0</v>
      </c>
      <c r="HK12" s="13">
        <f t="shared" si="3"/>
        <v>0.6</v>
      </c>
      <c r="HL12" s="13">
        <f t="shared" si="3"/>
        <v>2.4039999999999999</v>
      </c>
      <c r="HM12" s="13">
        <f t="shared" si="3"/>
        <v>0</v>
      </c>
      <c r="HN12" s="13">
        <f t="shared" si="3"/>
        <v>0</v>
      </c>
      <c r="HO12" s="13">
        <f t="shared" si="3"/>
        <v>0</v>
      </c>
      <c r="HP12" s="13">
        <f t="shared" si="3"/>
        <v>0</v>
      </c>
      <c r="HQ12" s="13">
        <f t="shared" si="3"/>
        <v>0</v>
      </c>
      <c r="HR12" s="13">
        <f t="shared" si="3"/>
        <v>0</v>
      </c>
      <c r="HS12" s="13">
        <f t="shared" si="3"/>
        <v>0.33</v>
      </c>
      <c r="HT12" s="13">
        <f t="shared" si="3"/>
        <v>0</v>
      </c>
      <c r="HU12" s="13">
        <f t="shared" si="3"/>
        <v>1.6439999999999999</v>
      </c>
      <c r="HV12" s="13">
        <f t="shared" si="3"/>
        <v>0</v>
      </c>
      <c r="HW12" s="13">
        <f t="shared" si="3"/>
        <v>0</v>
      </c>
      <c r="HX12" s="13">
        <f t="shared" si="3"/>
        <v>0</v>
      </c>
    </row>
    <row r="13" spans="1:232" s="20" customFormat="1" ht="14.25" customHeight="1" x14ac:dyDescent="0.25">
      <c r="A13" s="15">
        <v>1</v>
      </c>
      <c r="B13" s="16" t="s">
        <v>241</v>
      </c>
      <c r="C13" s="17" t="s">
        <v>242</v>
      </c>
      <c r="D13" s="18">
        <f t="shared" ref="D13:D76" si="4">SUM(H13:HX13)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</row>
    <row r="14" spans="1:232" s="20" customFormat="1" ht="14.25" customHeight="1" x14ac:dyDescent="0.25">
      <c r="A14" s="21"/>
      <c r="B14" s="22"/>
      <c r="C14" s="23" t="s">
        <v>243</v>
      </c>
      <c r="D14" s="18">
        <f t="shared" si="4"/>
        <v>0</v>
      </c>
      <c r="E14" s="19">
        <f>E16+E18</f>
        <v>0</v>
      </c>
      <c r="F14" s="19">
        <f t="shared" ref="F14:BQ14" si="5">F16+F18</f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5"/>
        <v>0</v>
      </c>
      <c r="W14" s="19">
        <f t="shared" si="5"/>
        <v>0</v>
      </c>
      <c r="X14" s="19">
        <f t="shared" si="5"/>
        <v>0</v>
      </c>
      <c r="Y14" s="19">
        <f t="shared" si="5"/>
        <v>0</v>
      </c>
      <c r="Z14" s="19">
        <f t="shared" si="5"/>
        <v>0</v>
      </c>
      <c r="AA14" s="19">
        <f t="shared" si="5"/>
        <v>0</v>
      </c>
      <c r="AB14" s="19">
        <f t="shared" si="5"/>
        <v>0</v>
      </c>
      <c r="AC14" s="19">
        <f t="shared" si="5"/>
        <v>0</v>
      </c>
      <c r="AD14" s="19">
        <f t="shared" si="5"/>
        <v>0</v>
      </c>
      <c r="AE14" s="19">
        <f t="shared" si="5"/>
        <v>0</v>
      </c>
      <c r="AF14" s="19">
        <f t="shared" si="5"/>
        <v>0</v>
      </c>
      <c r="AG14" s="19">
        <f t="shared" si="5"/>
        <v>0</v>
      </c>
      <c r="AH14" s="19">
        <f t="shared" si="5"/>
        <v>0</v>
      </c>
      <c r="AI14" s="19">
        <f t="shared" si="5"/>
        <v>0</v>
      </c>
      <c r="AJ14" s="19">
        <f t="shared" si="5"/>
        <v>0</v>
      </c>
      <c r="AK14" s="19">
        <f t="shared" si="5"/>
        <v>0</v>
      </c>
      <c r="AL14" s="19">
        <f t="shared" si="5"/>
        <v>0</v>
      </c>
      <c r="AM14" s="19">
        <f t="shared" si="5"/>
        <v>0</v>
      </c>
      <c r="AN14" s="19">
        <f t="shared" si="5"/>
        <v>0</v>
      </c>
      <c r="AO14" s="19">
        <f t="shared" si="5"/>
        <v>0</v>
      </c>
      <c r="AP14" s="19">
        <f t="shared" si="5"/>
        <v>0</v>
      </c>
      <c r="AQ14" s="19">
        <f t="shared" si="5"/>
        <v>0</v>
      </c>
      <c r="AR14" s="19">
        <f t="shared" si="5"/>
        <v>0</v>
      </c>
      <c r="AS14" s="19">
        <f t="shared" si="5"/>
        <v>0</v>
      </c>
      <c r="AT14" s="19">
        <f t="shared" si="5"/>
        <v>0</v>
      </c>
      <c r="AU14" s="19">
        <f t="shared" si="5"/>
        <v>0</v>
      </c>
      <c r="AV14" s="19">
        <f t="shared" si="5"/>
        <v>0</v>
      </c>
      <c r="AW14" s="19">
        <f t="shared" si="5"/>
        <v>0</v>
      </c>
      <c r="AX14" s="19">
        <f t="shared" si="5"/>
        <v>0</v>
      </c>
      <c r="AY14" s="19">
        <f t="shared" si="5"/>
        <v>0</v>
      </c>
      <c r="AZ14" s="19">
        <f t="shared" si="5"/>
        <v>0</v>
      </c>
      <c r="BA14" s="19">
        <f t="shared" si="5"/>
        <v>0</v>
      </c>
      <c r="BB14" s="19">
        <f t="shared" si="5"/>
        <v>0</v>
      </c>
      <c r="BC14" s="19">
        <f t="shared" si="5"/>
        <v>0</v>
      </c>
      <c r="BD14" s="19">
        <f t="shared" si="5"/>
        <v>0</v>
      </c>
      <c r="BE14" s="19">
        <f t="shared" si="5"/>
        <v>0</v>
      </c>
      <c r="BF14" s="19">
        <f t="shared" si="5"/>
        <v>0</v>
      </c>
      <c r="BG14" s="19">
        <f t="shared" si="5"/>
        <v>0</v>
      </c>
      <c r="BH14" s="19">
        <f t="shared" si="5"/>
        <v>0</v>
      </c>
      <c r="BI14" s="19">
        <f t="shared" si="5"/>
        <v>0</v>
      </c>
      <c r="BJ14" s="19">
        <f t="shared" si="5"/>
        <v>0</v>
      </c>
      <c r="BK14" s="19">
        <f t="shared" si="5"/>
        <v>0</v>
      </c>
      <c r="BL14" s="19">
        <f t="shared" si="5"/>
        <v>0</v>
      </c>
      <c r="BM14" s="19">
        <f t="shared" si="5"/>
        <v>0</v>
      </c>
      <c r="BN14" s="19">
        <f t="shared" si="5"/>
        <v>0</v>
      </c>
      <c r="BO14" s="19">
        <f t="shared" si="5"/>
        <v>0</v>
      </c>
      <c r="BP14" s="19">
        <f t="shared" si="5"/>
        <v>0</v>
      </c>
      <c r="BQ14" s="19">
        <f t="shared" si="5"/>
        <v>0</v>
      </c>
      <c r="BR14" s="19">
        <f t="shared" ref="BR14:EC14" si="6">BR16+BR18</f>
        <v>0</v>
      </c>
      <c r="BS14" s="19">
        <f t="shared" si="6"/>
        <v>0</v>
      </c>
      <c r="BT14" s="19">
        <f t="shared" si="6"/>
        <v>0</v>
      </c>
      <c r="BU14" s="19">
        <f t="shared" si="6"/>
        <v>0</v>
      </c>
      <c r="BV14" s="19">
        <f t="shared" si="6"/>
        <v>0</v>
      </c>
      <c r="BW14" s="19">
        <f t="shared" si="6"/>
        <v>0</v>
      </c>
      <c r="BX14" s="19">
        <f t="shared" si="6"/>
        <v>0</v>
      </c>
      <c r="BY14" s="19">
        <f t="shared" si="6"/>
        <v>0</v>
      </c>
      <c r="BZ14" s="19">
        <f t="shared" si="6"/>
        <v>0</v>
      </c>
      <c r="CA14" s="19">
        <f t="shared" si="6"/>
        <v>0</v>
      </c>
      <c r="CB14" s="19">
        <f t="shared" si="6"/>
        <v>0</v>
      </c>
      <c r="CC14" s="19">
        <f t="shared" si="6"/>
        <v>0</v>
      </c>
      <c r="CD14" s="19">
        <f t="shared" si="6"/>
        <v>0</v>
      </c>
      <c r="CE14" s="19">
        <f t="shared" si="6"/>
        <v>0</v>
      </c>
      <c r="CF14" s="19">
        <f t="shared" si="6"/>
        <v>0</v>
      </c>
      <c r="CG14" s="19">
        <f t="shared" si="6"/>
        <v>0</v>
      </c>
      <c r="CH14" s="19">
        <f t="shared" si="6"/>
        <v>0</v>
      </c>
      <c r="CI14" s="19">
        <f t="shared" si="6"/>
        <v>0</v>
      </c>
      <c r="CJ14" s="19">
        <f t="shared" si="6"/>
        <v>0</v>
      </c>
      <c r="CK14" s="19">
        <f t="shared" si="6"/>
        <v>0</v>
      </c>
      <c r="CL14" s="19">
        <f t="shared" si="6"/>
        <v>0</v>
      </c>
      <c r="CM14" s="19">
        <f t="shared" si="6"/>
        <v>0</v>
      </c>
      <c r="CN14" s="19">
        <f t="shared" si="6"/>
        <v>0</v>
      </c>
      <c r="CO14" s="19">
        <f t="shared" si="6"/>
        <v>0</v>
      </c>
      <c r="CP14" s="19">
        <f t="shared" si="6"/>
        <v>0</v>
      </c>
      <c r="CQ14" s="19">
        <f t="shared" si="6"/>
        <v>0</v>
      </c>
      <c r="CR14" s="19">
        <f t="shared" si="6"/>
        <v>0</v>
      </c>
      <c r="CS14" s="19">
        <f t="shared" si="6"/>
        <v>0</v>
      </c>
      <c r="CT14" s="19">
        <f t="shared" si="6"/>
        <v>0</v>
      </c>
      <c r="CU14" s="19">
        <f t="shared" si="6"/>
        <v>0</v>
      </c>
      <c r="CV14" s="19">
        <f t="shared" si="6"/>
        <v>0</v>
      </c>
      <c r="CW14" s="19">
        <f t="shared" si="6"/>
        <v>0</v>
      </c>
      <c r="CX14" s="19">
        <f t="shared" si="6"/>
        <v>0</v>
      </c>
      <c r="CY14" s="19">
        <f t="shared" si="6"/>
        <v>0</v>
      </c>
      <c r="CZ14" s="19">
        <f t="shared" si="6"/>
        <v>0</v>
      </c>
      <c r="DA14" s="19">
        <f t="shared" si="6"/>
        <v>0</v>
      </c>
      <c r="DB14" s="19">
        <f t="shared" si="6"/>
        <v>0</v>
      </c>
      <c r="DC14" s="19">
        <f t="shared" si="6"/>
        <v>0</v>
      </c>
      <c r="DD14" s="19">
        <f t="shared" si="6"/>
        <v>0</v>
      </c>
      <c r="DE14" s="19">
        <f t="shared" si="6"/>
        <v>0</v>
      </c>
      <c r="DF14" s="19">
        <f t="shared" si="6"/>
        <v>0</v>
      </c>
      <c r="DG14" s="19">
        <f t="shared" si="6"/>
        <v>0</v>
      </c>
      <c r="DH14" s="19">
        <f t="shared" si="6"/>
        <v>0</v>
      </c>
      <c r="DI14" s="19">
        <f t="shared" si="6"/>
        <v>0</v>
      </c>
      <c r="DJ14" s="19">
        <f t="shared" si="6"/>
        <v>0</v>
      </c>
      <c r="DK14" s="19">
        <f t="shared" si="6"/>
        <v>0</v>
      </c>
      <c r="DL14" s="19">
        <f t="shared" si="6"/>
        <v>0</v>
      </c>
      <c r="DM14" s="19">
        <f t="shared" si="6"/>
        <v>0</v>
      </c>
      <c r="DN14" s="19">
        <f t="shared" si="6"/>
        <v>0</v>
      </c>
      <c r="DO14" s="19">
        <f t="shared" si="6"/>
        <v>0</v>
      </c>
      <c r="DP14" s="19">
        <f t="shared" si="6"/>
        <v>0</v>
      </c>
      <c r="DQ14" s="19">
        <f t="shared" si="6"/>
        <v>0</v>
      </c>
      <c r="DR14" s="19">
        <f t="shared" si="6"/>
        <v>0</v>
      </c>
      <c r="DS14" s="19">
        <f t="shared" si="6"/>
        <v>0</v>
      </c>
      <c r="DT14" s="19">
        <f t="shared" si="6"/>
        <v>0</v>
      </c>
      <c r="DU14" s="19">
        <f t="shared" si="6"/>
        <v>0</v>
      </c>
      <c r="DV14" s="19">
        <f t="shared" si="6"/>
        <v>0</v>
      </c>
      <c r="DW14" s="19">
        <f t="shared" si="6"/>
        <v>0</v>
      </c>
      <c r="DX14" s="19">
        <f t="shared" si="6"/>
        <v>0</v>
      </c>
      <c r="DY14" s="19">
        <f t="shared" si="6"/>
        <v>0</v>
      </c>
      <c r="DZ14" s="19">
        <f t="shared" si="6"/>
        <v>0</v>
      </c>
      <c r="EA14" s="19">
        <f t="shared" si="6"/>
        <v>0</v>
      </c>
      <c r="EB14" s="19">
        <f t="shared" si="6"/>
        <v>0</v>
      </c>
      <c r="EC14" s="19">
        <f t="shared" si="6"/>
        <v>0</v>
      </c>
      <c r="ED14" s="19">
        <f t="shared" ref="ED14:GO14" si="7">ED16+ED18</f>
        <v>0</v>
      </c>
      <c r="EE14" s="19">
        <f t="shared" si="7"/>
        <v>0</v>
      </c>
      <c r="EF14" s="19">
        <f t="shared" si="7"/>
        <v>0</v>
      </c>
      <c r="EG14" s="19">
        <f t="shared" si="7"/>
        <v>0</v>
      </c>
      <c r="EH14" s="19">
        <f t="shared" si="7"/>
        <v>0</v>
      </c>
      <c r="EI14" s="19">
        <f t="shared" si="7"/>
        <v>0</v>
      </c>
      <c r="EJ14" s="19">
        <f t="shared" si="7"/>
        <v>0</v>
      </c>
      <c r="EK14" s="19">
        <f t="shared" si="7"/>
        <v>0</v>
      </c>
      <c r="EL14" s="19">
        <f t="shared" si="7"/>
        <v>0</v>
      </c>
      <c r="EM14" s="19">
        <f t="shared" si="7"/>
        <v>0</v>
      </c>
      <c r="EN14" s="19">
        <f t="shared" si="7"/>
        <v>0</v>
      </c>
      <c r="EO14" s="19">
        <f t="shared" si="7"/>
        <v>0</v>
      </c>
      <c r="EP14" s="19">
        <f t="shared" si="7"/>
        <v>0</v>
      </c>
      <c r="EQ14" s="19">
        <f t="shared" si="7"/>
        <v>0</v>
      </c>
      <c r="ER14" s="19">
        <f t="shared" si="7"/>
        <v>0</v>
      </c>
      <c r="ES14" s="19">
        <f t="shared" si="7"/>
        <v>0</v>
      </c>
      <c r="ET14" s="19">
        <f t="shared" si="7"/>
        <v>0</v>
      </c>
      <c r="EU14" s="19">
        <f t="shared" si="7"/>
        <v>0</v>
      </c>
      <c r="EV14" s="19">
        <f t="shared" si="7"/>
        <v>0</v>
      </c>
      <c r="EW14" s="19">
        <f t="shared" si="7"/>
        <v>0</v>
      </c>
      <c r="EX14" s="19">
        <f t="shared" si="7"/>
        <v>0</v>
      </c>
      <c r="EY14" s="19">
        <f t="shared" si="7"/>
        <v>0</v>
      </c>
      <c r="EZ14" s="19">
        <f t="shared" si="7"/>
        <v>0</v>
      </c>
      <c r="FA14" s="19">
        <f t="shared" si="7"/>
        <v>0</v>
      </c>
      <c r="FB14" s="19">
        <f t="shared" si="7"/>
        <v>0</v>
      </c>
      <c r="FC14" s="19">
        <f t="shared" si="7"/>
        <v>0</v>
      </c>
      <c r="FD14" s="19">
        <f t="shared" si="7"/>
        <v>0</v>
      </c>
      <c r="FE14" s="19">
        <f t="shared" si="7"/>
        <v>0</v>
      </c>
      <c r="FF14" s="19">
        <f t="shared" si="7"/>
        <v>0</v>
      </c>
      <c r="FG14" s="19">
        <f t="shared" si="7"/>
        <v>0</v>
      </c>
      <c r="FH14" s="19">
        <f t="shared" si="7"/>
        <v>0</v>
      </c>
      <c r="FI14" s="19">
        <f t="shared" si="7"/>
        <v>0</v>
      </c>
      <c r="FJ14" s="19">
        <f t="shared" si="7"/>
        <v>0</v>
      </c>
      <c r="FK14" s="19">
        <f t="shared" si="7"/>
        <v>0</v>
      </c>
      <c r="FL14" s="19">
        <f t="shared" si="7"/>
        <v>0</v>
      </c>
      <c r="FM14" s="19">
        <f t="shared" si="7"/>
        <v>0</v>
      </c>
      <c r="FN14" s="19">
        <f t="shared" si="7"/>
        <v>0</v>
      </c>
      <c r="FO14" s="19">
        <f t="shared" si="7"/>
        <v>0</v>
      </c>
      <c r="FP14" s="19">
        <f t="shared" si="7"/>
        <v>0</v>
      </c>
      <c r="FQ14" s="19">
        <f t="shared" si="7"/>
        <v>0</v>
      </c>
      <c r="FR14" s="19">
        <f t="shared" si="7"/>
        <v>0</v>
      </c>
      <c r="FS14" s="19">
        <f t="shared" si="7"/>
        <v>0</v>
      </c>
      <c r="FT14" s="19">
        <f t="shared" si="7"/>
        <v>0</v>
      </c>
      <c r="FU14" s="19">
        <f t="shared" si="7"/>
        <v>0</v>
      </c>
      <c r="FV14" s="19">
        <f t="shared" si="7"/>
        <v>0</v>
      </c>
      <c r="FW14" s="19">
        <f t="shared" si="7"/>
        <v>0</v>
      </c>
      <c r="FX14" s="19">
        <f t="shared" si="7"/>
        <v>0</v>
      </c>
      <c r="FY14" s="19">
        <f t="shared" si="7"/>
        <v>0</v>
      </c>
      <c r="FZ14" s="19">
        <f t="shared" si="7"/>
        <v>0</v>
      </c>
      <c r="GA14" s="19">
        <f t="shared" si="7"/>
        <v>0</v>
      </c>
      <c r="GB14" s="19">
        <f t="shared" si="7"/>
        <v>0</v>
      </c>
      <c r="GC14" s="19">
        <f t="shared" si="7"/>
        <v>0</v>
      </c>
      <c r="GD14" s="19">
        <f t="shared" si="7"/>
        <v>0</v>
      </c>
      <c r="GE14" s="19">
        <f t="shared" si="7"/>
        <v>0</v>
      </c>
      <c r="GF14" s="19">
        <f t="shared" si="7"/>
        <v>0</v>
      </c>
      <c r="GG14" s="19">
        <f t="shared" si="7"/>
        <v>0</v>
      </c>
      <c r="GH14" s="19">
        <f t="shared" si="7"/>
        <v>0</v>
      </c>
      <c r="GI14" s="19">
        <f t="shared" si="7"/>
        <v>0</v>
      </c>
      <c r="GJ14" s="19">
        <f t="shared" si="7"/>
        <v>0</v>
      </c>
      <c r="GK14" s="19">
        <f t="shared" si="7"/>
        <v>0</v>
      </c>
      <c r="GL14" s="19">
        <f t="shared" si="7"/>
        <v>0</v>
      </c>
      <c r="GM14" s="19">
        <f t="shared" si="7"/>
        <v>0</v>
      </c>
      <c r="GN14" s="19">
        <f t="shared" si="7"/>
        <v>0</v>
      </c>
      <c r="GO14" s="19">
        <f t="shared" si="7"/>
        <v>0</v>
      </c>
      <c r="GP14" s="19">
        <f t="shared" ref="GP14:HX14" si="8">GP16+GP18</f>
        <v>0</v>
      </c>
      <c r="GQ14" s="19">
        <f t="shared" si="8"/>
        <v>0</v>
      </c>
      <c r="GR14" s="19">
        <f t="shared" si="8"/>
        <v>0</v>
      </c>
      <c r="GS14" s="19">
        <f t="shared" si="8"/>
        <v>0</v>
      </c>
      <c r="GT14" s="19">
        <f t="shared" si="8"/>
        <v>0</v>
      </c>
      <c r="GU14" s="19">
        <f t="shared" si="8"/>
        <v>0</v>
      </c>
      <c r="GV14" s="19">
        <f t="shared" si="8"/>
        <v>0</v>
      </c>
      <c r="GW14" s="19">
        <f t="shared" si="8"/>
        <v>0</v>
      </c>
      <c r="GX14" s="19">
        <f t="shared" si="8"/>
        <v>0</v>
      </c>
      <c r="GY14" s="19">
        <f t="shared" si="8"/>
        <v>0</v>
      </c>
      <c r="GZ14" s="19">
        <f t="shared" si="8"/>
        <v>0</v>
      </c>
      <c r="HA14" s="19">
        <f t="shared" si="8"/>
        <v>0</v>
      </c>
      <c r="HB14" s="19">
        <f t="shared" si="8"/>
        <v>0</v>
      </c>
      <c r="HC14" s="19">
        <f t="shared" si="8"/>
        <v>0</v>
      </c>
      <c r="HD14" s="19">
        <f t="shared" si="8"/>
        <v>0</v>
      </c>
      <c r="HE14" s="19">
        <f t="shared" si="8"/>
        <v>0</v>
      </c>
      <c r="HF14" s="19">
        <f t="shared" si="8"/>
        <v>0</v>
      </c>
      <c r="HG14" s="19">
        <f t="shared" si="8"/>
        <v>0</v>
      </c>
      <c r="HH14" s="19">
        <f t="shared" si="8"/>
        <v>0</v>
      </c>
      <c r="HI14" s="19">
        <f t="shared" si="8"/>
        <v>0</v>
      </c>
      <c r="HJ14" s="19">
        <f t="shared" si="8"/>
        <v>0</v>
      </c>
      <c r="HK14" s="19">
        <f t="shared" si="8"/>
        <v>0</v>
      </c>
      <c r="HL14" s="19">
        <f t="shared" si="8"/>
        <v>0</v>
      </c>
      <c r="HM14" s="19">
        <f t="shared" si="8"/>
        <v>0</v>
      </c>
      <c r="HN14" s="19">
        <f t="shared" si="8"/>
        <v>0</v>
      </c>
      <c r="HO14" s="19">
        <f t="shared" si="8"/>
        <v>0</v>
      </c>
      <c r="HP14" s="19">
        <f t="shared" si="8"/>
        <v>0</v>
      </c>
      <c r="HQ14" s="19">
        <f t="shared" si="8"/>
        <v>0</v>
      </c>
      <c r="HR14" s="19">
        <f t="shared" si="8"/>
        <v>0</v>
      </c>
      <c r="HS14" s="19">
        <f t="shared" si="8"/>
        <v>0</v>
      </c>
      <c r="HT14" s="19">
        <f t="shared" si="8"/>
        <v>0</v>
      </c>
      <c r="HU14" s="19">
        <f t="shared" si="8"/>
        <v>0</v>
      </c>
      <c r="HV14" s="19">
        <f t="shared" si="8"/>
        <v>0</v>
      </c>
      <c r="HW14" s="19">
        <f t="shared" si="8"/>
        <v>0</v>
      </c>
      <c r="HX14" s="19">
        <f t="shared" si="8"/>
        <v>0</v>
      </c>
    </row>
    <row r="15" spans="1:232" s="20" customFormat="1" ht="14.25" customHeight="1" x14ac:dyDescent="0.25">
      <c r="A15" s="21"/>
      <c r="B15" s="24" t="s">
        <v>244</v>
      </c>
      <c r="C15" s="23" t="s">
        <v>240</v>
      </c>
      <c r="D15" s="18">
        <f t="shared" si="4"/>
        <v>0</v>
      </c>
      <c r="E15" s="19">
        <f>E17+E19+E20</f>
        <v>0</v>
      </c>
      <c r="F15" s="19">
        <f t="shared" ref="F15:BQ15" si="9">F17+F19+F20</f>
        <v>0</v>
      </c>
      <c r="G15" s="19">
        <f t="shared" si="9"/>
        <v>0</v>
      </c>
      <c r="H15" s="19">
        <f t="shared" si="9"/>
        <v>0</v>
      </c>
      <c r="I15" s="19">
        <f t="shared" si="9"/>
        <v>0</v>
      </c>
      <c r="J15" s="19">
        <f t="shared" si="9"/>
        <v>0</v>
      </c>
      <c r="K15" s="19">
        <f t="shared" si="9"/>
        <v>0</v>
      </c>
      <c r="L15" s="19">
        <f t="shared" si="9"/>
        <v>0</v>
      </c>
      <c r="M15" s="19">
        <f t="shared" si="9"/>
        <v>0</v>
      </c>
      <c r="N15" s="19">
        <f t="shared" si="9"/>
        <v>0</v>
      </c>
      <c r="O15" s="19">
        <f t="shared" si="9"/>
        <v>0</v>
      </c>
      <c r="P15" s="19">
        <f t="shared" si="9"/>
        <v>0</v>
      </c>
      <c r="Q15" s="19">
        <f t="shared" si="9"/>
        <v>0</v>
      </c>
      <c r="R15" s="19">
        <f t="shared" si="9"/>
        <v>0</v>
      </c>
      <c r="S15" s="19">
        <f t="shared" si="9"/>
        <v>0</v>
      </c>
      <c r="T15" s="19">
        <f t="shared" si="9"/>
        <v>0</v>
      </c>
      <c r="U15" s="19">
        <f t="shared" si="9"/>
        <v>0</v>
      </c>
      <c r="V15" s="19">
        <f t="shared" si="9"/>
        <v>0</v>
      </c>
      <c r="W15" s="19">
        <f t="shared" si="9"/>
        <v>0</v>
      </c>
      <c r="X15" s="19">
        <f t="shared" si="9"/>
        <v>0</v>
      </c>
      <c r="Y15" s="19">
        <f t="shared" si="9"/>
        <v>0</v>
      </c>
      <c r="Z15" s="19">
        <f t="shared" si="9"/>
        <v>0</v>
      </c>
      <c r="AA15" s="19">
        <f t="shared" si="9"/>
        <v>0</v>
      </c>
      <c r="AB15" s="19">
        <f t="shared" si="9"/>
        <v>0</v>
      </c>
      <c r="AC15" s="19">
        <f t="shared" si="9"/>
        <v>0</v>
      </c>
      <c r="AD15" s="19">
        <f t="shared" si="9"/>
        <v>0</v>
      </c>
      <c r="AE15" s="19">
        <f t="shared" si="9"/>
        <v>0</v>
      </c>
      <c r="AF15" s="19">
        <f t="shared" si="9"/>
        <v>0</v>
      </c>
      <c r="AG15" s="19">
        <f t="shared" si="9"/>
        <v>0</v>
      </c>
      <c r="AH15" s="19">
        <f t="shared" si="9"/>
        <v>0</v>
      </c>
      <c r="AI15" s="19">
        <f t="shared" si="9"/>
        <v>0</v>
      </c>
      <c r="AJ15" s="19">
        <f t="shared" si="9"/>
        <v>0</v>
      </c>
      <c r="AK15" s="19">
        <f t="shared" si="9"/>
        <v>0</v>
      </c>
      <c r="AL15" s="19">
        <f t="shared" si="9"/>
        <v>0</v>
      </c>
      <c r="AM15" s="19">
        <f t="shared" si="9"/>
        <v>0</v>
      </c>
      <c r="AN15" s="19">
        <f t="shared" si="9"/>
        <v>0</v>
      </c>
      <c r="AO15" s="19">
        <f t="shared" si="9"/>
        <v>0</v>
      </c>
      <c r="AP15" s="19">
        <f t="shared" si="9"/>
        <v>0</v>
      </c>
      <c r="AQ15" s="19">
        <f t="shared" si="9"/>
        <v>0</v>
      </c>
      <c r="AR15" s="19">
        <f t="shared" si="9"/>
        <v>0</v>
      </c>
      <c r="AS15" s="19">
        <f t="shared" si="9"/>
        <v>0</v>
      </c>
      <c r="AT15" s="19">
        <f t="shared" si="9"/>
        <v>0</v>
      </c>
      <c r="AU15" s="19">
        <f t="shared" si="9"/>
        <v>0</v>
      </c>
      <c r="AV15" s="19">
        <f t="shared" si="9"/>
        <v>0</v>
      </c>
      <c r="AW15" s="19">
        <f t="shared" si="9"/>
        <v>0</v>
      </c>
      <c r="AX15" s="19">
        <f t="shared" si="9"/>
        <v>0</v>
      </c>
      <c r="AY15" s="19">
        <f t="shared" si="9"/>
        <v>0</v>
      </c>
      <c r="AZ15" s="19">
        <f t="shared" si="9"/>
        <v>0</v>
      </c>
      <c r="BA15" s="19">
        <f t="shared" si="9"/>
        <v>0</v>
      </c>
      <c r="BB15" s="19">
        <f t="shared" si="9"/>
        <v>0</v>
      </c>
      <c r="BC15" s="19">
        <f t="shared" si="9"/>
        <v>0</v>
      </c>
      <c r="BD15" s="19">
        <f t="shared" si="9"/>
        <v>0</v>
      </c>
      <c r="BE15" s="19">
        <f t="shared" si="9"/>
        <v>0</v>
      </c>
      <c r="BF15" s="19">
        <f t="shared" si="9"/>
        <v>0</v>
      </c>
      <c r="BG15" s="19">
        <f t="shared" si="9"/>
        <v>0</v>
      </c>
      <c r="BH15" s="19">
        <f t="shared" si="9"/>
        <v>0</v>
      </c>
      <c r="BI15" s="19">
        <f t="shared" si="9"/>
        <v>0</v>
      </c>
      <c r="BJ15" s="19">
        <f t="shared" si="9"/>
        <v>0</v>
      </c>
      <c r="BK15" s="19">
        <f t="shared" si="9"/>
        <v>0</v>
      </c>
      <c r="BL15" s="19">
        <f t="shared" si="9"/>
        <v>0</v>
      </c>
      <c r="BM15" s="19">
        <f t="shared" si="9"/>
        <v>0</v>
      </c>
      <c r="BN15" s="19">
        <f t="shared" si="9"/>
        <v>0</v>
      </c>
      <c r="BO15" s="19">
        <f t="shared" si="9"/>
        <v>0</v>
      </c>
      <c r="BP15" s="19">
        <f t="shared" si="9"/>
        <v>0</v>
      </c>
      <c r="BQ15" s="19">
        <f t="shared" si="9"/>
        <v>0</v>
      </c>
      <c r="BR15" s="19">
        <f t="shared" ref="BR15:EC15" si="10">BR17+BR19+BR20</f>
        <v>0</v>
      </c>
      <c r="BS15" s="19">
        <f t="shared" si="10"/>
        <v>0</v>
      </c>
      <c r="BT15" s="19">
        <f t="shared" si="10"/>
        <v>0</v>
      </c>
      <c r="BU15" s="19">
        <f t="shared" si="10"/>
        <v>0</v>
      </c>
      <c r="BV15" s="19">
        <f t="shared" si="10"/>
        <v>0</v>
      </c>
      <c r="BW15" s="19">
        <f t="shared" si="10"/>
        <v>0</v>
      </c>
      <c r="BX15" s="19">
        <f t="shared" si="10"/>
        <v>0</v>
      </c>
      <c r="BY15" s="19">
        <f t="shared" si="10"/>
        <v>0</v>
      </c>
      <c r="BZ15" s="19">
        <f t="shared" si="10"/>
        <v>0</v>
      </c>
      <c r="CA15" s="19">
        <f t="shared" si="10"/>
        <v>0</v>
      </c>
      <c r="CB15" s="19">
        <f t="shared" si="10"/>
        <v>0</v>
      </c>
      <c r="CC15" s="19">
        <f t="shared" si="10"/>
        <v>0</v>
      </c>
      <c r="CD15" s="19">
        <f t="shared" si="10"/>
        <v>0</v>
      </c>
      <c r="CE15" s="19">
        <f t="shared" si="10"/>
        <v>0</v>
      </c>
      <c r="CF15" s="19">
        <f t="shared" si="10"/>
        <v>0</v>
      </c>
      <c r="CG15" s="19">
        <f t="shared" si="10"/>
        <v>0</v>
      </c>
      <c r="CH15" s="19">
        <f t="shared" si="10"/>
        <v>0</v>
      </c>
      <c r="CI15" s="19">
        <f t="shared" si="10"/>
        <v>0</v>
      </c>
      <c r="CJ15" s="19">
        <f t="shared" si="10"/>
        <v>0</v>
      </c>
      <c r="CK15" s="19">
        <f t="shared" si="10"/>
        <v>0</v>
      </c>
      <c r="CL15" s="19">
        <f t="shared" si="10"/>
        <v>0</v>
      </c>
      <c r="CM15" s="19">
        <f t="shared" si="10"/>
        <v>0</v>
      </c>
      <c r="CN15" s="19">
        <f t="shared" si="10"/>
        <v>0</v>
      </c>
      <c r="CO15" s="19">
        <f t="shared" si="10"/>
        <v>0</v>
      </c>
      <c r="CP15" s="19">
        <f t="shared" si="10"/>
        <v>0</v>
      </c>
      <c r="CQ15" s="19">
        <f t="shared" si="10"/>
        <v>0</v>
      </c>
      <c r="CR15" s="19">
        <f t="shared" si="10"/>
        <v>0</v>
      </c>
      <c r="CS15" s="19">
        <f t="shared" si="10"/>
        <v>0</v>
      </c>
      <c r="CT15" s="19">
        <f t="shared" si="10"/>
        <v>0</v>
      </c>
      <c r="CU15" s="19">
        <f t="shared" si="10"/>
        <v>0</v>
      </c>
      <c r="CV15" s="19">
        <f t="shared" si="10"/>
        <v>0</v>
      </c>
      <c r="CW15" s="19">
        <f t="shared" si="10"/>
        <v>0</v>
      </c>
      <c r="CX15" s="19">
        <f t="shared" si="10"/>
        <v>0</v>
      </c>
      <c r="CY15" s="19">
        <f t="shared" si="10"/>
        <v>0</v>
      </c>
      <c r="CZ15" s="19">
        <f t="shared" si="10"/>
        <v>0</v>
      </c>
      <c r="DA15" s="19">
        <f t="shared" si="10"/>
        <v>0</v>
      </c>
      <c r="DB15" s="19">
        <f t="shared" si="10"/>
        <v>0</v>
      </c>
      <c r="DC15" s="19">
        <f t="shared" si="10"/>
        <v>0</v>
      </c>
      <c r="DD15" s="19">
        <f t="shared" si="10"/>
        <v>0</v>
      </c>
      <c r="DE15" s="19">
        <f t="shared" si="10"/>
        <v>0</v>
      </c>
      <c r="DF15" s="19">
        <f t="shared" si="10"/>
        <v>0</v>
      </c>
      <c r="DG15" s="19">
        <f t="shared" si="10"/>
        <v>0</v>
      </c>
      <c r="DH15" s="19">
        <f t="shared" si="10"/>
        <v>0</v>
      </c>
      <c r="DI15" s="19">
        <f t="shared" si="10"/>
        <v>0</v>
      </c>
      <c r="DJ15" s="19">
        <f t="shared" si="10"/>
        <v>0</v>
      </c>
      <c r="DK15" s="19">
        <f t="shared" si="10"/>
        <v>0</v>
      </c>
      <c r="DL15" s="19">
        <f t="shared" si="10"/>
        <v>0</v>
      </c>
      <c r="DM15" s="19">
        <f t="shared" si="10"/>
        <v>0</v>
      </c>
      <c r="DN15" s="19">
        <f t="shared" si="10"/>
        <v>0</v>
      </c>
      <c r="DO15" s="19">
        <f t="shared" si="10"/>
        <v>0</v>
      </c>
      <c r="DP15" s="19">
        <f t="shared" si="10"/>
        <v>0</v>
      </c>
      <c r="DQ15" s="19">
        <f t="shared" si="10"/>
        <v>0</v>
      </c>
      <c r="DR15" s="19">
        <f t="shared" si="10"/>
        <v>0</v>
      </c>
      <c r="DS15" s="19">
        <f t="shared" si="10"/>
        <v>0</v>
      </c>
      <c r="DT15" s="19">
        <f t="shared" si="10"/>
        <v>0</v>
      </c>
      <c r="DU15" s="19">
        <f t="shared" si="10"/>
        <v>0</v>
      </c>
      <c r="DV15" s="19">
        <f t="shared" si="10"/>
        <v>0</v>
      </c>
      <c r="DW15" s="19">
        <f t="shared" si="10"/>
        <v>0</v>
      </c>
      <c r="DX15" s="19">
        <f t="shared" si="10"/>
        <v>0</v>
      </c>
      <c r="DY15" s="19">
        <f t="shared" si="10"/>
        <v>0</v>
      </c>
      <c r="DZ15" s="19">
        <f t="shared" si="10"/>
        <v>0</v>
      </c>
      <c r="EA15" s="19">
        <f t="shared" si="10"/>
        <v>0</v>
      </c>
      <c r="EB15" s="19">
        <f t="shared" si="10"/>
        <v>0</v>
      </c>
      <c r="EC15" s="19">
        <f t="shared" si="10"/>
        <v>0</v>
      </c>
      <c r="ED15" s="19">
        <f t="shared" ref="ED15:GO15" si="11">ED17+ED19+ED20</f>
        <v>0</v>
      </c>
      <c r="EE15" s="19">
        <f t="shared" si="11"/>
        <v>0</v>
      </c>
      <c r="EF15" s="19">
        <f t="shared" si="11"/>
        <v>0</v>
      </c>
      <c r="EG15" s="19">
        <f t="shared" si="11"/>
        <v>0</v>
      </c>
      <c r="EH15" s="19">
        <f t="shared" si="11"/>
        <v>0</v>
      </c>
      <c r="EI15" s="19">
        <f t="shared" si="11"/>
        <v>0</v>
      </c>
      <c r="EJ15" s="19">
        <f t="shared" si="11"/>
        <v>0</v>
      </c>
      <c r="EK15" s="19">
        <f t="shared" si="11"/>
        <v>0</v>
      </c>
      <c r="EL15" s="19">
        <f t="shared" si="11"/>
        <v>0</v>
      </c>
      <c r="EM15" s="19">
        <f t="shared" si="11"/>
        <v>0</v>
      </c>
      <c r="EN15" s="19">
        <f t="shared" si="11"/>
        <v>0</v>
      </c>
      <c r="EO15" s="19">
        <f t="shared" si="11"/>
        <v>0</v>
      </c>
      <c r="EP15" s="19">
        <f t="shared" si="11"/>
        <v>0</v>
      </c>
      <c r="EQ15" s="19">
        <f t="shared" si="11"/>
        <v>0</v>
      </c>
      <c r="ER15" s="19">
        <f t="shared" si="11"/>
        <v>0</v>
      </c>
      <c r="ES15" s="19">
        <f t="shared" si="11"/>
        <v>0</v>
      </c>
      <c r="ET15" s="19">
        <f t="shared" si="11"/>
        <v>0</v>
      </c>
      <c r="EU15" s="19">
        <f t="shared" si="11"/>
        <v>0</v>
      </c>
      <c r="EV15" s="19">
        <f t="shared" si="11"/>
        <v>0</v>
      </c>
      <c r="EW15" s="19">
        <f t="shared" si="11"/>
        <v>0</v>
      </c>
      <c r="EX15" s="19">
        <f t="shared" si="11"/>
        <v>0</v>
      </c>
      <c r="EY15" s="19">
        <f t="shared" si="11"/>
        <v>0</v>
      </c>
      <c r="EZ15" s="19">
        <f t="shared" si="11"/>
        <v>0</v>
      </c>
      <c r="FA15" s="19">
        <f t="shared" si="11"/>
        <v>0</v>
      </c>
      <c r="FB15" s="19">
        <f t="shared" si="11"/>
        <v>0</v>
      </c>
      <c r="FC15" s="19">
        <f t="shared" si="11"/>
        <v>0</v>
      </c>
      <c r="FD15" s="19">
        <f t="shared" si="11"/>
        <v>0</v>
      </c>
      <c r="FE15" s="19">
        <f t="shared" si="11"/>
        <v>0</v>
      </c>
      <c r="FF15" s="19">
        <f t="shared" si="11"/>
        <v>0</v>
      </c>
      <c r="FG15" s="19">
        <f t="shared" si="11"/>
        <v>0</v>
      </c>
      <c r="FH15" s="19">
        <f t="shared" si="11"/>
        <v>0</v>
      </c>
      <c r="FI15" s="19">
        <f t="shared" si="11"/>
        <v>0</v>
      </c>
      <c r="FJ15" s="19">
        <f t="shared" si="11"/>
        <v>0</v>
      </c>
      <c r="FK15" s="19">
        <f t="shared" si="11"/>
        <v>0</v>
      </c>
      <c r="FL15" s="19">
        <f t="shared" si="11"/>
        <v>0</v>
      </c>
      <c r="FM15" s="19">
        <f t="shared" si="11"/>
        <v>0</v>
      </c>
      <c r="FN15" s="19">
        <f t="shared" si="11"/>
        <v>0</v>
      </c>
      <c r="FO15" s="19">
        <f t="shared" si="11"/>
        <v>0</v>
      </c>
      <c r="FP15" s="19">
        <f t="shared" si="11"/>
        <v>0</v>
      </c>
      <c r="FQ15" s="19">
        <f t="shared" si="11"/>
        <v>0</v>
      </c>
      <c r="FR15" s="19">
        <f t="shared" si="11"/>
        <v>0</v>
      </c>
      <c r="FS15" s="19">
        <f t="shared" si="11"/>
        <v>0</v>
      </c>
      <c r="FT15" s="19">
        <f t="shared" si="11"/>
        <v>0</v>
      </c>
      <c r="FU15" s="19">
        <f t="shared" si="11"/>
        <v>0</v>
      </c>
      <c r="FV15" s="19">
        <f t="shared" si="11"/>
        <v>0</v>
      </c>
      <c r="FW15" s="19">
        <f t="shared" si="11"/>
        <v>0</v>
      </c>
      <c r="FX15" s="19">
        <f t="shared" si="11"/>
        <v>0</v>
      </c>
      <c r="FY15" s="19">
        <f t="shared" si="11"/>
        <v>0</v>
      </c>
      <c r="FZ15" s="19">
        <f t="shared" si="11"/>
        <v>0</v>
      </c>
      <c r="GA15" s="19">
        <f t="shared" si="11"/>
        <v>0</v>
      </c>
      <c r="GB15" s="19">
        <f t="shared" si="11"/>
        <v>0</v>
      </c>
      <c r="GC15" s="19">
        <f t="shared" si="11"/>
        <v>0</v>
      </c>
      <c r="GD15" s="19">
        <f t="shared" si="11"/>
        <v>0</v>
      </c>
      <c r="GE15" s="19">
        <f t="shared" si="11"/>
        <v>0</v>
      </c>
      <c r="GF15" s="19">
        <f t="shared" si="11"/>
        <v>0</v>
      </c>
      <c r="GG15" s="19">
        <f t="shared" si="11"/>
        <v>0</v>
      </c>
      <c r="GH15" s="19">
        <f t="shared" si="11"/>
        <v>0</v>
      </c>
      <c r="GI15" s="19">
        <f t="shared" si="11"/>
        <v>0</v>
      </c>
      <c r="GJ15" s="19">
        <f t="shared" si="11"/>
        <v>0</v>
      </c>
      <c r="GK15" s="19">
        <f t="shared" si="11"/>
        <v>0</v>
      </c>
      <c r="GL15" s="19">
        <f t="shared" si="11"/>
        <v>0</v>
      </c>
      <c r="GM15" s="19">
        <f t="shared" si="11"/>
        <v>0</v>
      </c>
      <c r="GN15" s="19">
        <f t="shared" si="11"/>
        <v>0</v>
      </c>
      <c r="GO15" s="19">
        <f t="shared" si="11"/>
        <v>0</v>
      </c>
      <c r="GP15" s="19">
        <f t="shared" ref="GP15:HX15" si="12">GP17+GP19+GP20</f>
        <v>0</v>
      </c>
      <c r="GQ15" s="19">
        <f t="shared" si="12"/>
        <v>0</v>
      </c>
      <c r="GR15" s="19">
        <f t="shared" si="12"/>
        <v>0</v>
      </c>
      <c r="GS15" s="19">
        <f t="shared" si="12"/>
        <v>0</v>
      </c>
      <c r="GT15" s="19">
        <f t="shared" si="12"/>
        <v>0</v>
      </c>
      <c r="GU15" s="19">
        <f t="shared" si="12"/>
        <v>0</v>
      </c>
      <c r="GV15" s="19">
        <f t="shared" si="12"/>
        <v>0</v>
      </c>
      <c r="GW15" s="19">
        <f t="shared" si="12"/>
        <v>0</v>
      </c>
      <c r="GX15" s="19">
        <f t="shared" si="12"/>
        <v>0</v>
      </c>
      <c r="GY15" s="19">
        <f t="shared" si="12"/>
        <v>0</v>
      </c>
      <c r="GZ15" s="19">
        <f t="shared" si="12"/>
        <v>0</v>
      </c>
      <c r="HA15" s="19">
        <f t="shared" si="12"/>
        <v>0</v>
      </c>
      <c r="HB15" s="19">
        <f t="shared" si="12"/>
        <v>0</v>
      </c>
      <c r="HC15" s="19">
        <f t="shared" si="12"/>
        <v>0</v>
      </c>
      <c r="HD15" s="19">
        <f t="shared" si="12"/>
        <v>0</v>
      </c>
      <c r="HE15" s="19">
        <f t="shared" si="12"/>
        <v>0</v>
      </c>
      <c r="HF15" s="19">
        <f t="shared" si="12"/>
        <v>0</v>
      </c>
      <c r="HG15" s="19">
        <f t="shared" si="12"/>
        <v>0</v>
      </c>
      <c r="HH15" s="19">
        <f t="shared" si="12"/>
        <v>0</v>
      </c>
      <c r="HI15" s="19">
        <f t="shared" si="12"/>
        <v>0</v>
      </c>
      <c r="HJ15" s="19">
        <f t="shared" si="12"/>
        <v>0</v>
      </c>
      <c r="HK15" s="19">
        <f t="shared" si="12"/>
        <v>0</v>
      </c>
      <c r="HL15" s="19">
        <f t="shared" si="12"/>
        <v>0</v>
      </c>
      <c r="HM15" s="19">
        <f t="shared" si="12"/>
        <v>0</v>
      </c>
      <c r="HN15" s="19">
        <f t="shared" si="12"/>
        <v>0</v>
      </c>
      <c r="HO15" s="19">
        <f t="shared" si="12"/>
        <v>0</v>
      </c>
      <c r="HP15" s="19">
        <f t="shared" si="12"/>
        <v>0</v>
      </c>
      <c r="HQ15" s="19">
        <f t="shared" si="12"/>
        <v>0</v>
      </c>
      <c r="HR15" s="19">
        <f t="shared" si="12"/>
        <v>0</v>
      </c>
      <c r="HS15" s="19">
        <f t="shared" si="12"/>
        <v>0</v>
      </c>
      <c r="HT15" s="19">
        <f t="shared" si="12"/>
        <v>0</v>
      </c>
      <c r="HU15" s="19">
        <f t="shared" si="12"/>
        <v>0</v>
      </c>
      <c r="HV15" s="19">
        <f t="shared" si="12"/>
        <v>0</v>
      </c>
      <c r="HW15" s="19">
        <f t="shared" si="12"/>
        <v>0</v>
      </c>
      <c r="HX15" s="19">
        <f t="shared" si="12"/>
        <v>0</v>
      </c>
    </row>
    <row r="16" spans="1:232" s="20" customFormat="1" ht="15" x14ac:dyDescent="0.25">
      <c r="A16" s="21" t="s">
        <v>245</v>
      </c>
      <c r="B16" s="24" t="s">
        <v>246</v>
      </c>
      <c r="C16" s="23" t="s">
        <v>243</v>
      </c>
      <c r="D16" s="18">
        <f t="shared" si="4"/>
        <v>0</v>
      </c>
      <c r="E16" s="19"/>
      <c r="F16" s="25"/>
      <c r="G16" s="25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9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9"/>
      <c r="CN16" s="30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8"/>
      <c r="GL16" s="29"/>
      <c r="GM16" s="27"/>
      <c r="GN16" s="27"/>
      <c r="GO16" s="30"/>
      <c r="GP16" s="27"/>
      <c r="GQ16" s="27"/>
      <c r="GR16" s="27"/>
      <c r="GS16" s="27"/>
      <c r="GT16" s="28"/>
      <c r="GU16" s="29"/>
      <c r="GV16" s="30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1:232" s="20" customFormat="1" ht="12.75" customHeight="1" x14ac:dyDescent="0.25">
      <c r="A17" s="21"/>
      <c r="B17" s="24"/>
      <c r="C17" s="23" t="s">
        <v>240</v>
      </c>
      <c r="D17" s="18">
        <f t="shared" si="4"/>
        <v>0</v>
      </c>
      <c r="E17" s="19"/>
      <c r="F17" s="25"/>
      <c r="G17" s="25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9"/>
      <c r="AH17" s="25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8"/>
      <c r="CM17" s="31"/>
      <c r="CN17" s="30"/>
      <c r="CO17" s="27"/>
      <c r="CP17" s="27"/>
      <c r="CQ17" s="27"/>
      <c r="CR17" s="27"/>
      <c r="CS17" s="27"/>
      <c r="CT17" s="32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32"/>
      <c r="DV17" s="32"/>
      <c r="DW17" s="32"/>
      <c r="DX17" s="32"/>
      <c r="DY17" s="32"/>
      <c r="DZ17" s="32"/>
      <c r="EA17" s="32"/>
      <c r="EB17" s="32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32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8"/>
      <c r="GL17" s="31"/>
      <c r="GM17" s="27"/>
      <c r="GN17" s="27"/>
      <c r="GO17" s="30"/>
      <c r="GP17" s="27"/>
      <c r="GQ17" s="27"/>
      <c r="GR17" s="27"/>
      <c r="GS17" s="27"/>
      <c r="GT17" s="28"/>
      <c r="GU17" s="31"/>
      <c r="GV17" s="30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</row>
    <row r="18" spans="1:232" s="20" customFormat="1" ht="12.75" customHeight="1" x14ac:dyDescent="0.25">
      <c r="A18" s="21" t="s">
        <v>247</v>
      </c>
      <c r="B18" s="24" t="s">
        <v>248</v>
      </c>
      <c r="C18" s="23" t="s">
        <v>243</v>
      </c>
      <c r="D18" s="18">
        <f t="shared" si="4"/>
        <v>0</v>
      </c>
      <c r="E18" s="19"/>
      <c r="F18" s="25"/>
      <c r="G18" s="19"/>
      <c r="H18" s="26"/>
      <c r="I18" s="25"/>
      <c r="J18" s="19"/>
      <c r="K18" s="25"/>
      <c r="L18" s="25"/>
      <c r="M18" s="25"/>
      <c r="N18" s="25"/>
      <c r="O18" s="25"/>
      <c r="P18" s="25"/>
      <c r="Q18" s="25"/>
      <c r="R18" s="25"/>
      <c r="S18" s="19"/>
      <c r="T18" s="19"/>
      <c r="U18" s="19"/>
      <c r="V18" s="19"/>
      <c r="W18" s="19"/>
      <c r="X18" s="19"/>
      <c r="Y18" s="19"/>
      <c r="Z18" s="25"/>
      <c r="AA18" s="25"/>
      <c r="AB18" s="25"/>
      <c r="AC18" s="25"/>
      <c r="AD18" s="25"/>
      <c r="AE18" s="25"/>
      <c r="AF18" s="25"/>
      <c r="AG18" s="19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33"/>
      <c r="CN18" s="27"/>
      <c r="CO18" s="27"/>
      <c r="CP18" s="27"/>
      <c r="CQ18" s="27"/>
      <c r="CR18" s="27"/>
      <c r="CS18" s="28"/>
      <c r="CT18" s="29"/>
      <c r="CU18" s="30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8"/>
      <c r="DU18" s="29"/>
      <c r="DV18" s="29"/>
      <c r="DW18" s="29"/>
      <c r="DX18" s="27"/>
      <c r="DY18" s="27"/>
      <c r="DZ18" s="27"/>
      <c r="EA18" s="27"/>
      <c r="EB18" s="29"/>
      <c r="EC18" s="30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  <c r="FF18" s="29"/>
      <c r="FG18" s="30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8"/>
      <c r="GL18" s="27"/>
      <c r="GM18" s="27"/>
      <c r="GN18" s="29"/>
      <c r="GO18" s="30"/>
      <c r="GP18" s="27"/>
      <c r="GQ18" s="27"/>
      <c r="GR18" s="27"/>
      <c r="GS18" s="27"/>
      <c r="GT18" s="27"/>
      <c r="GU18" s="33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1:232" s="20" customFormat="1" ht="12.75" customHeight="1" x14ac:dyDescent="0.25">
      <c r="A19" s="21"/>
      <c r="B19" s="24"/>
      <c r="C19" s="23" t="s">
        <v>240</v>
      </c>
      <c r="D19" s="18">
        <f t="shared" si="4"/>
        <v>0</v>
      </c>
      <c r="E19" s="19"/>
      <c r="F19" s="25"/>
      <c r="G19" s="19"/>
      <c r="H19" s="26"/>
      <c r="I19" s="25"/>
      <c r="J19" s="19"/>
      <c r="K19" s="25"/>
      <c r="L19" s="25"/>
      <c r="M19" s="25"/>
      <c r="N19" s="25"/>
      <c r="O19" s="25"/>
      <c r="P19" s="25"/>
      <c r="Q19" s="25"/>
      <c r="R19" s="25"/>
      <c r="S19" s="19"/>
      <c r="T19" s="19"/>
      <c r="U19" s="19"/>
      <c r="V19" s="19"/>
      <c r="W19" s="19"/>
      <c r="X19" s="19"/>
      <c r="Y19" s="19"/>
      <c r="Z19" s="25"/>
      <c r="AA19" s="25"/>
      <c r="AB19" s="25"/>
      <c r="AC19" s="25"/>
      <c r="AD19" s="25"/>
      <c r="AE19" s="25"/>
      <c r="AF19" s="25"/>
      <c r="AG19" s="19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  <c r="CT19" s="31"/>
      <c r="CU19" s="30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8"/>
      <c r="DU19" s="31"/>
      <c r="DV19" s="31"/>
      <c r="DW19" s="31"/>
      <c r="DX19" s="27"/>
      <c r="DY19" s="27"/>
      <c r="DZ19" s="27"/>
      <c r="EA19" s="27"/>
      <c r="EB19" s="31"/>
      <c r="EC19" s="30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  <c r="FF19" s="31"/>
      <c r="FG19" s="30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8"/>
      <c r="GL19" s="27"/>
      <c r="GM19" s="27"/>
      <c r="GN19" s="31"/>
      <c r="GO19" s="30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</row>
    <row r="20" spans="1:232" s="198" customFormat="1" ht="15.75" thickBot="1" x14ac:dyDescent="0.3">
      <c r="A20" s="187" t="s">
        <v>249</v>
      </c>
      <c r="B20" s="188" t="s">
        <v>250</v>
      </c>
      <c r="C20" s="189" t="s">
        <v>240</v>
      </c>
      <c r="D20" s="190">
        <f t="shared" si="4"/>
        <v>0</v>
      </c>
      <c r="E20" s="190"/>
      <c r="F20" s="191"/>
      <c r="G20" s="190"/>
      <c r="H20" s="192"/>
      <c r="I20" s="191"/>
      <c r="J20" s="190"/>
      <c r="K20" s="191"/>
      <c r="L20" s="191"/>
      <c r="M20" s="191"/>
      <c r="N20" s="191"/>
      <c r="O20" s="191"/>
      <c r="P20" s="191"/>
      <c r="Q20" s="191"/>
      <c r="R20" s="191"/>
      <c r="S20" s="190"/>
      <c r="T20" s="190"/>
      <c r="U20" s="190"/>
      <c r="V20" s="190"/>
      <c r="W20" s="190"/>
      <c r="X20" s="190"/>
      <c r="Y20" s="190"/>
      <c r="Z20" s="191"/>
      <c r="AA20" s="191"/>
      <c r="AB20" s="191"/>
      <c r="AC20" s="191"/>
      <c r="AD20" s="191"/>
      <c r="AE20" s="191"/>
      <c r="AF20" s="191"/>
      <c r="AG20" s="190"/>
      <c r="AH20" s="191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4"/>
      <c r="CT20" s="195"/>
      <c r="CU20" s="196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4"/>
      <c r="DU20" s="195"/>
      <c r="DV20" s="195"/>
      <c r="DW20" s="195"/>
      <c r="DX20" s="197"/>
      <c r="DY20" s="197"/>
      <c r="DZ20" s="197"/>
      <c r="EA20" s="197"/>
      <c r="EB20" s="195"/>
      <c r="EC20" s="196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4"/>
      <c r="FF20" s="195"/>
      <c r="FG20" s="196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4"/>
      <c r="GL20" s="197"/>
      <c r="GM20" s="197"/>
      <c r="GN20" s="195"/>
      <c r="GO20" s="196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</row>
    <row r="21" spans="1:232" s="20" customFormat="1" ht="12.75" customHeight="1" x14ac:dyDescent="0.25">
      <c r="A21" s="15" t="s">
        <v>251</v>
      </c>
      <c r="B21" s="38" t="s">
        <v>252</v>
      </c>
      <c r="C21" s="17" t="s">
        <v>242</v>
      </c>
      <c r="D21" s="18">
        <f t="shared" si="4"/>
        <v>0</v>
      </c>
      <c r="E21" s="39"/>
      <c r="F21" s="25"/>
      <c r="G21" s="19"/>
      <c r="H21" s="26"/>
      <c r="I21" s="25"/>
      <c r="J21" s="19"/>
      <c r="K21" s="25"/>
      <c r="L21" s="25"/>
      <c r="M21" s="25"/>
      <c r="N21" s="25"/>
      <c r="O21" s="25"/>
      <c r="P21" s="25"/>
      <c r="Q21" s="25"/>
      <c r="R21" s="25"/>
      <c r="S21" s="19"/>
      <c r="T21" s="19"/>
      <c r="U21" s="19"/>
      <c r="V21" s="19"/>
      <c r="W21" s="19"/>
      <c r="X21" s="19"/>
      <c r="Y21" s="19"/>
      <c r="Z21" s="25"/>
      <c r="AA21" s="25"/>
      <c r="AB21" s="19"/>
      <c r="AC21" s="25"/>
      <c r="AD21" s="19"/>
      <c r="AE21" s="25"/>
      <c r="AF21" s="25"/>
      <c r="AG21" s="19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33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3"/>
      <c r="DV21" s="33"/>
      <c r="DW21" s="33"/>
      <c r="DX21" s="33"/>
      <c r="DY21" s="33"/>
      <c r="DZ21" s="33"/>
      <c r="EA21" s="33"/>
      <c r="EB21" s="33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33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33"/>
      <c r="GM21" s="33"/>
      <c r="GN21" s="33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</row>
    <row r="22" spans="1:232" s="20" customFormat="1" ht="13.5" customHeight="1" thickBot="1" x14ac:dyDescent="0.3">
      <c r="A22" s="21"/>
      <c r="B22" s="40"/>
      <c r="C22" s="23" t="s">
        <v>240</v>
      </c>
      <c r="D22" s="18">
        <f t="shared" si="4"/>
        <v>0</v>
      </c>
      <c r="E22" s="19">
        <f>E24+E26+E28+E30+E31</f>
        <v>0</v>
      </c>
      <c r="F22" s="19">
        <f t="shared" ref="F22:BQ22" si="13">F24+F26+F28+F30+F31</f>
        <v>0</v>
      </c>
      <c r="G22" s="19">
        <f t="shared" si="13"/>
        <v>0</v>
      </c>
      <c r="H22" s="19">
        <f t="shared" si="13"/>
        <v>0</v>
      </c>
      <c r="I22" s="19">
        <f t="shared" si="13"/>
        <v>0</v>
      </c>
      <c r="J22" s="19">
        <f t="shared" si="13"/>
        <v>0</v>
      </c>
      <c r="K22" s="19">
        <f t="shared" si="13"/>
        <v>0</v>
      </c>
      <c r="L22" s="19">
        <f t="shared" si="13"/>
        <v>0</v>
      </c>
      <c r="M22" s="19">
        <f t="shared" si="13"/>
        <v>0</v>
      </c>
      <c r="N22" s="19">
        <f t="shared" si="13"/>
        <v>0</v>
      </c>
      <c r="O22" s="19">
        <f t="shared" si="13"/>
        <v>0</v>
      </c>
      <c r="P22" s="19">
        <f t="shared" si="13"/>
        <v>0</v>
      </c>
      <c r="Q22" s="19">
        <f t="shared" si="13"/>
        <v>0</v>
      </c>
      <c r="R22" s="19">
        <f t="shared" si="13"/>
        <v>0</v>
      </c>
      <c r="S22" s="19">
        <f t="shared" si="13"/>
        <v>0</v>
      </c>
      <c r="T22" s="19">
        <f t="shared" si="13"/>
        <v>0</v>
      </c>
      <c r="U22" s="19">
        <f t="shared" si="13"/>
        <v>0</v>
      </c>
      <c r="V22" s="19">
        <f t="shared" si="13"/>
        <v>0</v>
      </c>
      <c r="W22" s="19">
        <f t="shared" si="13"/>
        <v>0</v>
      </c>
      <c r="X22" s="19">
        <f t="shared" si="13"/>
        <v>0</v>
      </c>
      <c r="Y22" s="19">
        <f t="shared" si="13"/>
        <v>0</v>
      </c>
      <c r="Z22" s="19">
        <f t="shared" si="13"/>
        <v>0</v>
      </c>
      <c r="AA22" s="19">
        <f t="shared" si="13"/>
        <v>0</v>
      </c>
      <c r="AB22" s="19">
        <f t="shared" si="13"/>
        <v>0</v>
      </c>
      <c r="AC22" s="19">
        <f t="shared" si="13"/>
        <v>0</v>
      </c>
      <c r="AD22" s="19">
        <f t="shared" si="13"/>
        <v>0</v>
      </c>
      <c r="AE22" s="19">
        <f t="shared" si="13"/>
        <v>0</v>
      </c>
      <c r="AF22" s="19">
        <f t="shared" si="13"/>
        <v>0</v>
      </c>
      <c r="AG22" s="19">
        <f t="shared" si="13"/>
        <v>0</v>
      </c>
      <c r="AH22" s="19">
        <f t="shared" si="13"/>
        <v>0</v>
      </c>
      <c r="AI22" s="19">
        <f t="shared" si="13"/>
        <v>0</v>
      </c>
      <c r="AJ22" s="19">
        <f t="shared" si="13"/>
        <v>0</v>
      </c>
      <c r="AK22" s="19">
        <f t="shared" si="13"/>
        <v>0</v>
      </c>
      <c r="AL22" s="19">
        <f t="shared" si="13"/>
        <v>0</v>
      </c>
      <c r="AM22" s="19">
        <f t="shared" si="13"/>
        <v>0</v>
      </c>
      <c r="AN22" s="19">
        <f t="shared" si="13"/>
        <v>0</v>
      </c>
      <c r="AO22" s="19">
        <f t="shared" si="13"/>
        <v>0</v>
      </c>
      <c r="AP22" s="19">
        <f t="shared" si="13"/>
        <v>0</v>
      </c>
      <c r="AQ22" s="19">
        <f t="shared" si="13"/>
        <v>0</v>
      </c>
      <c r="AR22" s="19">
        <f t="shared" si="13"/>
        <v>0</v>
      </c>
      <c r="AS22" s="19">
        <f t="shared" si="13"/>
        <v>0</v>
      </c>
      <c r="AT22" s="19">
        <f t="shared" si="13"/>
        <v>0</v>
      </c>
      <c r="AU22" s="19">
        <f t="shared" si="13"/>
        <v>0</v>
      </c>
      <c r="AV22" s="19">
        <f t="shared" si="13"/>
        <v>0</v>
      </c>
      <c r="AW22" s="19">
        <f t="shared" si="13"/>
        <v>0</v>
      </c>
      <c r="AX22" s="19">
        <f t="shared" si="13"/>
        <v>0</v>
      </c>
      <c r="AY22" s="19">
        <f t="shared" si="13"/>
        <v>0</v>
      </c>
      <c r="AZ22" s="19">
        <f t="shared" si="13"/>
        <v>0</v>
      </c>
      <c r="BA22" s="19">
        <f t="shared" si="13"/>
        <v>0</v>
      </c>
      <c r="BB22" s="19">
        <f t="shared" si="13"/>
        <v>0</v>
      </c>
      <c r="BC22" s="19">
        <f t="shared" si="13"/>
        <v>0</v>
      </c>
      <c r="BD22" s="19">
        <f t="shared" si="13"/>
        <v>0</v>
      </c>
      <c r="BE22" s="19">
        <f t="shared" si="13"/>
        <v>0</v>
      </c>
      <c r="BF22" s="19">
        <f t="shared" si="13"/>
        <v>0</v>
      </c>
      <c r="BG22" s="19">
        <f t="shared" si="13"/>
        <v>0</v>
      </c>
      <c r="BH22" s="19">
        <f t="shared" si="13"/>
        <v>0</v>
      </c>
      <c r="BI22" s="19">
        <f t="shared" si="13"/>
        <v>0</v>
      </c>
      <c r="BJ22" s="19">
        <f t="shared" si="13"/>
        <v>0</v>
      </c>
      <c r="BK22" s="19">
        <f t="shared" si="13"/>
        <v>0</v>
      </c>
      <c r="BL22" s="19">
        <f t="shared" si="13"/>
        <v>0</v>
      </c>
      <c r="BM22" s="19">
        <f t="shared" si="13"/>
        <v>0</v>
      </c>
      <c r="BN22" s="19">
        <f t="shared" si="13"/>
        <v>0</v>
      </c>
      <c r="BO22" s="19">
        <f t="shared" si="13"/>
        <v>0</v>
      </c>
      <c r="BP22" s="19">
        <f t="shared" si="13"/>
        <v>0</v>
      </c>
      <c r="BQ22" s="19">
        <f t="shared" si="13"/>
        <v>0</v>
      </c>
      <c r="BR22" s="19">
        <f t="shared" ref="BR22:EC22" si="14">BR24+BR26+BR28+BR30+BR31</f>
        <v>0</v>
      </c>
      <c r="BS22" s="19">
        <f t="shared" si="14"/>
        <v>0</v>
      </c>
      <c r="BT22" s="19">
        <f t="shared" si="14"/>
        <v>0</v>
      </c>
      <c r="BU22" s="19">
        <f t="shared" si="14"/>
        <v>0</v>
      </c>
      <c r="BV22" s="19">
        <f t="shared" si="14"/>
        <v>0</v>
      </c>
      <c r="BW22" s="19">
        <f t="shared" si="14"/>
        <v>0</v>
      </c>
      <c r="BX22" s="19">
        <f t="shared" si="14"/>
        <v>0</v>
      </c>
      <c r="BY22" s="19">
        <f t="shared" si="14"/>
        <v>0</v>
      </c>
      <c r="BZ22" s="19">
        <f t="shared" si="14"/>
        <v>0</v>
      </c>
      <c r="CA22" s="19">
        <f t="shared" si="14"/>
        <v>0</v>
      </c>
      <c r="CB22" s="19">
        <f t="shared" si="14"/>
        <v>0</v>
      </c>
      <c r="CC22" s="19">
        <f t="shared" si="14"/>
        <v>0</v>
      </c>
      <c r="CD22" s="19">
        <f t="shared" si="14"/>
        <v>0</v>
      </c>
      <c r="CE22" s="19">
        <f t="shared" si="14"/>
        <v>0</v>
      </c>
      <c r="CF22" s="19">
        <f t="shared" si="14"/>
        <v>0</v>
      </c>
      <c r="CG22" s="19">
        <f t="shared" si="14"/>
        <v>0</v>
      </c>
      <c r="CH22" s="19">
        <f t="shared" si="14"/>
        <v>0</v>
      </c>
      <c r="CI22" s="19">
        <f t="shared" si="14"/>
        <v>0</v>
      </c>
      <c r="CJ22" s="19">
        <f t="shared" si="14"/>
        <v>0</v>
      </c>
      <c r="CK22" s="19">
        <f t="shared" si="14"/>
        <v>0</v>
      </c>
      <c r="CL22" s="19">
        <f t="shared" si="14"/>
        <v>0</v>
      </c>
      <c r="CM22" s="19">
        <f t="shared" si="14"/>
        <v>0</v>
      </c>
      <c r="CN22" s="19">
        <f t="shared" si="14"/>
        <v>0</v>
      </c>
      <c r="CO22" s="19">
        <f t="shared" si="14"/>
        <v>0</v>
      </c>
      <c r="CP22" s="19">
        <f t="shared" si="14"/>
        <v>0</v>
      </c>
      <c r="CQ22" s="19">
        <f t="shared" si="14"/>
        <v>0</v>
      </c>
      <c r="CR22" s="19">
        <f t="shared" si="14"/>
        <v>0</v>
      </c>
      <c r="CS22" s="19">
        <f t="shared" si="14"/>
        <v>0</v>
      </c>
      <c r="CT22" s="19">
        <f t="shared" si="14"/>
        <v>0</v>
      </c>
      <c r="CU22" s="19">
        <f t="shared" si="14"/>
        <v>0</v>
      </c>
      <c r="CV22" s="19">
        <f t="shared" si="14"/>
        <v>0</v>
      </c>
      <c r="CW22" s="19">
        <f t="shared" si="14"/>
        <v>0</v>
      </c>
      <c r="CX22" s="19">
        <f t="shared" si="14"/>
        <v>0</v>
      </c>
      <c r="CY22" s="19">
        <f t="shared" si="14"/>
        <v>0</v>
      </c>
      <c r="CZ22" s="19">
        <f t="shared" si="14"/>
        <v>0</v>
      </c>
      <c r="DA22" s="19">
        <f t="shared" si="14"/>
        <v>0</v>
      </c>
      <c r="DB22" s="19">
        <f t="shared" si="14"/>
        <v>0</v>
      </c>
      <c r="DC22" s="19">
        <f t="shared" si="14"/>
        <v>0</v>
      </c>
      <c r="DD22" s="19">
        <f t="shared" si="14"/>
        <v>0</v>
      </c>
      <c r="DE22" s="19">
        <f t="shared" si="14"/>
        <v>0</v>
      </c>
      <c r="DF22" s="19">
        <f t="shared" si="14"/>
        <v>0</v>
      </c>
      <c r="DG22" s="19">
        <f t="shared" si="14"/>
        <v>0</v>
      </c>
      <c r="DH22" s="19">
        <f t="shared" si="14"/>
        <v>0</v>
      </c>
      <c r="DI22" s="19">
        <f t="shared" si="14"/>
        <v>0</v>
      </c>
      <c r="DJ22" s="19">
        <f t="shared" si="14"/>
        <v>0</v>
      </c>
      <c r="DK22" s="19">
        <f t="shared" si="14"/>
        <v>0</v>
      </c>
      <c r="DL22" s="19">
        <f t="shared" si="14"/>
        <v>0</v>
      </c>
      <c r="DM22" s="19">
        <f t="shared" si="14"/>
        <v>0</v>
      </c>
      <c r="DN22" s="19">
        <f t="shared" si="14"/>
        <v>0</v>
      </c>
      <c r="DO22" s="19">
        <f t="shared" si="14"/>
        <v>0</v>
      </c>
      <c r="DP22" s="19">
        <f t="shared" si="14"/>
        <v>0</v>
      </c>
      <c r="DQ22" s="19">
        <f t="shared" si="14"/>
        <v>0</v>
      </c>
      <c r="DR22" s="19">
        <f t="shared" si="14"/>
        <v>0</v>
      </c>
      <c r="DS22" s="19">
        <f t="shared" si="14"/>
        <v>0</v>
      </c>
      <c r="DT22" s="19">
        <f t="shared" si="14"/>
        <v>0</v>
      </c>
      <c r="DU22" s="19">
        <f t="shared" si="14"/>
        <v>0</v>
      </c>
      <c r="DV22" s="19">
        <f t="shared" si="14"/>
        <v>0</v>
      </c>
      <c r="DW22" s="19">
        <f t="shared" si="14"/>
        <v>0</v>
      </c>
      <c r="DX22" s="19">
        <f t="shared" si="14"/>
        <v>0</v>
      </c>
      <c r="DY22" s="19">
        <f t="shared" si="14"/>
        <v>0</v>
      </c>
      <c r="DZ22" s="19">
        <f t="shared" si="14"/>
        <v>0</v>
      </c>
      <c r="EA22" s="19">
        <f t="shared" si="14"/>
        <v>0</v>
      </c>
      <c r="EB22" s="19">
        <f t="shared" si="14"/>
        <v>0</v>
      </c>
      <c r="EC22" s="19">
        <f t="shared" si="14"/>
        <v>0</v>
      </c>
      <c r="ED22" s="19">
        <f t="shared" ref="ED22:GO22" si="15">ED24+ED26+ED28+ED30+ED31</f>
        <v>0</v>
      </c>
      <c r="EE22" s="19">
        <f t="shared" si="15"/>
        <v>0</v>
      </c>
      <c r="EF22" s="19">
        <f t="shared" si="15"/>
        <v>0</v>
      </c>
      <c r="EG22" s="19">
        <f t="shared" si="15"/>
        <v>0</v>
      </c>
      <c r="EH22" s="19">
        <f t="shared" si="15"/>
        <v>0</v>
      </c>
      <c r="EI22" s="19">
        <f t="shared" si="15"/>
        <v>0</v>
      </c>
      <c r="EJ22" s="19">
        <f t="shared" si="15"/>
        <v>0</v>
      </c>
      <c r="EK22" s="19">
        <f t="shared" si="15"/>
        <v>0</v>
      </c>
      <c r="EL22" s="19">
        <f t="shared" si="15"/>
        <v>0</v>
      </c>
      <c r="EM22" s="19">
        <f t="shared" si="15"/>
        <v>0</v>
      </c>
      <c r="EN22" s="19">
        <f t="shared" si="15"/>
        <v>0</v>
      </c>
      <c r="EO22" s="19">
        <f t="shared" si="15"/>
        <v>0</v>
      </c>
      <c r="EP22" s="19">
        <f t="shared" si="15"/>
        <v>0</v>
      </c>
      <c r="EQ22" s="19">
        <f t="shared" si="15"/>
        <v>0</v>
      </c>
      <c r="ER22" s="19">
        <f t="shared" si="15"/>
        <v>0</v>
      </c>
      <c r="ES22" s="19">
        <f t="shared" si="15"/>
        <v>0</v>
      </c>
      <c r="ET22" s="19">
        <f t="shared" si="15"/>
        <v>0</v>
      </c>
      <c r="EU22" s="19">
        <f t="shared" si="15"/>
        <v>0</v>
      </c>
      <c r="EV22" s="19">
        <f t="shared" si="15"/>
        <v>0</v>
      </c>
      <c r="EW22" s="19">
        <f t="shared" si="15"/>
        <v>0</v>
      </c>
      <c r="EX22" s="19">
        <f t="shared" si="15"/>
        <v>0</v>
      </c>
      <c r="EY22" s="19">
        <f t="shared" si="15"/>
        <v>0</v>
      </c>
      <c r="EZ22" s="19">
        <f t="shared" si="15"/>
        <v>0</v>
      </c>
      <c r="FA22" s="19">
        <f t="shared" si="15"/>
        <v>0</v>
      </c>
      <c r="FB22" s="19">
        <f t="shared" si="15"/>
        <v>0</v>
      </c>
      <c r="FC22" s="19">
        <f t="shared" si="15"/>
        <v>0</v>
      </c>
      <c r="FD22" s="19">
        <f t="shared" si="15"/>
        <v>0</v>
      </c>
      <c r="FE22" s="19">
        <f t="shared" si="15"/>
        <v>0</v>
      </c>
      <c r="FF22" s="19">
        <f t="shared" si="15"/>
        <v>0</v>
      </c>
      <c r="FG22" s="19">
        <f t="shared" si="15"/>
        <v>0</v>
      </c>
      <c r="FH22" s="19">
        <f t="shared" si="15"/>
        <v>0</v>
      </c>
      <c r="FI22" s="19">
        <f t="shared" si="15"/>
        <v>0</v>
      </c>
      <c r="FJ22" s="19">
        <f t="shared" si="15"/>
        <v>0</v>
      </c>
      <c r="FK22" s="19">
        <f t="shared" si="15"/>
        <v>0</v>
      </c>
      <c r="FL22" s="19">
        <f t="shared" si="15"/>
        <v>0</v>
      </c>
      <c r="FM22" s="19">
        <f t="shared" si="15"/>
        <v>0</v>
      </c>
      <c r="FN22" s="19">
        <f t="shared" si="15"/>
        <v>0</v>
      </c>
      <c r="FO22" s="19">
        <f t="shared" si="15"/>
        <v>0</v>
      </c>
      <c r="FP22" s="19">
        <f t="shared" si="15"/>
        <v>0</v>
      </c>
      <c r="FQ22" s="19">
        <f t="shared" si="15"/>
        <v>0</v>
      </c>
      <c r="FR22" s="19">
        <f t="shared" si="15"/>
        <v>0</v>
      </c>
      <c r="FS22" s="19">
        <f t="shared" si="15"/>
        <v>0</v>
      </c>
      <c r="FT22" s="19">
        <f t="shared" si="15"/>
        <v>0</v>
      </c>
      <c r="FU22" s="19">
        <f t="shared" si="15"/>
        <v>0</v>
      </c>
      <c r="FV22" s="19">
        <f t="shared" si="15"/>
        <v>0</v>
      </c>
      <c r="FW22" s="19">
        <f t="shared" si="15"/>
        <v>0</v>
      </c>
      <c r="FX22" s="19">
        <f t="shared" si="15"/>
        <v>0</v>
      </c>
      <c r="FY22" s="19">
        <f t="shared" si="15"/>
        <v>0</v>
      </c>
      <c r="FZ22" s="19">
        <f t="shared" si="15"/>
        <v>0</v>
      </c>
      <c r="GA22" s="19">
        <f t="shared" si="15"/>
        <v>0</v>
      </c>
      <c r="GB22" s="19">
        <f t="shared" si="15"/>
        <v>0</v>
      </c>
      <c r="GC22" s="19">
        <f t="shared" si="15"/>
        <v>0</v>
      </c>
      <c r="GD22" s="19">
        <f t="shared" si="15"/>
        <v>0</v>
      </c>
      <c r="GE22" s="19">
        <f t="shared" si="15"/>
        <v>0</v>
      </c>
      <c r="GF22" s="19">
        <f t="shared" si="15"/>
        <v>0</v>
      </c>
      <c r="GG22" s="19">
        <f t="shared" si="15"/>
        <v>0</v>
      </c>
      <c r="GH22" s="19">
        <f t="shared" si="15"/>
        <v>0</v>
      </c>
      <c r="GI22" s="19">
        <f t="shared" si="15"/>
        <v>0</v>
      </c>
      <c r="GJ22" s="19">
        <f t="shared" si="15"/>
        <v>0</v>
      </c>
      <c r="GK22" s="19">
        <f t="shared" si="15"/>
        <v>0</v>
      </c>
      <c r="GL22" s="19">
        <f t="shared" si="15"/>
        <v>0</v>
      </c>
      <c r="GM22" s="19">
        <f t="shared" si="15"/>
        <v>0</v>
      </c>
      <c r="GN22" s="19">
        <f t="shared" si="15"/>
        <v>0</v>
      </c>
      <c r="GO22" s="19">
        <f t="shared" si="15"/>
        <v>0</v>
      </c>
      <c r="GP22" s="19">
        <f t="shared" ref="GP22:HX22" si="16">GP24+GP26+GP28+GP30+GP31</f>
        <v>0</v>
      </c>
      <c r="GQ22" s="19">
        <f t="shared" si="16"/>
        <v>0</v>
      </c>
      <c r="GR22" s="19">
        <f t="shared" si="16"/>
        <v>0</v>
      </c>
      <c r="GS22" s="19">
        <f t="shared" si="16"/>
        <v>0</v>
      </c>
      <c r="GT22" s="19">
        <f t="shared" si="16"/>
        <v>0</v>
      </c>
      <c r="GU22" s="19">
        <f t="shared" si="16"/>
        <v>0</v>
      </c>
      <c r="GV22" s="19">
        <f t="shared" si="16"/>
        <v>0</v>
      </c>
      <c r="GW22" s="19">
        <f t="shared" si="16"/>
        <v>0</v>
      </c>
      <c r="GX22" s="19">
        <f t="shared" si="16"/>
        <v>0</v>
      </c>
      <c r="GY22" s="19">
        <f t="shared" si="16"/>
        <v>0</v>
      </c>
      <c r="GZ22" s="19">
        <f t="shared" si="16"/>
        <v>0</v>
      </c>
      <c r="HA22" s="19">
        <f t="shared" si="16"/>
        <v>0</v>
      </c>
      <c r="HB22" s="19">
        <f t="shared" si="16"/>
        <v>0</v>
      </c>
      <c r="HC22" s="19">
        <f t="shared" si="16"/>
        <v>0</v>
      </c>
      <c r="HD22" s="19">
        <f t="shared" si="16"/>
        <v>0</v>
      </c>
      <c r="HE22" s="19">
        <f t="shared" si="16"/>
        <v>0</v>
      </c>
      <c r="HF22" s="19">
        <f t="shared" si="16"/>
        <v>0</v>
      </c>
      <c r="HG22" s="19">
        <f t="shared" si="16"/>
        <v>0</v>
      </c>
      <c r="HH22" s="19">
        <f t="shared" si="16"/>
        <v>0</v>
      </c>
      <c r="HI22" s="19">
        <f t="shared" si="16"/>
        <v>0</v>
      </c>
      <c r="HJ22" s="19">
        <f t="shared" si="16"/>
        <v>0</v>
      </c>
      <c r="HK22" s="19">
        <f t="shared" si="16"/>
        <v>0</v>
      </c>
      <c r="HL22" s="19">
        <f t="shared" si="16"/>
        <v>0</v>
      </c>
      <c r="HM22" s="19">
        <f t="shared" si="16"/>
        <v>0</v>
      </c>
      <c r="HN22" s="19">
        <f t="shared" si="16"/>
        <v>0</v>
      </c>
      <c r="HO22" s="19">
        <f t="shared" si="16"/>
        <v>0</v>
      </c>
      <c r="HP22" s="19">
        <f t="shared" si="16"/>
        <v>0</v>
      </c>
      <c r="HQ22" s="19">
        <f t="shared" si="16"/>
        <v>0</v>
      </c>
      <c r="HR22" s="19">
        <f t="shared" si="16"/>
        <v>0</v>
      </c>
      <c r="HS22" s="19">
        <f t="shared" si="16"/>
        <v>0</v>
      </c>
      <c r="HT22" s="19">
        <f t="shared" si="16"/>
        <v>0</v>
      </c>
      <c r="HU22" s="19">
        <f t="shared" si="16"/>
        <v>0</v>
      </c>
      <c r="HV22" s="19">
        <f t="shared" si="16"/>
        <v>0</v>
      </c>
      <c r="HW22" s="19">
        <f t="shared" si="16"/>
        <v>0</v>
      </c>
      <c r="HX22" s="19">
        <f t="shared" si="16"/>
        <v>0</v>
      </c>
    </row>
    <row r="23" spans="1:232" s="20" customFormat="1" ht="12.75" customHeight="1" x14ac:dyDescent="0.25">
      <c r="A23" s="21" t="s">
        <v>253</v>
      </c>
      <c r="B23" s="24" t="s">
        <v>254</v>
      </c>
      <c r="C23" s="23" t="s">
        <v>255</v>
      </c>
      <c r="D23" s="18">
        <f t="shared" si="4"/>
        <v>0</v>
      </c>
      <c r="E23" s="19"/>
      <c r="F23" s="25"/>
      <c r="G23" s="19"/>
      <c r="H23" s="26"/>
      <c r="I23" s="25"/>
      <c r="J23" s="19"/>
      <c r="K23" s="25"/>
      <c r="L23" s="25"/>
      <c r="M23" s="25"/>
      <c r="N23" s="25"/>
      <c r="O23" s="25"/>
      <c r="P23" s="25"/>
      <c r="Q23" s="25"/>
      <c r="R23" s="25"/>
      <c r="S23" s="19"/>
      <c r="T23" s="19"/>
      <c r="U23" s="19"/>
      <c r="V23" s="19"/>
      <c r="W23" s="19"/>
      <c r="X23" s="19"/>
      <c r="Y23" s="19"/>
      <c r="Z23" s="25"/>
      <c r="AA23" s="25"/>
      <c r="AB23" s="19"/>
      <c r="AC23" s="25"/>
      <c r="AD23" s="19"/>
      <c r="AE23" s="25"/>
      <c r="AF23" s="25"/>
      <c r="AG23" s="19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41"/>
      <c r="GF23" s="41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42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</row>
    <row r="24" spans="1:232" s="20" customFormat="1" ht="12.75" customHeight="1" x14ac:dyDescent="0.25">
      <c r="A24" s="21"/>
      <c r="B24" s="24"/>
      <c r="C24" s="23" t="s">
        <v>240</v>
      </c>
      <c r="D24" s="18">
        <f t="shared" si="4"/>
        <v>0</v>
      </c>
      <c r="E24" s="19"/>
      <c r="F24" s="25"/>
      <c r="G24" s="19"/>
      <c r="H24" s="26"/>
      <c r="I24" s="25"/>
      <c r="J24" s="19"/>
      <c r="K24" s="25"/>
      <c r="L24" s="25"/>
      <c r="M24" s="25"/>
      <c r="N24" s="25"/>
      <c r="O24" s="25"/>
      <c r="P24" s="25"/>
      <c r="Q24" s="25"/>
      <c r="R24" s="25"/>
      <c r="S24" s="19"/>
      <c r="T24" s="19"/>
      <c r="U24" s="19"/>
      <c r="V24" s="19"/>
      <c r="W24" s="19"/>
      <c r="X24" s="19"/>
      <c r="Y24" s="19"/>
      <c r="Z24" s="25"/>
      <c r="AA24" s="25"/>
      <c r="AB24" s="19"/>
      <c r="AC24" s="25"/>
      <c r="AD24" s="19"/>
      <c r="AE24" s="25"/>
      <c r="AF24" s="25"/>
      <c r="AG24" s="19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43"/>
      <c r="GF24" s="43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44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</row>
    <row r="25" spans="1:232" s="20" customFormat="1" ht="12.75" customHeight="1" x14ac:dyDescent="0.25">
      <c r="A25" s="21" t="s">
        <v>256</v>
      </c>
      <c r="B25" s="45" t="s">
        <v>257</v>
      </c>
      <c r="C25" s="23" t="s">
        <v>258</v>
      </c>
      <c r="D25" s="18">
        <f t="shared" si="4"/>
        <v>0</v>
      </c>
      <c r="E25" s="19"/>
      <c r="F25" s="25"/>
      <c r="G25" s="19"/>
      <c r="H25" s="26"/>
      <c r="I25" s="25"/>
      <c r="J25" s="19"/>
      <c r="K25" s="25"/>
      <c r="L25" s="25"/>
      <c r="M25" s="25"/>
      <c r="N25" s="25"/>
      <c r="O25" s="25"/>
      <c r="P25" s="25"/>
      <c r="Q25" s="25"/>
      <c r="R25" s="25"/>
      <c r="S25" s="19"/>
      <c r="T25" s="19"/>
      <c r="U25" s="19"/>
      <c r="V25" s="19"/>
      <c r="W25" s="19"/>
      <c r="X25" s="19"/>
      <c r="Y25" s="19"/>
      <c r="Z25" s="25"/>
      <c r="AA25" s="25"/>
      <c r="AB25" s="19"/>
      <c r="AC25" s="25"/>
      <c r="AD25" s="19"/>
      <c r="AE25" s="25"/>
      <c r="AF25" s="25"/>
      <c r="AG25" s="19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46"/>
      <c r="GF25" s="46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4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spans="1:232" s="20" customFormat="1" ht="12.75" customHeight="1" x14ac:dyDescent="0.25">
      <c r="A26" s="21"/>
      <c r="B26" s="45"/>
      <c r="C26" s="23" t="s">
        <v>240</v>
      </c>
      <c r="D26" s="18">
        <f t="shared" si="4"/>
        <v>0</v>
      </c>
      <c r="E26" s="19"/>
      <c r="F26" s="25"/>
      <c r="G26" s="19"/>
      <c r="H26" s="26"/>
      <c r="I26" s="25"/>
      <c r="J26" s="19"/>
      <c r="K26" s="25"/>
      <c r="L26" s="25"/>
      <c r="M26" s="25"/>
      <c r="N26" s="25"/>
      <c r="O26" s="25"/>
      <c r="P26" s="25"/>
      <c r="Q26" s="25"/>
      <c r="R26" s="25"/>
      <c r="S26" s="19"/>
      <c r="T26" s="19"/>
      <c r="U26" s="19"/>
      <c r="V26" s="19"/>
      <c r="W26" s="19"/>
      <c r="X26" s="19"/>
      <c r="Y26" s="19"/>
      <c r="Z26" s="25"/>
      <c r="AA26" s="25"/>
      <c r="AB26" s="19"/>
      <c r="AC26" s="25"/>
      <c r="AD26" s="19"/>
      <c r="AE26" s="25"/>
      <c r="AF26" s="25"/>
      <c r="AG26" s="19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48"/>
      <c r="GF26" s="48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49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</row>
    <row r="27" spans="1:232" s="20" customFormat="1" ht="12.75" customHeight="1" x14ac:dyDescent="0.25">
      <c r="A27" s="21" t="s">
        <v>259</v>
      </c>
      <c r="B27" s="45" t="s">
        <v>260</v>
      </c>
      <c r="C27" s="23" t="s">
        <v>258</v>
      </c>
      <c r="D27" s="18">
        <f t="shared" si="4"/>
        <v>0</v>
      </c>
      <c r="E27" s="19"/>
      <c r="F27" s="25"/>
      <c r="G27" s="19"/>
      <c r="H27" s="26"/>
      <c r="I27" s="25"/>
      <c r="J27" s="19"/>
      <c r="K27" s="25"/>
      <c r="L27" s="25"/>
      <c r="M27" s="25"/>
      <c r="N27" s="25"/>
      <c r="O27" s="25"/>
      <c r="P27" s="25"/>
      <c r="Q27" s="25"/>
      <c r="R27" s="25"/>
      <c r="S27" s="19"/>
      <c r="T27" s="19"/>
      <c r="U27" s="19"/>
      <c r="V27" s="19"/>
      <c r="W27" s="19"/>
      <c r="X27" s="19"/>
      <c r="Y27" s="19"/>
      <c r="Z27" s="25"/>
      <c r="AA27" s="25"/>
      <c r="AB27" s="19"/>
      <c r="AC27" s="25"/>
      <c r="AD27" s="19"/>
      <c r="AE27" s="25"/>
      <c r="AF27" s="25"/>
      <c r="AG27" s="19"/>
      <c r="AH27" s="25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43"/>
      <c r="GF27" s="43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44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1:232" s="20" customFormat="1" ht="12.75" customHeight="1" x14ac:dyDescent="0.25">
      <c r="A28" s="21"/>
      <c r="B28" s="45"/>
      <c r="C28" s="23" t="s">
        <v>240</v>
      </c>
      <c r="D28" s="18">
        <f t="shared" si="4"/>
        <v>0</v>
      </c>
      <c r="E28" s="19"/>
      <c r="F28" s="25"/>
      <c r="G28" s="19"/>
      <c r="H28" s="26"/>
      <c r="I28" s="25"/>
      <c r="J28" s="19"/>
      <c r="K28" s="25"/>
      <c r="L28" s="25"/>
      <c r="M28" s="25"/>
      <c r="N28" s="25"/>
      <c r="O28" s="25"/>
      <c r="P28" s="25"/>
      <c r="Q28" s="25"/>
      <c r="R28" s="25"/>
      <c r="S28" s="19"/>
      <c r="T28" s="19"/>
      <c r="U28" s="19"/>
      <c r="V28" s="19"/>
      <c r="W28" s="19"/>
      <c r="X28" s="19"/>
      <c r="Y28" s="19"/>
      <c r="Z28" s="25"/>
      <c r="AA28" s="25"/>
      <c r="AB28" s="19"/>
      <c r="AC28" s="25"/>
      <c r="AD28" s="19"/>
      <c r="AE28" s="25"/>
      <c r="AF28" s="25"/>
      <c r="AG28" s="19"/>
      <c r="AH28" s="25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43"/>
      <c r="GF28" s="43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44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</row>
    <row r="29" spans="1:232" s="20" customFormat="1" ht="12.75" customHeight="1" x14ac:dyDescent="0.25">
      <c r="A29" s="21" t="s">
        <v>261</v>
      </c>
      <c r="B29" s="24" t="s">
        <v>262</v>
      </c>
      <c r="C29" s="23" t="s">
        <v>263</v>
      </c>
      <c r="D29" s="18">
        <f t="shared" si="4"/>
        <v>0</v>
      </c>
      <c r="E29" s="39"/>
      <c r="F29" s="25"/>
      <c r="G29" s="19"/>
      <c r="H29" s="26"/>
      <c r="I29" s="25"/>
      <c r="J29" s="19"/>
      <c r="K29" s="25"/>
      <c r="L29" s="25"/>
      <c r="M29" s="25"/>
      <c r="N29" s="25"/>
      <c r="O29" s="25"/>
      <c r="P29" s="25"/>
      <c r="Q29" s="25"/>
      <c r="R29" s="25"/>
      <c r="S29" s="19"/>
      <c r="T29" s="19"/>
      <c r="U29" s="19"/>
      <c r="V29" s="19"/>
      <c r="W29" s="19"/>
      <c r="X29" s="19"/>
      <c r="Y29" s="19"/>
      <c r="Z29" s="25"/>
      <c r="AA29" s="25"/>
      <c r="AB29" s="19"/>
      <c r="AC29" s="25"/>
      <c r="AD29" s="19"/>
      <c r="AE29" s="25"/>
      <c r="AF29" s="25"/>
      <c r="AG29" s="19"/>
      <c r="AH29" s="2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50"/>
      <c r="GF29" s="50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51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</row>
    <row r="30" spans="1:232" s="20" customFormat="1" ht="12.75" customHeight="1" x14ac:dyDescent="0.25">
      <c r="A30" s="21"/>
      <c r="B30" s="24"/>
      <c r="C30" s="23" t="s">
        <v>240</v>
      </c>
      <c r="D30" s="18">
        <f t="shared" si="4"/>
        <v>0</v>
      </c>
      <c r="E30" s="19"/>
      <c r="F30" s="25"/>
      <c r="G30" s="19"/>
      <c r="H30" s="26"/>
      <c r="I30" s="25"/>
      <c r="J30" s="19"/>
      <c r="K30" s="25"/>
      <c r="L30" s="25"/>
      <c r="M30" s="25"/>
      <c r="N30" s="25"/>
      <c r="O30" s="25"/>
      <c r="P30" s="25"/>
      <c r="Q30" s="25"/>
      <c r="R30" s="25"/>
      <c r="S30" s="19"/>
      <c r="T30" s="19"/>
      <c r="U30" s="19"/>
      <c r="V30" s="19"/>
      <c r="W30" s="19"/>
      <c r="X30" s="19"/>
      <c r="Y30" s="19"/>
      <c r="Z30" s="25"/>
      <c r="AA30" s="25"/>
      <c r="AB30" s="19"/>
      <c r="AC30" s="25"/>
      <c r="AD30" s="19"/>
      <c r="AE30" s="25"/>
      <c r="AF30" s="25"/>
      <c r="AG30" s="19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43"/>
      <c r="GF30" s="52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44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</row>
    <row r="31" spans="1:232" s="20" customFormat="1" ht="15.75" thickBot="1" x14ac:dyDescent="0.3">
      <c r="A31" s="53" t="s">
        <v>264</v>
      </c>
      <c r="B31" s="54" t="s">
        <v>265</v>
      </c>
      <c r="C31" s="55" t="s">
        <v>240</v>
      </c>
      <c r="D31" s="18">
        <f t="shared" si="4"/>
        <v>0</v>
      </c>
      <c r="E31" s="19"/>
      <c r="F31" s="25"/>
      <c r="G31" s="19"/>
      <c r="H31" s="26"/>
      <c r="I31" s="25"/>
      <c r="J31" s="19"/>
      <c r="K31" s="25"/>
      <c r="L31" s="25"/>
      <c r="M31" s="25"/>
      <c r="N31" s="25"/>
      <c r="O31" s="25"/>
      <c r="P31" s="25"/>
      <c r="Q31" s="25"/>
      <c r="R31" s="25"/>
      <c r="S31" s="19"/>
      <c r="T31" s="19"/>
      <c r="U31" s="19"/>
      <c r="V31" s="19"/>
      <c r="W31" s="19"/>
      <c r="X31" s="19"/>
      <c r="Y31" s="19"/>
      <c r="Z31" s="25"/>
      <c r="AA31" s="25"/>
      <c r="AB31" s="19"/>
      <c r="AC31" s="25"/>
      <c r="AD31" s="19"/>
      <c r="AE31" s="25"/>
      <c r="AF31" s="25"/>
      <c r="AG31" s="19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56"/>
      <c r="GF31" s="56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5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</row>
    <row r="32" spans="1:232" s="20" customFormat="1" ht="13.5" customHeight="1" thickBot="1" x14ac:dyDescent="0.3">
      <c r="A32" s="58" t="s">
        <v>266</v>
      </c>
      <c r="B32" s="59" t="s">
        <v>267</v>
      </c>
      <c r="C32" s="60" t="s">
        <v>268</v>
      </c>
      <c r="D32" s="18">
        <f t="shared" si="4"/>
        <v>0</v>
      </c>
      <c r="E32" s="19"/>
      <c r="F32" s="25"/>
      <c r="G32" s="19"/>
      <c r="H32" s="26"/>
      <c r="I32" s="25"/>
      <c r="J32" s="19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25"/>
      <c r="AA32" s="25"/>
      <c r="AB32" s="25"/>
      <c r="AC32" s="25"/>
      <c r="AD32" s="25"/>
      <c r="AE32" s="25"/>
      <c r="AF32" s="25"/>
      <c r="AG32" s="19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56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</row>
    <row r="33" spans="1:232" s="20" customFormat="1" ht="12.75" customHeight="1" thickBot="1" x14ac:dyDescent="0.3">
      <c r="A33" s="61"/>
      <c r="B33" s="62"/>
      <c r="C33" s="63" t="s">
        <v>240</v>
      </c>
      <c r="D33" s="18">
        <f t="shared" si="4"/>
        <v>0</v>
      </c>
      <c r="E33" s="19"/>
      <c r="F33" s="25"/>
      <c r="G33" s="19"/>
      <c r="H33" s="26"/>
      <c r="I33" s="25"/>
      <c r="J33" s="19"/>
      <c r="K33" s="25"/>
      <c r="L33" s="25"/>
      <c r="M33" s="25"/>
      <c r="N33" s="25"/>
      <c r="O33" s="25"/>
      <c r="P33" s="25"/>
      <c r="Q33" s="25"/>
      <c r="R33" s="25"/>
      <c r="S33" s="19"/>
      <c r="T33" s="19"/>
      <c r="U33" s="19"/>
      <c r="V33" s="19"/>
      <c r="W33" s="19"/>
      <c r="X33" s="19"/>
      <c r="Y33" s="19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</row>
    <row r="34" spans="1:232" s="20" customFormat="1" ht="12" customHeight="1" x14ac:dyDescent="0.25">
      <c r="A34" s="15" t="s">
        <v>269</v>
      </c>
      <c r="B34" s="16" t="s">
        <v>270</v>
      </c>
      <c r="C34" s="17" t="s">
        <v>243</v>
      </c>
      <c r="D34" s="18">
        <f t="shared" si="4"/>
        <v>0</v>
      </c>
      <c r="E34" s="19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64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64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</row>
    <row r="35" spans="1:232" s="20" customFormat="1" ht="12.75" customHeight="1" thickBot="1" x14ac:dyDescent="0.3">
      <c r="A35" s="53"/>
      <c r="B35" s="65"/>
      <c r="C35" s="55" t="s">
        <v>240</v>
      </c>
      <c r="D35" s="18">
        <f t="shared" si="4"/>
        <v>0</v>
      </c>
      <c r="E35" s="19"/>
      <c r="F35" s="25"/>
      <c r="G35" s="25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68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68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</row>
    <row r="36" spans="1:232" s="20" customFormat="1" ht="12.75" customHeight="1" x14ac:dyDescent="0.25">
      <c r="A36" s="58" t="s">
        <v>271</v>
      </c>
      <c r="B36" s="69" t="s">
        <v>272</v>
      </c>
      <c r="C36" s="60" t="s">
        <v>243</v>
      </c>
      <c r="D36" s="18">
        <f t="shared" si="4"/>
        <v>4.4589999999999996</v>
      </c>
      <c r="E36" s="19">
        <f>F36+G36</f>
        <v>4.4589999999999996</v>
      </c>
      <c r="F36" s="25">
        <v>0.83999999999999941</v>
      </c>
      <c r="G36" s="70">
        <v>3.6190000000000002</v>
      </c>
      <c r="H36" s="71"/>
      <c r="I36" s="29"/>
      <c r="J36" s="29"/>
      <c r="K36" s="25"/>
      <c r="L36" s="29"/>
      <c r="M36" s="25"/>
      <c r="N36" s="29"/>
      <c r="O36" s="29"/>
      <c r="P36" s="25"/>
      <c r="Q36" s="29"/>
      <c r="R36" s="31">
        <v>0.84000000000000008</v>
      </c>
      <c r="S36" s="31"/>
      <c r="T36" s="29"/>
      <c r="U36" s="29"/>
      <c r="V36" s="25"/>
      <c r="W36" s="25"/>
      <c r="X36" s="29"/>
      <c r="Y36" s="29"/>
      <c r="Z36" s="29"/>
      <c r="AA36" s="29"/>
      <c r="AB36" s="25"/>
      <c r="AC36" s="29"/>
      <c r="AD36" s="29"/>
      <c r="AE36" s="25"/>
      <c r="AF36" s="25"/>
      <c r="AG36" s="19"/>
      <c r="AH36" s="25"/>
      <c r="AI36" s="27"/>
      <c r="AJ36" s="29"/>
      <c r="AK36" s="29"/>
      <c r="AL36" s="27"/>
      <c r="AM36" s="27"/>
      <c r="AN36" s="27"/>
      <c r="AO36" s="27"/>
      <c r="AP36" s="29">
        <v>0.35099999999999998</v>
      </c>
      <c r="AQ36" s="29">
        <v>0.4</v>
      </c>
      <c r="AR36" s="27"/>
      <c r="AS36" s="27"/>
      <c r="AT36" s="72"/>
      <c r="AU36" s="27"/>
      <c r="AV36" s="29"/>
      <c r="AW36" s="27"/>
      <c r="AX36" s="29"/>
      <c r="AY36" s="27"/>
      <c r="AZ36" s="29"/>
      <c r="BA36" s="29"/>
      <c r="BB36" s="27"/>
      <c r="BC36" s="27"/>
      <c r="BD36" s="27"/>
      <c r="BE36" s="27"/>
      <c r="BF36" s="27"/>
      <c r="BG36" s="27"/>
      <c r="BH36" s="27"/>
      <c r="BI36" s="27"/>
      <c r="BJ36" s="29"/>
      <c r="BK36" s="29"/>
      <c r="BL36" s="27"/>
      <c r="BM36" s="27"/>
      <c r="BN36" s="27"/>
      <c r="BO36" s="27"/>
      <c r="BP36" s="27"/>
      <c r="BQ36" s="29"/>
      <c r="BR36" s="27"/>
      <c r="BS36" s="27"/>
      <c r="BT36" s="27"/>
      <c r="BU36" s="27"/>
      <c r="BV36" s="27"/>
      <c r="BW36" s="27"/>
      <c r="BX36" s="29"/>
      <c r="BY36" s="27"/>
      <c r="BZ36" s="73"/>
      <c r="CA36" s="27"/>
      <c r="CB36" s="29"/>
      <c r="CC36" s="27"/>
      <c r="CD36" s="27"/>
      <c r="CE36" s="27"/>
      <c r="CF36" s="29"/>
      <c r="CG36" s="27"/>
      <c r="CH36" s="29"/>
      <c r="CI36" s="27"/>
      <c r="CJ36" s="27"/>
      <c r="CK36" s="29"/>
      <c r="CL36" s="29"/>
      <c r="CM36" s="29"/>
      <c r="CN36" s="27"/>
      <c r="CO36" s="27"/>
      <c r="CP36" s="29"/>
      <c r="CQ36" s="29"/>
      <c r="CR36" s="27"/>
      <c r="CS36" s="29"/>
      <c r="CT36" s="29"/>
      <c r="CU36" s="29"/>
      <c r="CV36" s="29"/>
      <c r="CW36" s="29"/>
      <c r="CX36" s="29"/>
      <c r="CY36" s="27"/>
      <c r="CZ36" s="71"/>
      <c r="DA36" s="27"/>
      <c r="DB36" s="27"/>
      <c r="DC36" s="29"/>
      <c r="DD36" s="29"/>
      <c r="DE36" s="27"/>
      <c r="DF36" s="29"/>
      <c r="DG36" s="29"/>
      <c r="DH36" s="29"/>
      <c r="DI36" s="27"/>
      <c r="DJ36" s="29"/>
      <c r="DK36" s="72"/>
      <c r="DL36" s="29"/>
      <c r="DM36" s="29"/>
      <c r="DN36" s="27"/>
      <c r="DO36" s="27"/>
      <c r="DP36" s="29"/>
      <c r="DQ36" s="27"/>
      <c r="DR36" s="29"/>
      <c r="DS36" s="29"/>
      <c r="DT36" s="27"/>
      <c r="DU36" s="29"/>
      <c r="DV36" s="27"/>
      <c r="DW36" s="27"/>
      <c r="DX36" s="29">
        <v>1.22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9"/>
      <c r="EM36" s="27"/>
      <c r="EN36" s="71"/>
      <c r="EO36" s="27"/>
      <c r="EP36" s="27"/>
      <c r="EQ36" s="71"/>
      <c r="ER36" s="27"/>
      <c r="ES36" s="29"/>
      <c r="ET36" s="29"/>
      <c r="EU36" s="29"/>
      <c r="EV36" s="27"/>
      <c r="EW36" s="27"/>
      <c r="EX36" s="29"/>
      <c r="EY36" s="29"/>
      <c r="EZ36" s="72"/>
      <c r="FA36" s="29"/>
      <c r="FB36" s="29"/>
      <c r="FC36" s="29"/>
      <c r="FD36" s="29"/>
      <c r="FE36" s="27"/>
      <c r="FF36" s="29"/>
      <c r="FG36" s="29"/>
      <c r="FH36" s="27"/>
      <c r="FI36" s="27"/>
      <c r="FJ36" s="27"/>
      <c r="FK36" s="27"/>
      <c r="FL36" s="29"/>
      <c r="FM36" s="29"/>
      <c r="FN36" s="29"/>
      <c r="FO36" s="27"/>
      <c r="FP36" s="27"/>
      <c r="FQ36" s="27"/>
      <c r="FR36" s="29"/>
      <c r="FS36" s="27"/>
      <c r="FT36" s="29"/>
      <c r="FU36" s="29">
        <v>0.54</v>
      </c>
      <c r="FV36" s="27"/>
      <c r="FW36" s="71"/>
      <c r="FX36" s="71"/>
      <c r="FY36" s="27"/>
      <c r="FZ36" s="27"/>
      <c r="GA36" s="31"/>
      <c r="GB36" s="29"/>
      <c r="GC36" s="27"/>
      <c r="GD36" s="27"/>
      <c r="GE36" s="72"/>
      <c r="GF36" s="27"/>
      <c r="GG36" s="72">
        <v>0.29299999999999998</v>
      </c>
      <c r="GH36" s="27"/>
      <c r="GI36" s="29"/>
      <c r="GJ36" s="29"/>
      <c r="GK36" s="27"/>
      <c r="GL36" s="29"/>
      <c r="GM36" s="72">
        <v>0.46800000000000003</v>
      </c>
      <c r="GN36" s="29"/>
      <c r="GO36" s="27"/>
      <c r="GP36" s="27"/>
      <c r="GQ36" s="29"/>
      <c r="GR36" s="27"/>
      <c r="GS36" s="27"/>
      <c r="GT36" s="29"/>
      <c r="GU36" s="29"/>
      <c r="GV36" s="29"/>
      <c r="GW36" s="27"/>
      <c r="GX36" s="27"/>
      <c r="GY36" s="27"/>
      <c r="GZ36" s="29">
        <v>0.34699999999999998</v>
      </c>
      <c r="HA36" s="27"/>
      <c r="HB36" s="27"/>
      <c r="HC36" s="27"/>
      <c r="HD36" s="27"/>
      <c r="HE36" s="29"/>
      <c r="HF36" s="72"/>
      <c r="HG36" s="29"/>
      <c r="HH36" s="72"/>
      <c r="HI36" s="27"/>
      <c r="HJ36" s="27"/>
      <c r="HK36" s="27"/>
      <c r="HL36" s="27"/>
      <c r="HM36" s="29"/>
      <c r="HN36" s="27"/>
      <c r="HO36" s="27"/>
      <c r="HP36" s="29"/>
      <c r="HQ36" s="27"/>
      <c r="HR36" s="27"/>
      <c r="HS36" s="27"/>
      <c r="HT36" s="29"/>
      <c r="HU36" s="27"/>
      <c r="HV36" s="27"/>
      <c r="HW36" s="29"/>
      <c r="HX36" s="72"/>
    </row>
    <row r="37" spans="1:232" s="20" customFormat="1" ht="12.75" customHeight="1" x14ac:dyDescent="0.25">
      <c r="A37" s="21"/>
      <c r="B37" s="40"/>
      <c r="C37" s="23" t="s">
        <v>273</v>
      </c>
      <c r="D37" s="18">
        <f t="shared" si="4"/>
        <v>10</v>
      </c>
      <c r="E37" s="19">
        <f t="shared" ref="E37:E38" si="17">F37+G37</f>
        <v>10</v>
      </c>
      <c r="F37" s="25">
        <v>3</v>
      </c>
      <c r="G37" s="70">
        <v>7</v>
      </c>
      <c r="H37" s="29"/>
      <c r="I37" s="29"/>
      <c r="J37" s="29"/>
      <c r="K37" s="25"/>
      <c r="L37" s="29"/>
      <c r="M37" s="25"/>
      <c r="N37" s="29"/>
      <c r="O37" s="29"/>
      <c r="P37" s="25"/>
      <c r="Q37" s="29"/>
      <c r="R37" s="74">
        <v>3</v>
      </c>
      <c r="S37" s="74"/>
      <c r="T37" s="29"/>
      <c r="U37" s="29"/>
      <c r="V37" s="25"/>
      <c r="W37" s="25"/>
      <c r="X37" s="29"/>
      <c r="Y37" s="29"/>
      <c r="Z37" s="29"/>
      <c r="AA37" s="29"/>
      <c r="AB37" s="25"/>
      <c r="AC37" s="29"/>
      <c r="AD37" s="29"/>
      <c r="AE37" s="25"/>
      <c r="AF37" s="25"/>
      <c r="AG37" s="19"/>
      <c r="AH37" s="25"/>
      <c r="AI37" s="27"/>
      <c r="AJ37" s="29"/>
      <c r="AK37" s="29"/>
      <c r="AL37" s="27"/>
      <c r="AM37" s="27"/>
      <c r="AN37" s="27"/>
      <c r="AO37" s="27"/>
      <c r="AP37" s="29">
        <v>1</v>
      </c>
      <c r="AQ37" s="29">
        <v>1</v>
      </c>
      <c r="AR37" s="27"/>
      <c r="AS37" s="27"/>
      <c r="AT37" s="72"/>
      <c r="AU37" s="27"/>
      <c r="AV37" s="29"/>
      <c r="AW37" s="27"/>
      <c r="AX37" s="29"/>
      <c r="AY37" s="27"/>
      <c r="AZ37" s="29"/>
      <c r="BA37" s="29"/>
      <c r="BB37" s="27"/>
      <c r="BC37" s="27"/>
      <c r="BD37" s="27"/>
      <c r="BE37" s="27"/>
      <c r="BF37" s="27"/>
      <c r="BG37" s="27"/>
      <c r="BH37" s="27"/>
      <c r="BI37" s="27"/>
      <c r="BJ37" s="29"/>
      <c r="BK37" s="29"/>
      <c r="BL37" s="27"/>
      <c r="BM37" s="27"/>
      <c r="BN37" s="27"/>
      <c r="BO37" s="27"/>
      <c r="BP37" s="27"/>
      <c r="BQ37" s="29"/>
      <c r="BR37" s="27"/>
      <c r="BS37" s="27"/>
      <c r="BT37" s="27"/>
      <c r="BU37" s="27"/>
      <c r="BV37" s="27"/>
      <c r="BW37" s="27"/>
      <c r="BX37" s="29"/>
      <c r="BY37" s="27"/>
      <c r="BZ37" s="29"/>
      <c r="CA37" s="27"/>
      <c r="CB37" s="29"/>
      <c r="CC37" s="27"/>
      <c r="CD37" s="27"/>
      <c r="CE37" s="27"/>
      <c r="CF37" s="29"/>
      <c r="CG37" s="27"/>
      <c r="CH37" s="29"/>
      <c r="CI37" s="27"/>
      <c r="CJ37" s="27"/>
      <c r="CK37" s="29"/>
      <c r="CL37" s="29"/>
      <c r="CM37" s="29"/>
      <c r="CN37" s="27"/>
      <c r="CO37" s="27"/>
      <c r="CP37" s="29"/>
      <c r="CQ37" s="29"/>
      <c r="CR37" s="27"/>
      <c r="CS37" s="29"/>
      <c r="CT37" s="29"/>
      <c r="CU37" s="29"/>
      <c r="CV37" s="29"/>
      <c r="CW37" s="29"/>
      <c r="CX37" s="29"/>
      <c r="CY37" s="27"/>
      <c r="CZ37" s="29"/>
      <c r="DA37" s="27"/>
      <c r="DB37" s="27"/>
      <c r="DC37" s="29"/>
      <c r="DD37" s="29"/>
      <c r="DE37" s="27"/>
      <c r="DF37" s="29"/>
      <c r="DG37" s="29"/>
      <c r="DH37" s="29"/>
      <c r="DI37" s="27"/>
      <c r="DJ37" s="29"/>
      <c r="DK37" s="72"/>
      <c r="DL37" s="29"/>
      <c r="DM37" s="29"/>
      <c r="DN37" s="27"/>
      <c r="DO37" s="27"/>
      <c r="DP37" s="29"/>
      <c r="DQ37" s="27"/>
      <c r="DR37" s="29"/>
      <c r="DS37" s="29"/>
      <c r="DT37" s="27"/>
      <c r="DU37" s="29"/>
      <c r="DV37" s="27"/>
      <c r="DW37" s="27"/>
      <c r="DX37" s="29">
        <v>1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9"/>
      <c r="EM37" s="27"/>
      <c r="EN37" s="29"/>
      <c r="EO37" s="27"/>
      <c r="EP37" s="27"/>
      <c r="EQ37" s="29"/>
      <c r="ER37" s="27"/>
      <c r="ES37" s="29"/>
      <c r="ET37" s="29"/>
      <c r="EU37" s="29"/>
      <c r="EV37" s="27"/>
      <c r="EW37" s="27"/>
      <c r="EX37" s="29"/>
      <c r="EY37" s="29"/>
      <c r="EZ37" s="29"/>
      <c r="FA37" s="29"/>
      <c r="FB37" s="29"/>
      <c r="FC37" s="29"/>
      <c r="FD37" s="29"/>
      <c r="FE37" s="27"/>
      <c r="FF37" s="29"/>
      <c r="FG37" s="29"/>
      <c r="FH37" s="27"/>
      <c r="FI37" s="27"/>
      <c r="FJ37" s="27"/>
      <c r="FK37" s="27"/>
      <c r="FL37" s="29"/>
      <c r="FM37" s="29"/>
      <c r="FN37" s="29"/>
      <c r="FO37" s="27"/>
      <c r="FP37" s="27"/>
      <c r="FQ37" s="27"/>
      <c r="FR37" s="29"/>
      <c r="FS37" s="27"/>
      <c r="FT37" s="29"/>
      <c r="FU37" s="29">
        <v>1</v>
      </c>
      <c r="FV37" s="27"/>
      <c r="FW37" s="29"/>
      <c r="FX37" s="29"/>
      <c r="FY37" s="27"/>
      <c r="FZ37" s="27"/>
      <c r="GA37" s="29"/>
      <c r="GB37" s="29"/>
      <c r="GC37" s="27"/>
      <c r="GD37" s="27"/>
      <c r="GE37" s="72"/>
      <c r="GF37" s="27"/>
      <c r="GG37" s="72">
        <v>1</v>
      </c>
      <c r="GH37" s="27"/>
      <c r="GI37" s="29"/>
      <c r="GJ37" s="29"/>
      <c r="GK37" s="27"/>
      <c r="GL37" s="29"/>
      <c r="GM37" s="72">
        <v>1</v>
      </c>
      <c r="GN37" s="29"/>
      <c r="GO37" s="27"/>
      <c r="GP37" s="27"/>
      <c r="GQ37" s="29"/>
      <c r="GR37" s="27"/>
      <c r="GS37" s="27"/>
      <c r="GT37" s="75"/>
      <c r="GU37" s="29"/>
      <c r="GV37" s="29"/>
      <c r="GW37" s="27"/>
      <c r="GX37" s="27"/>
      <c r="GY37" s="27"/>
      <c r="GZ37" s="29">
        <v>1</v>
      </c>
      <c r="HA37" s="27"/>
      <c r="HB37" s="27"/>
      <c r="HC37" s="27"/>
      <c r="HD37" s="27"/>
      <c r="HE37" s="29"/>
      <c r="HF37" s="72"/>
      <c r="HG37" s="29"/>
      <c r="HH37" s="72"/>
      <c r="HI37" s="27"/>
      <c r="HJ37" s="27"/>
      <c r="HK37" s="27"/>
      <c r="HL37" s="27"/>
      <c r="HM37" s="29"/>
      <c r="HN37" s="27"/>
      <c r="HO37" s="27"/>
      <c r="HP37" s="29"/>
      <c r="HQ37" s="27"/>
      <c r="HR37" s="27"/>
      <c r="HS37" s="27"/>
      <c r="HT37" s="29"/>
      <c r="HU37" s="27"/>
      <c r="HV37" s="27"/>
      <c r="HW37" s="29"/>
      <c r="HX37" s="72"/>
    </row>
    <row r="38" spans="1:232" s="20" customFormat="1" ht="13.5" customHeight="1" thickBot="1" x14ac:dyDescent="0.3">
      <c r="A38" s="61"/>
      <c r="B38" s="76"/>
      <c r="C38" s="63" t="s">
        <v>240</v>
      </c>
      <c r="D38" s="18">
        <f t="shared" si="4"/>
        <v>1630.3319999999999</v>
      </c>
      <c r="E38" s="19">
        <f t="shared" si="17"/>
        <v>1630.3319999999999</v>
      </c>
      <c r="F38" s="25">
        <v>244.4860000000001</v>
      </c>
      <c r="G38" s="70">
        <v>1385.8459999999998</v>
      </c>
      <c r="H38" s="31"/>
      <c r="I38" s="31"/>
      <c r="J38" s="29"/>
      <c r="K38" s="25"/>
      <c r="L38" s="31"/>
      <c r="M38" s="25"/>
      <c r="N38" s="31"/>
      <c r="O38" s="31"/>
      <c r="P38" s="25"/>
      <c r="Q38" s="77"/>
      <c r="R38" s="31">
        <v>244.48600000000002</v>
      </c>
      <c r="S38" s="31"/>
      <c r="T38" s="31"/>
      <c r="U38" s="31"/>
      <c r="V38" s="25"/>
      <c r="W38" s="25"/>
      <c r="X38" s="31"/>
      <c r="Y38" s="31"/>
      <c r="Z38" s="31"/>
      <c r="AA38" s="31"/>
      <c r="AB38" s="25"/>
      <c r="AC38" s="31"/>
      <c r="AD38" s="31"/>
      <c r="AE38" s="25"/>
      <c r="AF38" s="25"/>
      <c r="AG38" s="19"/>
      <c r="AH38" s="25"/>
      <c r="AI38" s="27"/>
      <c r="AJ38" s="31"/>
      <c r="AK38" s="31"/>
      <c r="AL38" s="27"/>
      <c r="AM38" s="27"/>
      <c r="AN38" s="27"/>
      <c r="AO38" s="27"/>
      <c r="AP38" s="31">
        <v>126.16200000000001</v>
      </c>
      <c r="AQ38" s="29">
        <v>200.24700000000001</v>
      </c>
      <c r="AR38" s="27"/>
      <c r="AS38" s="27"/>
      <c r="AT38" s="31"/>
      <c r="AU38" s="27"/>
      <c r="AV38" s="29"/>
      <c r="AW38" s="27"/>
      <c r="AX38" s="31"/>
      <c r="AY38" s="27"/>
      <c r="AZ38" s="31"/>
      <c r="BA38" s="31"/>
      <c r="BB38" s="27"/>
      <c r="BC38" s="27"/>
      <c r="BD38" s="27"/>
      <c r="BE38" s="27"/>
      <c r="BF38" s="27"/>
      <c r="BG38" s="27"/>
      <c r="BH38" s="27"/>
      <c r="BI38" s="27"/>
      <c r="BJ38" s="31"/>
      <c r="BK38" s="31"/>
      <c r="BL38" s="27"/>
      <c r="BM38" s="27"/>
      <c r="BN38" s="27"/>
      <c r="BO38" s="27"/>
      <c r="BP38" s="27"/>
      <c r="BQ38" s="31"/>
      <c r="BR38" s="27"/>
      <c r="BS38" s="27"/>
      <c r="BT38" s="27"/>
      <c r="BU38" s="27"/>
      <c r="BV38" s="27"/>
      <c r="BW38" s="27"/>
      <c r="BX38" s="31"/>
      <c r="BY38" s="27"/>
      <c r="BZ38" s="31"/>
      <c r="CA38" s="27"/>
      <c r="CB38" s="31"/>
      <c r="CC38" s="27"/>
      <c r="CD38" s="27"/>
      <c r="CE38" s="27"/>
      <c r="CF38" s="31"/>
      <c r="CG38" s="27"/>
      <c r="CH38" s="31"/>
      <c r="CI38" s="27"/>
      <c r="CJ38" s="27"/>
      <c r="CK38" s="29"/>
      <c r="CL38" s="31"/>
      <c r="CM38" s="31"/>
      <c r="CN38" s="27"/>
      <c r="CO38" s="27"/>
      <c r="CP38" s="31"/>
      <c r="CQ38" s="31"/>
      <c r="CR38" s="27"/>
      <c r="CS38" s="31"/>
      <c r="CT38" s="31"/>
      <c r="CU38" s="31"/>
      <c r="CV38" s="31"/>
      <c r="CW38" s="31"/>
      <c r="CX38" s="31"/>
      <c r="CY38" s="27"/>
      <c r="CZ38" s="31"/>
      <c r="DA38" s="27"/>
      <c r="DB38" s="27"/>
      <c r="DC38" s="31"/>
      <c r="DD38" s="31"/>
      <c r="DE38" s="27"/>
      <c r="DF38" s="29"/>
      <c r="DG38" s="29"/>
      <c r="DH38" s="31"/>
      <c r="DI38" s="27"/>
      <c r="DJ38" s="31"/>
      <c r="DK38" s="31"/>
      <c r="DL38" s="31"/>
      <c r="DM38" s="31"/>
      <c r="DN38" s="27"/>
      <c r="DO38" s="27"/>
      <c r="DP38" s="31"/>
      <c r="DQ38" s="27"/>
      <c r="DR38" s="31"/>
      <c r="DS38" s="31"/>
      <c r="DT38" s="27"/>
      <c r="DU38" s="31"/>
      <c r="DV38" s="27"/>
      <c r="DW38" s="27"/>
      <c r="DX38" s="31">
        <v>312.15199999999999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31"/>
      <c r="EM38" s="27"/>
      <c r="EN38" s="31"/>
      <c r="EO38" s="27"/>
      <c r="EP38" s="27"/>
      <c r="EQ38" s="31"/>
      <c r="ER38" s="27"/>
      <c r="ES38" s="31"/>
      <c r="ET38" s="29"/>
      <c r="EU38" s="31"/>
      <c r="EV38" s="27"/>
      <c r="EW38" s="27"/>
      <c r="EX38" s="31"/>
      <c r="EY38" s="31"/>
      <c r="EZ38" s="29"/>
      <c r="FA38" s="29"/>
      <c r="FB38" s="31"/>
      <c r="FC38" s="31"/>
      <c r="FD38" s="31"/>
      <c r="FE38" s="27"/>
      <c r="FF38" s="31"/>
      <c r="FG38" s="31"/>
      <c r="FH38" s="27"/>
      <c r="FI38" s="27"/>
      <c r="FJ38" s="27"/>
      <c r="FK38" s="27"/>
      <c r="FL38" s="31"/>
      <c r="FM38" s="31"/>
      <c r="FN38" s="29"/>
      <c r="FO38" s="27"/>
      <c r="FP38" s="27"/>
      <c r="FQ38" s="27"/>
      <c r="FR38" s="31"/>
      <c r="FS38" s="27"/>
      <c r="FT38" s="31"/>
      <c r="FU38" s="31">
        <v>240.21199999999999</v>
      </c>
      <c r="FV38" s="27"/>
      <c r="FW38" s="31"/>
      <c r="FX38" s="31"/>
      <c r="FY38" s="27"/>
      <c r="FZ38" s="27"/>
      <c r="GA38" s="31"/>
      <c r="GB38" s="29"/>
      <c r="GC38" s="27"/>
      <c r="GD38" s="27"/>
      <c r="GE38" s="31"/>
      <c r="GF38" s="27"/>
      <c r="GG38" s="31">
        <v>97.552000000000007</v>
      </c>
      <c r="GH38" s="27"/>
      <c r="GI38" s="29"/>
      <c r="GJ38" s="29"/>
      <c r="GK38" s="27"/>
      <c r="GL38" s="29"/>
      <c r="GM38" s="31">
        <v>250.08699999999999</v>
      </c>
      <c r="GN38" s="29"/>
      <c r="GO38" s="27"/>
      <c r="GP38" s="27"/>
      <c r="GQ38" s="29"/>
      <c r="GR38" s="27"/>
      <c r="GS38" s="27"/>
      <c r="GT38" s="29"/>
      <c r="GU38" s="29"/>
      <c r="GV38" s="29"/>
      <c r="GW38" s="27"/>
      <c r="GX38" s="27"/>
      <c r="GY38" s="27"/>
      <c r="GZ38" s="29">
        <v>159.434</v>
      </c>
      <c r="HA38" s="27"/>
      <c r="HB38" s="27"/>
      <c r="HC38" s="27"/>
      <c r="HD38" s="27"/>
      <c r="HE38" s="29"/>
      <c r="HF38" s="31"/>
      <c r="HG38" s="29"/>
      <c r="HH38" s="31"/>
      <c r="HI38" s="27"/>
      <c r="HJ38" s="27"/>
      <c r="HK38" s="27"/>
      <c r="HL38" s="27"/>
      <c r="HM38" s="29"/>
      <c r="HN38" s="27"/>
      <c r="HO38" s="27"/>
      <c r="HP38" s="29"/>
      <c r="HQ38" s="27"/>
      <c r="HR38" s="27"/>
      <c r="HS38" s="27"/>
      <c r="HT38" s="29"/>
      <c r="HU38" s="27"/>
      <c r="HV38" s="27"/>
      <c r="HW38" s="29"/>
      <c r="HX38" s="31"/>
    </row>
    <row r="39" spans="1:232" s="198" customFormat="1" ht="30.75" customHeight="1" x14ac:dyDescent="0.25">
      <c r="A39" s="199" t="s">
        <v>274</v>
      </c>
      <c r="B39" s="200" t="s">
        <v>275</v>
      </c>
      <c r="C39" s="201" t="s">
        <v>243</v>
      </c>
      <c r="D39" s="190">
        <f t="shared" si="4"/>
        <v>0</v>
      </c>
      <c r="E39" s="190"/>
      <c r="F39" s="191"/>
      <c r="G39" s="191"/>
      <c r="H39" s="202"/>
      <c r="I39" s="203"/>
      <c r="J39" s="203"/>
      <c r="K39" s="203"/>
      <c r="L39" s="203"/>
      <c r="M39" s="203"/>
      <c r="N39" s="203"/>
      <c r="O39" s="203"/>
      <c r="P39" s="204"/>
      <c r="Q39" s="205"/>
      <c r="R39" s="206"/>
      <c r="S39" s="207"/>
      <c r="T39" s="203"/>
      <c r="U39" s="203"/>
      <c r="V39" s="203"/>
      <c r="W39" s="203"/>
      <c r="X39" s="203"/>
      <c r="Y39" s="203"/>
      <c r="Z39" s="203"/>
      <c r="AA39" s="208"/>
      <c r="AB39" s="209"/>
      <c r="AC39" s="209"/>
      <c r="AD39" s="209"/>
      <c r="AE39" s="209"/>
      <c r="AF39" s="203"/>
      <c r="AG39" s="210"/>
      <c r="AH39" s="203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211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197"/>
      <c r="GO39" s="197"/>
      <c r="GP39" s="197"/>
      <c r="GQ39" s="197"/>
      <c r="GR39" s="197"/>
      <c r="GS39" s="197"/>
      <c r="GT39" s="197"/>
      <c r="GU39" s="197"/>
      <c r="GV39" s="197"/>
      <c r="GW39" s="197"/>
      <c r="GX39" s="197"/>
      <c r="GY39" s="197"/>
      <c r="GZ39" s="197"/>
      <c r="HA39" s="197"/>
      <c r="HB39" s="197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</row>
    <row r="40" spans="1:232" s="20" customFormat="1" ht="23.25" customHeight="1" thickBot="1" x14ac:dyDescent="0.3">
      <c r="A40" s="34"/>
      <c r="B40" s="90"/>
      <c r="C40" s="36" t="s">
        <v>240</v>
      </c>
      <c r="D40" s="18">
        <f t="shared" si="4"/>
        <v>0</v>
      </c>
      <c r="E40" s="39"/>
      <c r="F40" s="25"/>
      <c r="G40" s="91"/>
      <c r="H40" s="92"/>
      <c r="I40" s="91"/>
      <c r="J40" s="91"/>
      <c r="K40" s="91"/>
      <c r="L40" s="91"/>
      <c r="M40" s="91"/>
      <c r="N40" s="91"/>
      <c r="O40" s="91"/>
      <c r="P40" s="93"/>
      <c r="Q40" s="31"/>
      <c r="R40" s="94"/>
      <c r="S40" s="91"/>
      <c r="T40" s="91"/>
      <c r="U40" s="91"/>
      <c r="V40" s="91"/>
      <c r="W40" s="91"/>
      <c r="X40" s="91"/>
      <c r="Y40" s="91"/>
      <c r="Z40" s="91"/>
      <c r="AA40" s="95"/>
      <c r="AB40" s="96"/>
      <c r="AC40" s="96"/>
      <c r="AD40" s="96"/>
      <c r="AE40" s="96"/>
      <c r="AF40" s="91"/>
      <c r="AG40" s="39"/>
      <c r="AH40" s="91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8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</row>
    <row r="41" spans="1:232" s="220" customFormat="1" ht="28.5" customHeight="1" x14ac:dyDescent="0.25">
      <c r="A41" s="212" t="s">
        <v>276</v>
      </c>
      <c r="B41" s="213" t="s">
        <v>277</v>
      </c>
      <c r="C41" s="214" t="s">
        <v>243</v>
      </c>
      <c r="D41" s="215">
        <f t="shared" si="4"/>
        <v>0.1143</v>
      </c>
      <c r="E41" s="215"/>
      <c r="F41" s="216"/>
      <c r="G41" s="216"/>
      <c r="H41" s="217"/>
      <c r="I41" s="216"/>
      <c r="J41" s="216"/>
      <c r="K41" s="216"/>
      <c r="L41" s="218"/>
      <c r="M41" s="216"/>
      <c r="N41" s="216"/>
      <c r="O41" s="218"/>
      <c r="P41" s="216"/>
      <c r="Q41" s="216"/>
      <c r="R41" s="216">
        <v>0.01</v>
      </c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5"/>
      <c r="AH41" s="216"/>
      <c r="AI41" s="219">
        <v>1.0999999999999999E-2</v>
      </c>
      <c r="AJ41" s="219"/>
      <c r="AK41" s="219">
        <v>8.9999999999999993E-3</v>
      </c>
      <c r="AL41" s="219"/>
      <c r="AM41" s="219"/>
      <c r="AN41" s="219"/>
      <c r="AO41" s="219"/>
      <c r="AP41" s="219">
        <v>1.4E-3</v>
      </c>
      <c r="AQ41" s="219">
        <v>3.2000000000000001E-2</v>
      </c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>
        <v>2.5000000000000001E-3</v>
      </c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>
        <v>1.2E-2</v>
      </c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>
        <v>1E-3</v>
      </c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>
        <v>4.0000000000000001E-3</v>
      </c>
      <c r="FU41" s="219">
        <v>2.1000000000000001E-2</v>
      </c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>
        <v>4.1999999999999997E-3</v>
      </c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>
        <v>2E-3</v>
      </c>
      <c r="HA41" s="219"/>
      <c r="HB41" s="219"/>
      <c r="HC41" s="219"/>
      <c r="HD41" s="219"/>
      <c r="HE41" s="219"/>
      <c r="HF41" s="219"/>
      <c r="HG41" s="219">
        <v>2.2000000000000001E-3</v>
      </c>
      <c r="HH41" s="219"/>
      <c r="HI41" s="219"/>
      <c r="HJ41" s="219"/>
      <c r="HK41" s="219">
        <v>1E-3</v>
      </c>
      <c r="HL41" s="219"/>
      <c r="HM41" s="219"/>
      <c r="HN41" s="219"/>
      <c r="HO41" s="219"/>
      <c r="HP41" s="219"/>
      <c r="HQ41" s="219"/>
      <c r="HR41" s="219"/>
      <c r="HS41" s="219"/>
      <c r="HT41" s="219"/>
      <c r="HU41" s="219">
        <v>1E-3</v>
      </c>
      <c r="HV41" s="219"/>
      <c r="HW41" s="219"/>
      <c r="HX41" s="219"/>
    </row>
    <row r="42" spans="1:232" s="20" customFormat="1" ht="15.75" thickBot="1" x14ac:dyDescent="0.3">
      <c r="A42" s="103"/>
      <c r="B42" s="104"/>
      <c r="C42" s="105" t="s">
        <v>240</v>
      </c>
      <c r="D42" s="18">
        <f t="shared" si="4"/>
        <v>49.039999999999992</v>
      </c>
      <c r="E42" s="19"/>
      <c r="F42" s="25"/>
      <c r="G42" s="25"/>
      <c r="H42" s="26"/>
      <c r="I42" s="25"/>
      <c r="J42" s="25"/>
      <c r="K42" s="25"/>
      <c r="L42" s="102"/>
      <c r="M42" s="25"/>
      <c r="N42" s="25"/>
      <c r="O42" s="102"/>
      <c r="P42" s="25"/>
      <c r="Q42" s="25"/>
      <c r="R42" s="25">
        <v>5.16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9"/>
      <c r="AH42" s="25"/>
      <c r="AI42" s="27">
        <v>4.71</v>
      </c>
      <c r="AJ42" s="27"/>
      <c r="AK42" s="27">
        <v>4.3899999999999997</v>
      </c>
      <c r="AL42" s="27"/>
      <c r="AM42" s="27"/>
      <c r="AN42" s="27"/>
      <c r="AO42" s="27"/>
      <c r="AP42" s="27">
        <v>0.45</v>
      </c>
      <c r="AQ42" s="27">
        <v>12.77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>
        <v>2.12</v>
      </c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>
        <v>4.29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>
        <v>0.26</v>
      </c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>
        <v>1.28</v>
      </c>
      <c r="FU42" s="27">
        <v>8.23</v>
      </c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>
        <v>2.23</v>
      </c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>
        <v>0.69</v>
      </c>
      <c r="HA42" s="27"/>
      <c r="HB42" s="27"/>
      <c r="HC42" s="27"/>
      <c r="HD42" s="27"/>
      <c r="HE42" s="27"/>
      <c r="HF42" s="27"/>
      <c r="HG42" s="27">
        <v>0.7</v>
      </c>
      <c r="HH42" s="27"/>
      <c r="HI42" s="27"/>
      <c r="HJ42" s="27"/>
      <c r="HK42" s="27">
        <v>0.6</v>
      </c>
      <c r="HL42" s="27"/>
      <c r="HM42" s="27"/>
      <c r="HN42" s="27"/>
      <c r="HO42" s="27"/>
      <c r="HP42" s="27"/>
      <c r="HQ42" s="27"/>
      <c r="HR42" s="27"/>
      <c r="HS42" s="27"/>
      <c r="HT42" s="27"/>
      <c r="HU42" s="27">
        <v>1.1599999999999999</v>
      </c>
      <c r="HV42" s="27"/>
      <c r="HW42" s="27"/>
      <c r="HX42" s="27"/>
    </row>
    <row r="43" spans="1:232" s="20" customFormat="1" ht="15" x14ac:dyDescent="0.25">
      <c r="A43" s="15" t="s">
        <v>278</v>
      </c>
      <c r="B43" s="16" t="s">
        <v>279</v>
      </c>
      <c r="C43" s="17" t="s">
        <v>263</v>
      </c>
      <c r="D43" s="18">
        <f t="shared" si="4"/>
        <v>77</v>
      </c>
      <c r="E43" s="39"/>
      <c r="F43" s="25"/>
      <c r="G43" s="25"/>
      <c r="H43" s="106"/>
      <c r="I43" s="51"/>
      <c r="J43" s="107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70">
        <v>2</v>
      </c>
      <c r="Z43" s="51"/>
      <c r="AA43" s="25"/>
      <c r="AB43" s="51"/>
      <c r="AC43" s="51"/>
      <c r="AD43" s="51"/>
      <c r="AE43" s="51"/>
      <c r="AF43" s="107"/>
      <c r="AG43" s="19"/>
      <c r="AH43" s="25"/>
      <c r="AI43" s="27"/>
      <c r="AJ43" s="28"/>
      <c r="AK43" s="51"/>
      <c r="AL43" s="30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>
        <v>4</v>
      </c>
      <c r="BR43" s="27"/>
      <c r="BS43" s="27"/>
      <c r="BT43" s="27">
        <v>25</v>
      </c>
      <c r="BU43" s="27"/>
      <c r="BV43" s="27"/>
      <c r="BW43" s="27">
        <v>8</v>
      </c>
      <c r="BX43" s="27"/>
      <c r="BY43" s="27"/>
      <c r="BZ43" s="27"/>
      <c r="CA43" s="27"/>
      <c r="CB43" s="27"/>
      <c r="CC43" s="27">
        <v>8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>
        <v>2</v>
      </c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>
        <v>3</v>
      </c>
      <c r="EM43" s="27"/>
      <c r="EN43" s="27"/>
      <c r="EO43" s="27">
        <v>2</v>
      </c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>
        <v>3</v>
      </c>
      <c r="FS43" s="27"/>
      <c r="FT43" s="27"/>
      <c r="FU43" s="27"/>
      <c r="FV43" s="27">
        <v>5</v>
      </c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>
        <v>4</v>
      </c>
      <c r="GJ43" s="27"/>
      <c r="GK43" s="27"/>
      <c r="GL43" s="27">
        <v>5</v>
      </c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>
        <v>5</v>
      </c>
      <c r="HM43" s="27"/>
      <c r="HN43" s="27"/>
      <c r="HO43" s="27"/>
      <c r="HP43" s="27"/>
      <c r="HQ43" s="27"/>
      <c r="HR43" s="27"/>
      <c r="HS43" s="27">
        <v>1</v>
      </c>
      <c r="HT43" s="27"/>
      <c r="HU43" s="27"/>
      <c r="HV43" s="27"/>
      <c r="HW43" s="27"/>
      <c r="HX43" s="27"/>
    </row>
    <row r="44" spans="1:232" s="20" customFormat="1" ht="15.75" thickBot="1" x14ac:dyDescent="0.3">
      <c r="A44" s="53"/>
      <c r="B44" s="65"/>
      <c r="C44" s="55" t="s">
        <v>240</v>
      </c>
      <c r="D44" s="18">
        <f t="shared" si="4"/>
        <v>42.489000000000004</v>
      </c>
      <c r="E44" s="19"/>
      <c r="F44" s="25"/>
      <c r="G44" s="25"/>
      <c r="H44" s="106"/>
      <c r="I44" s="44"/>
      <c r="J44" s="107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70">
        <v>1.97</v>
      </c>
      <c r="Z44" s="44"/>
      <c r="AA44" s="25"/>
      <c r="AB44" s="44"/>
      <c r="AC44" s="44"/>
      <c r="AD44" s="44"/>
      <c r="AE44" s="44"/>
      <c r="AF44" s="107"/>
      <c r="AG44" s="19"/>
      <c r="AH44" s="25"/>
      <c r="AI44" s="27"/>
      <c r="AJ44" s="28"/>
      <c r="AK44" s="44"/>
      <c r="AL44" s="30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>
        <v>2.61</v>
      </c>
      <c r="BR44" s="27"/>
      <c r="BS44" s="27"/>
      <c r="BT44" s="27">
        <v>9.59</v>
      </c>
      <c r="BU44" s="27"/>
      <c r="BV44" s="27"/>
      <c r="BW44" s="27">
        <v>2.98</v>
      </c>
      <c r="BX44" s="27"/>
      <c r="BY44" s="27"/>
      <c r="BZ44" s="27"/>
      <c r="CA44" s="27"/>
      <c r="CB44" s="27"/>
      <c r="CC44" s="27">
        <v>3.71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>
        <v>0.73</v>
      </c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>
        <v>3.387</v>
      </c>
      <c r="EM44" s="27"/>
      <c r="EN44" s="27"/>
      <c r="EO44" s="27">
        <v>4.0949999999999998</v>
      </c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>
        <v>3.387</v>
      </c>
      <c r="FS44" s="27"/>
      <c r="FT44" s="27"/>
      <c r="FU44" s="27"/>
      <c r="FV44" s="27">
        <v>1.85</v>
      </c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>
        <v>1.52</v>
      </c>
      <c r="GJ44" s="27"/>
      <c r="GK44" s="27"/>
      <c r="GL44" s="27">
        <v>4.41</v>
      </c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>
        <v>1.92</v>
      </c>
      <c r="HM44" s="27"/>
      <c r="HN44" s="27"/>
      <c r="HO44" s="27"/>
      <c r="HP44" s="27"/>
      <c r="HQ44" s="27"/>
      <c r="HR44" s="27"/>
      <c r="HS44" s="27">
        <v>0.33</v>
      </c>
      <c r="HT44" s="27"/>
      <c r="HU44" s="27"/>
      <c r="HV44" s="27"/>
      <c r="HW44" s="27"/>
      <c r="HX44" s="27"/>
    </row>
    <row r="45" spans="1:232" s="20" customFormat="1" ht="15" x14ac:dyDescent="0.25">
      <c r="A45" s="58" t="s">
        <v>280</v>
      </c>
      <c r="B45" s="59" t="s">
        <v>281</v>
      </c>
      <c r="C45" s="60" t="s">
        <v>263</v>
      </c>
      <c r="D45" s="18">
        <f t="shared" si="4"/>
        <v>0</v>
      </c>
      <c r="E45" s="19"/>
      <c r="F45" s="25"/>
      <c r="G45" s="25"/>
      <c r="H45" s="26"/>
      <c r="I45" s="8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82"/>
      <c r="AA45" s="82"/>
      <c r="AB45" s="82"/>
      <c r="AC45" s="82"/>
      <c r="AD45" s="82"/>
      <c r="AE45" s="82"/>
      <c r="AF45" s="25"/>
      <c r="AG45" s="19"/>
      <c r="AH45" s="25"/>
      <c r="AI45" s="27"/>
      <c r="AJ45" s="27"/>
      <c r="AK45" s="33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</row>
    <row r="46" spans="1:232" s="20" customFormat="1" ht="15.75" thickBot="1" x14ac:dyDescent="0.3">
      <c r="A46" s="61"/>
      <c r="B46" s="62"/>
      <c r="C46" s="63" t="s">
        <v>240</v>
      </c>
      <c r="D46" s="18">
        <f t="shared" si="4"/>
        <v>0</v>
      </c>
      <c r="E46" s="19"/>
      <c r="F46" s="25"/>
      <c r="G46" s="25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9"/>
      <c r="AH46" s="25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</row>
    <row r="47" spans="1:232" s="20" customFormat="1" ht="15" x14ac:dyDescent="0.25">
      <c r="A47" s="15" t="s">
        <v>282</v>
      </c>
      <c r="B47" s="16" t="s">
        <v>283</v>
      </c>
      <c r="C47" s="17" t="s">
        <v>268</v>
      </c>
      <c r="D47" s="18">
        <f t="shared" si="4"/>
        <v>0</v>
      </c>
      <c r="E47" s="39"/>
      <c r="F47" s="25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39"/>
      <c r="AH47" s="91"/>
      <c r="AI47" s="97"/>
      <c r="AJ47" s="97"/>
      <c r="AK47" s="97"/>
      <c r="AL47" s="97"/>
      <c r="AM47" s="97"/>
      <c r="AN47" s="97"/>
      <c r="AO47" s="91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1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1"/>
      <c r="BR47" s="97"/>
      <c r="BS47" s="97"/>
      <c r="BT47" s="97"/>
      <c r="BU47" s="91"/>
      <c r="BV47" s="97"/>
      <c r="BW47" s="91"/>
      <c r="BX47" s="91"/>
      <c r="BY47" s="97"/>
      <c r="BZ47" s="97"/>
      <c r="CA47" s="97"/>
      <c r="CB47" s="97"/>
      <c r="CC47" s="97"/>
      <c r="CD47" s="97"/>
      <c r="CE47" s="97"/>
      <c r="CF47" s="97"/>
      <c r="CG47" s="97"/>
      <c r="CH47" s="91"/>
      <c r="CI47" s="97"/>
      <c r="CJ47" s="97"/>
      <c r="CK47" s="97"/>
      <c r="CL47" s="91"/>
      <c r="CM47" s="97"/>
      <c r="CN47" s="97"/>
      <c r="CO47" s="97"/>
      <c r="CP47" s="97"/>
      <c r="CQ47" s="97"/>
      <c r="CR47" s="97"/>
      <c r="CS47" s="91"/>
      <c r="CT47" s="97"/>
      <c r="CU47" s="97"/>
      <c r="CV47" s="97"/>
      <c r="CW47" s="97"/>
      <c r="CX47" s="91"/>
      <c r="CY47" s="97"/>
      <c r="CZ47" s="97"/>
      <c r="DA47" s="91"/>
      <c r="DB47" s="97"/>
      <c r="DC47" s="91"/>
      <c r="DD47" s="97"/>
      <c r="DE47" s="97"/>
      <c r="DF47" s="97"/>
      <c r="DG47" s="97"/>
      <c r="DH47" s="97"/>
      <c r="DI47" s="97"/>
      <c r="DJ47" s="97"/>
      <c r="DK47" s="97"/>
      <c r="DL47" s="97"/>
      <c r="DM47" s="91"/>
      <c r="DN47" s="97"/>
      <c r="DO47" s="97"/>
      <c r="DP47" s="97"/>
      <c r="DQ47" s="91"/>
      <c r="DR47" s="97"/>
      <c r="DS47" s="97"/>
      <c r="DT47" s="97"/>
      <c r="DU47" s="91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1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1"/>
      <c r="ET47" s="97"/>
      <c r="EU47" s="97"/>
      <c r="EV47" s="97"/>
      <c r="EW47" s="97"/>
      <c r="EX47" s="97"/>
      <c r="EY47" s="97"/>
      <c r="EZ47" s="91"/>
      <c r="FA47" s="97"/>
      <c r="FB47" s="97"/>
      <c r="FC47" s="97"/>
      <c r="FD47" s="97"/>
      <c r="FE47" s="97"/>
      <c r="FF47" s="97"/>
      <c r="FG47" s="97"/>
      <c r="FH47" s="97"/>
      <c r="FI47" s="91"/>
      <c r="FJ47" s="97"/>
      <c r="FK47" s="97"/>
      <c r="FL47" s="91"/>
      <c r="FM47" s="91"/>
      <c r="FN47" s="91"/>
      <c r="FO47" s="97"/>
      <c r="FP47" s="97"/>
      <c r="FQ47" s="97"/>
      <c r="FR47" s="91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1"/>
      <c r="GK47" s="97"/>
      <c r="GL47" s="97"/>
      <c r="GM47" s="97"/>
      <c r="GN47" s="97"/>
      <c r="GO47" s="97"/>
      <c r="GP47" s="97"/>
      <c r="GQ47" s="91"/>
      <c r="GR47" s="97"/>
      <c r="GS47" s="97"/>
      <c r="GT47" s="97"/>
      <c r="GU47" s="97"/>
      <c r="GV47" s="97"/>
      <c r="GW47" s="97"/>
      <c r="GX47" s="97"/>
      <c r="GY47" s="91"/>
      <c r="GZ47" s="91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1"/>
    </row>
    <row r="48" spans="1:232" s="20" customFormat="1" ht="15.75" thickBot="1" x14ac:dyDescent="0.3">
      <c r="A48" s="53"/>
      <c r="B48" s="65"/>
      <c r="C48" s="55" t="s">
        <v>240</v>
      </c>
      <c r="D48" s="18">
        <f t="shared" si="4"/>
        <v>0</v>
      </c>
      <c r="E48" s="19"/>
      <c r="F48" s="25"/>
      <c r="G48" s="25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9"/>
      <c r="AH48" s="25"/>
      <c r="AI48" s="27"/>
      <c r="AJ48" s="27"/>
      <c r="AK48" s="27"/>
      <c r="AL48" s="27"/>
      <c r="AM48" s="27"/>
      <c r="AN48" s="27"/>
      <c r="AO48" s="25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5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5"/>
      <c r="BR48" s="27"/>
      <c r="BS48" s="27"/>
      <c r="BT48" s="27"/>
      <c r="BU48" s="25"/>
      <c r="BV48" s="27"/>
      <c r="BW48" s="25"/>
      <c r="BX48" s="25"/>
      <c r="BY48" s="27"/>
      <c r="BZ48" s="27"/>
      <c r="CA48" s="27"/>
      <c r="CB48" s="27"/>
      <c r="CC48" s="27"/>
      <c r="CD48" s="27"/>
      <c r="CE48" s="27"/>
      <c r="CF48" s="27"/>
      <c r="CG48" s="27"/>
      <c r="CH48" s="25"/>
      <c r="CI48" s="27"/>
      <c r="CJ48" s="27"/>
      <c r="CK48" s="27"/>
      <c r="CL48" s="25"/>
      <c r="CM48" s="27"/>
      <c r="CN48" s="27"/>
      <c r="CO48" s="27"/>
      <c r="CP48" s="27"/>
      <c r="CQ48" s="27"/>
      <c r="CR48" s="27"/>
      <c r="CS48" s="25"/>
      <c r="CT48" s="27"/>
      <c r="CU48" s="27"/>
      <c r="CV48" s="27"/>
      <c r="CW48" s="27"/>
      <c r="CX48" s="25"/>
      <c r="CY48" s="27"/>
      <c r="CZ48" s="27"/>
      <c r="DA48" s="25"/>
      <c r="DB48" s="27"/>
      <c r="DC48" s="25"/>
      <c r="DD48" s="27"/>
      <c r="DE48" s="27"/>
      <c r="DF48" s="27"/>
      <c r="DG48" s="27"/>
      <c r="DH48" s="27"/>
      <c r="DI48" s="27"/>
      <c r="DJ48" s="27"/>
      <c r="DK48" s="27"/>
      <c r="DL48" s="27"/>
      <c r="DM48" s="25"/>
      <c r="DN48" s="27"/>
      <c r="DO48" s="27"/>
      <c r="DP48" s="27"/>
      <c r="DQ48" s="25"/>
      <c r="DR48" s="27"/>
      <c r="DS48" s="27"/>
      <c r="DT48" s="27"/>
      <c r="DU48" s="25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5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5"/>
      <c r="ET48" s="27"/>
      <c r="EU48" s="27"/>
      <c r="EV48" s="27"/>
      <c r="EW48" s="27"/>
      <c r="EX48" s="27"/>
      <c r="EY48" s="27"/>
      <c r="EZ48" s="25"/>
      <c r="FA48" s="27"/>
      <c r="FB48" s="27"/>
      <c r="FC48" s="27"/>
      <c r="FD48" s="27"/>
      <c r="FE48" s="27"/>
      <c r="FF48" s="27"/>
      <c r="FG48" s="27"/>
      <c r="FH48" s="27"/>
      <c r="FI48" s="25"/>
      <c r="FJ48" s="27"/>
      <c r="FK48" s="27"/>
      <c r="FL48" s="25"/>
      <c r="FM48" s="25"/>
      <c r="FN48" s="25"/>
      <c r="FO48" s="27"/>
      <c r="FP48" s="27"/>
      <c r="FQ48" s="27"/>
      <c r="FR48" s="25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5"/>
      <c r="GK48" s="27"/>
      <c r="GL48" s="27"/>
      <c r="GM48" s="27"/>
      <c r="GN48" s="27"/>
      <c r="GO48" s="27"/>
      <c r="GP48" s="27"/>
      <c r="GQ48" s="25"/>
      <c r="GR48" s="27"/>
      <c r="GS48" s="27"/>
      <c r="GT48" s="27"/>
      <c r="GU48" s="27"/>
      <c r="GV48" s="27"/>
      <c r="GW48" s="27"/>
      <c r="GX48" s="27"/>
      <c r="GY48" s="25"/>
      <c r="GZ48" s="25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5"/>
    </row>
    <row r="49" spans="1:232" s="20" customFormat="1" ht="15" x14ac:dyDescent="0.25">
      <c r="A49" s="58" t="s">
        <v>284</v>
      </c>
      <c r="B49" s="69" t="s">
        <v>285</v>
      </c>
      <c r="C49" s="60" t="s">
        <v>263</v>
      </c>
      <c r="D49" s="18">
        <f t="shared" si="4"/>
        <v>301</v>
      </c>
      <c r="E49" s="39"/>
      <c r="F49" s="25"/>
      <c r="G49" s="25"/>
      <c r="H49" s="26">
        <v>2</v>
      </c>
      <c r="I49" s="25">
        <v>1</v>
      </c>
      <c r="J49" s="25">
        <v>2</v>
      </c>
      <c r="K49" s="25"/>
      <c r="L49" s="25"/>
      <c r="M49" s="25"/>
      <c r="N49" s="25">
        <v>1</v>
      </c>
      <c r="O49" s="25"/>
      <c r="P49" s="25"/>
      <c r="Q49" s="25"/>
      <c r="R49" s="25">
        <v>3</v>
      </c>
      <c r="S49" s="25"/>
      <c r="T49" s="25"/>
      <c r="U49" s="25"/>
      <c r="V49" s="25"/>
      <c r="W49" s="25">
        <v>1</v>
      </c>
      <c r="X49" s="25"/>
      <c r="Y49" s="25"/>
      <c r="Z49" s="25"/>
      <c r="AA49" s="25"/>
      <c r="AB49" s="25"/>
      <c r="AC49" s="25"/>
      <c r="AD49" s="25">
        <v>3</v>
      </c>
      <c r="AE49" s="25">
        <v>1</v>
      </c>
      <c r="AF49" s="25"/>
      <c r="AG49" s="19"/>
      <c r="AH49" s="25"/>
      <c r="AI49" s="27"/>
      <c r="AJ49" s="27"/>
      <c r="AK49" s="27"/>
      <c r="AL49" s="27"/>
      <c r="AM49" s="27"/>
      <c r="AN49" s="27"/>
      <c r="AO49" s="27"/>
      <c r="AP49" s="27">
        <v>1</v>
      </c>
      <c r="AQ49" s="27">
        <v>4</v>
      </c>
      <c r="AR49" s="27"/>
      <c r="AS49" s="27"/>
      <c r="AT49" s="27">
        <v>5</v>
      </c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>
        <v>1</v>
      </c>
      <c r="BH49" s="27"/>
      <c r="BI49" s="27"/>
      <c r="BJ49" s="27"/>
      <c r="BK49" s="27"/>
      <c r="BL49" s="27"/>
      <c r="BM49" s="27"/>
      <c r="BN49" s="27">
        <v>1</v>
      </c>
      <c r="BO49" s="27"/>
      <c r="BP49" s="27">
        <v>5</v>
      </c>
      <c r="BQ49" s="27"/>
      <c r="BR49" s="27">
        <v>1</v>
      </c>
      <c r="BS49" s="27"/>
      <c r="BT49" s="27">
        <v>1</v>
      </c>
      <c r="BU49" s="27">
        <v>1</v>
      </c>
      <c r="BV49" s="27"/>
      <c r="BW49" s="27"/>
      <c r="BX49" s="27">
        <v>1</v>
      </c>
      <c r="BY49" s="27"/>
      <c r="BZ49" s="27"/>
      <c r="CA49" s="27">
        <v>3</v>
      </c>
      <c r="CB49" s="27"/>
      <c r="CC49" s="27"/>
      <c r="CD49" s="27"/>
      <c r="CE49" s="27"/>
      <c r="CF49" s="27">
        <v>2</v>
      </c>
      <c r="CG49" s="27"/>
      <c r="CH49" s="27">
        <v>2</v>
      </c>
      <c r="CI49" s="27"/>
      <c r="CJ49" s="27"/>
      <c r="CK49" s="27"/>
      <c r="CL49" s="27"/>
      <c r="CM49" s="27"/>
      <c r="CN49" s="27"/>
      <c r="CO49" s="27"/>
      <c r="CP49" s="27">
        <v>1</v>
      </c>
      <c r="CQ49" s="27">
        <v>3</v>
      </c>
      <c r="CR49" s="27"/>
      <c r="CS49" s="27"/>
      <c r="CT49" s="27"/>
      <c r="CU49" s="27"/>
      <c r="CV49" s="27">
        <v>1</v>
      </c>
      <c r="CW49" s="27"/>
      <c r="CX49" s="27"/>
      <c r="CY49" s="27"/>
      <c r="CZ49" s="27"/>
      <c r="DA49" s="27">
        <v>1</v>
      </c>
      <c r="DB49" s="27">
        <v>1</v>
      </c>
      <c r="DC49" s="27"/>
      <c r="DD49" s="27"/>
      <c r="DE49" s="27">
        <v>5</v>
      </c>
      <c r="DF49" s="27">
        <v>3</v>
      </c>
      <c r="DG49" s="27">
        <v>3</v>
      </c>
      <c r="DH49" s="27">
        <v>4</v>
      </c>
      <c r="DI49" s="27">
        <v>2</v>
      </c>
      <c r="DJ49" s="27">
        <v>21</v>
      </c>
      <c r="DK49" s="27">
        <v>5</v>
      </c>
      <c r="DL49" s="27">
        <v>2</v>
      </c>
      <c r="DM49" s="27"/>
      <c r="DN49" s="27"/>
      <c r="DO49" s="27"/>
      <c r="DP49" s="27"/>
      <c r="DQ49" s="27"/>
      <c r="DR49" s="27"/>
      <c r="DS49" s="27">
        <v>7</v>
      </c>
      <c r="DT49" s="27">
        <v>17</v>
      </c>
      <c r="DU49" s="27">
        <v>33</v>
      </c>
      <c r="DV49" s="27"/>
      <c r="DW49" s="27"/>
      <c r="DX49" s="27">
        <v>18</v>
      </c>
      <c r="DY49" s="27">
        <v>21</v>
      </c>
      <c r="DZ49" s="27"/>
      <c r="EA49" s="27"/>
      <c r="EB49" s="27"/>
      <c r="EC49" s="27"/>
      <c r="ED49" s="27">
        <v>11</v>
      </c>
      <c r="EE49" s="27">
        <v>8</v>
      </c>
      <c r="EF49" s="27"/>
      <c r="EG49" s="27"/>
      <c r="EH49" s="27">
        <v>1</v>
      </c>
      <c r="EI49" s="27"/>
      <c r="EJ49" s="27">
        <v>1</v>
      </c>
      <c r="EK49" s="27"/>
      <c r="EL49" s="27">
        <v>2</v>
      </c>
      <c r="EM49" s="27"/>
      <c r="EN49" s="27">
        <v>1</v>
      </c>
      <c r="EO49" s="27"/>
      <c r="EP49" s="27"/>
      <c r="EQ49" s="27"/>
      <c r="ER49" s="27"/>
      <c r="ES49" s="27">
        <v>1</v>
      </c>
      <c r="ET49" s="27">
        <v>6</v>
      </c>
      <c r="EU49" s="27"/>
      <c r="EV49" s="27"/>
      <c r="EW49" s="27"/>
      <c r="EX49" s="27">
        <v>4</v>
      </c>
      <c r="EY49" s="27">
        <v>1</v>
      </c>
      <c r="EZ49" s="27"/>
      <c r="FA49" s="27"/>
      <c r="FB49" s="27">
        <v>1</v>
      </c>
      <c r="FC49" s="27"/>
      <c r="FD49" s="27"/>
      <c r="FE49" s="27">
        <v>1</v>
      </c>
      <c r="FF49" s="27">
        <v>8</v>
      </c>
      <c r="FG49" s="27">
        <v>1</v>
      </c>
      <c r="FH49" s="27">
        <v>2</v>
      </c>
      <c r="FI49" s="27"/>
      <c r="FJ49" s="27">
        <v>6</v>
      </c>
      <c r="FK49" s="27">
        <v>13</v>
      </c>
      <c r="FL49" s="27"/>
      <c r="FM49" s="27">
        <v>1</v>
      </c>
      <c r="FN49" s="27"/>
      <c r="FO49" s="27"/>
      <c r="FP49" s="27">
        <v>14</v>
      </c>
      <c r="FQ49" s="27"/>
      <c r="FR49" s="27"/>
      <c r="FS49" s="27">
        <v>7</v>
      </c>
      <c r="FT49" s="27">
        <v>4</v>
      </c>
      <c r="FU49" s="27">
        <v>6</v>
      </c>
      <c r="FV49" s="27"/>
      <c r="FW49" s="27"/>
      <c r="FX49" s="27"/>
      <c r="FY49" s="27"/>
      <c r="FZ49" s="27"/>
      <c r="GA49" s="27"/>
      <c r="GB49" s="27"/>
      <c r="GC49" s="27">
        <v>1</v>
      </c>
      <c r="GD49" s="27"/>
      <c r="GE49" s="27"/>
      <c r="GF49" s="27"/>
      <c r="GG49" s="27"/>
      <c r="GH49" s="27"/>
      <c r="GI49" s="27"/>
      <c r="GJ49" s="27">
        <v>1</v>
      </c>
      <c r="GK49" s="27"/>
      <c r="GL49" s="27"/>
      <c r="GM49" s="27">
        <v>1</v>
      </c>
      <c r="GN49" s="27"/>
      <c r="GO49" s="27"/>
      <c r="GP49" s="27"/>
      <c r="GQ49" s="27"/>
      <c r="GR49" s="27"/>
      <c r="GS49" s="27"/>
      <c r="GT49" s="27">
        <v>2</v>
      </c>
      <c r="GU49" s="27">
        <v>1</v>
      </c>
      <c r="GV49" s="27"/>
      <c r="GW49" s="27"/>
      <c r="GX49" s="27"/>
      <c r="GY49" s="27"/>
      <c r="GZ49" s="27">
        <v>2</v>
      </c>
      <c r="HA49" s="27"/>
      <c r="HB49" s="27">
        <v>1</v>
      </c>
      <c r="HC49" s="27"/>
      <c r="HD49" s="27"/>
      <c r="HE49" s="27"/>
      <c r="HF49" s="27"/>
      <c r="HG49" s="27"/>
      <c r="HH49" s="27"/>
      <c r="HI49" s="27"/>
      <c r="HJ49" s="27"/>
      <c r="HK49" s="27"/>
      <c r="HL49" s="27">
        <v>1</v>
      </c>
      <c r="HM49" s="27"/>
      <c r="HN49" s="27"/>
      <c r="HO49" s="27"/>
      <c r="HP49" s="27"/>
      <c r="HQ49" s="27"/>
      <c r="HR49" s="27"/>
      <c r="HS49" s="27"/>
      <c r="HT49" s="27"/>
      <c r="HU49" s="27">
        <v>1</v>
      </c>
      <c r="HV49" s="27"/>
      <c r="HW49" s="27"/>
      <c r="HX49" s="27"/>
    </row>
    <row r="50" spans="1:232" s="20" customFormat="1" ht="15.75" thickBot="1" x14ac:dyDescent="0.3">
      <c r="A50" s="61"/>
      <c r="B50" s="76"/>
      <c r="C50" s="63" t="s">
        <v>240</v>
      </c>
      <c r="D50" s="18">
        <f t="shared" si="4"/>
        <v>171.91800000000003</v>
      </c>
      <c r="E50" s="19"/>
      <c r="F50" s="19"/>
      <c r="G50" s="19"/>
      <c r="H50" s="26">
        <v>0.97</v>
      </c>
      <c r="I50" s="25">
        <v>0.754</v>
      </c>
      <c r="J50" s="25">
        <v>1.7230000000000001</v>
      </c>
      <c r="K50" s="25"/>
      <c r="L50" s="25"/>
      <c r="M50" s="25"/>
      <c r="N50" s="25">
        <v>0.59499999999999997</v>
      </c>
      <c r="O50" s="25"/>
      <c r="P50" s="25"/>
      <c r="Q50" s="25"/>
      <c r="R50" s="25">
        <v>2.23</v>
      </c>
      <c r="S50" s="25"/>
      <c r="T50" s="25"/>
      <c r="U50" s="25"/>
      <c r="V50" s="25"/>
      <c r="W50" s="25">
        <v>0.48399999999999999</v>
      </c>
      <c r="X50" s="25"/>
      <c r="Y50" s="25"/>
      <c r="Z50" s="25"/>
      <c r="AA50" s="25"/>
      <c r="AB50" s="25"/>
      <c r="AC50" s="25"/>
      <c r="AD50" s="25">
        <v>1.4530000000000001</v>
      </c>
      <c r="AE50" s="25">
        <v>0.754</v>
      </c>
      <c r="AF50" s="25"/>
      <c r="AG50" s="19"/>
      <c r="AH50" s="25"/>
      <c r="AI50" s="27"/>
      <c r="AJ50" s="27"/>
      <c r="AK50" s="27"/>
      <c r="AL50" s="27"/>
      <c r="AM50" s="27"/>
      <c r="AN50" s="27"/>
      <c r="AO50" s="27"/>
      <c r="AP50" s="27">
        <v>0.99</v>
      </c>
      <c r="AQ50" s="27">
        <v>3.492</v>
      </c>
      <c r="AR50" s="27"/>
      <c r="AS50" s="27"/>
      <c r="AT50" s="27">
        <v>3.9279999999999999</v>
      </c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>
        <v>0.48399999999999999</v>
      </c>
      <c r="BH50" s="27"/>
      <c r="BI50" s="27"/>
      <c r="BJ50" s="27"/>
      <c r="BK50" s="27"/>
      <c r="BL50" s="27"/>
      <c r="BM50" s="27"/>
      <c r="BN50" s="27">
        <v>0.48399999999999999</v>
      </c>
      <c r="BO50" s="27"/>
      <c r="BP50" s="27">
        <v>6.7279999999999998</v>
      </c>
      <c r="BQ50" s="27"/>
      <c r="BR50" s="27">
        <v>0.754</v>
      </c>
      <c r="BS50" s="27"/>
      <c r="BT50" s="27">
        <v>0.754</v>
      </c>
      <c r="BU50" s="27">
        <v>0.48399999999999999</v>
      </c>
      <c r="BV50" s="27"/>
      <c r="BW50" s="27"/>
      <c r="BX50" s="27">
        <v>0.50700000000000001</v>
      </c>
      <c r="BY50" s="27"/>
      <c r="BZ50" s="27"/>
      <c r="CA50" s="27">
        <v>1.4530000000000001</v>
      </c>
      <c r="CB50" s="27"/>
      <c r="CC50" s="27"/>
      <c r="CD50" s="27"/>
      <c r="CE50" s="27"/>
      <c r="CF50" s="27">
        <v>2.4769999999999999</v>
      </c>
      <c r="CG50" s="27"/>
      <c r="CH50" s="27">
        <v>1.2390000000000001</v>
      </c>
      <c r="CI50" s="27"/>
      <c r="CJ50" s="27"/>
      <c r="CK50" s="27"/>
      <c r="CL50" s="27"/>
      <c r="CM50" s="27"/>
      <c r="CN50" s="27"/>
      <c r="CO50" s="27"/>
      <c r="CP50" s="27">
        <v>0.86499999999999999</v>
      </c>
      <c r="CQ50" s="27">
        <v>2.12</v>
      </c>
      <c r="CR50" s="27"/>
      <c r="CS50" s="27"/>
      <c r="CT50" s="27"/>
      <c r="CU50" s="27"/>
      <c r="CV50" s="27">
        <v>0.48399999999999999</v>
      </c>
      <c r="CW50" s="27"/>
      <c r="CX50" s="27"/>
      <c r="CY50" s="27"/>
      <c r="CZ50" s="27"/>
      <c r="DA50" s="27">
        <v>0.754</v>
      </c>
      <c r="DB50" s="27">
        <v>0.754</v>
      </c>
      <c r="DC50" s="27"/>
      <c r="DD50" s="27"/>
      <c r="DE50" s="27">
        <v>2.0070000000000001</v>
      </c>
      <c r="DF50" s="27">
        <v>1.6739999999999999</v>
      </c>
      <c r="DG50" s="27">
        <v>1.4530000000000001</v>
      </c>
      <c r="DH50" s="27">
        <v>1.9359999999999999</v>
      </c>
      <c r="DI50" s="27">
        <v>0.97</v>
      </c>
      <c r="DJ50" s="27">
        <v>10.161</v>
      </c>
      <c r="DK50" s="27">
        <v>2.42</v>
      </c>
      <c r="DL50" s="27">
        <v>1.508</v>
      </c>
      <c r="DM50" s="27"/>
      <c r="DN50" s="27"/>
      <c r="DO50" s="27"/>
      <c r="DP50" s="27"/>
      <c r="DQ50" s="27"/>
      <c r="DR50" s="27"/>
      <c r="DS50" s="27">
        <v>3.387</v>
      </c>
      <c r="DT50" s="27">
        <v>8.2270000000000003</v>
      </c>
      <c r="DU50" s="27">
        <v>20.265000000000001</v>
      </c>
      <c r="DV50" s="27"/>
      <c r="DW50" s="27"/>
      <c r="DX50" s="27">
        <v>8.7100000000000009</v>
      </c>
      <c r="DY50" s="27">
        <v>10.161</v>
      </c>
      <c r="DZ50" s="27"/>
      <c r="EA50" s="27"/>
      <c r="EB50" s="27"/>
      <c r="EC50" s="27"/>
      <c r="ED50" s="27">
        <v>5.3239999999999998</v>
      </c>
      <c r="EE50" s="27">
        <v>3.8719999999999999</v>
      </c>
      <c r="EF50" s="27"/>
      <c r="EG50" s="27"/>
      <c r="EH50" s="27">
        <v>0.48399999999999999</v>
      </c>
      <c r="EI50" s="27"/>
      <c r="EJ50" s="27">
        <v>0.754</v>
      </c>
      <c r="EK50" s="27"/>
      <c r="EL50" s="27">
        <v>1.014</v>
      </c>
      <c r="EM50" s="27"/>
      <c r="EN50" s="27">
        <v>0.48399999999999999</v>
      </c>
      <c r="EO50" s="27"/>
      <c r="EP50" s="27"/>
      <c r="EQ50" s="27"/>
      <c r="ER50" s="27"/>
      <c r="ES50" s="27">
        <v>0.112</v>
      </c>
      <c r="ET50" s="27">
        <v>2.903</v>
      </c>
      <c r="EU50" s="27"/>
      <c r="EV50" s="27"/>
      <c r="EW50" s="27"/>
      <c r="EX50" s="27">
        <v>3.5680000000000001</v>
      </c>
      <c r="EY50" s="27">
        <v>0.754</v>
      </c>
      <c r="EZ50" s="27"/>
      <c r="FA50" s="27"/>
      <c r="FB50" s="27">
        <v>0.48399999999999999</v>
      </c>
      <c r="FC50" s="27"/>
      <c r="FD50" s="27"/>
      <c r="FE50" s="27">
        <v>0.48399999999999999</v>
      </c>
      <c r="FF50" s="27">
        <v>4.43</v>
      </c>
      <c r="FG50" s="27">
        <v>0.51</v>
      </c>
      <c r="FH50" s="27">
        <v>0.97</v>
      </c>
      <c r="FI50" s="27"/>
      <c r="FJ50" s="27">
        <v>2.903</v>
      </c>
      <c r="FK50" s="27">
        <v>8.4329999999999998</v>
      </c>
      <c r="FL50" s="27"/>
      <c r="FM50" s="27">
        <v>0.434</v>
      </c>
      <c r="FN50" s="27"/>
      <c r="FO50" s="27"/>
      <c r="FP50" s="27">
        <v>7.33</v>
      </c>
      <c r="FQ50" s="27"/>
      <c r="FR50" s="27"/>
      <c r="FS50" s="27">
        <v>4.5199999999999996</v>
      </c>
      <c r="FT50" s="27">
        <v>2.0299999999999998</v>
      </c>
      <c r="FU50" s="27">
        <v>3.5270000000000001</v>
      </c>
      <c r="FV50" s="27"/>
      <c r="FW50" s="27"/>
      <c r="FX50" s="27"/>
      <c r="FY50" s="27"/>
      <c r="FZ50" s="27"/>
      <c r="GA50" s="27"/>
      <c r="GB50" s="27"/>
      <c r="GC50" s="27">
        <v>0.112</v>
      </c>
      <c r="GD50" s="27"/>
      <c r="GE50" s="27"/>
      <c r="GF50" s="27"/>
      <c r="GG50" s="27"/>
      <c r="GH50" s="27"/>
      <c r="GI50" s="27"/>
      <c r="GJ50" s="27">
        <v>0.48399999999999999</v>
      </c>
      <c r="GK50" s="27"/>
      <c r="GL50" s="27"/>
      <c r="GM50" s="27">
        <v>0.754</v>
      </c>
      <c r="GN50" s="27"/>
      <c r="GO50" s="27"/>
      <c r="GP50" s="27"/>
      <c r="GQ50" s="27"/>
      <c r="GR50" s="27"/>
      <c r="GS50" s="27"/>
      <c r="GT50" s="27">
        <v>1.4750000000000001</v>
      </c>
      <c r="GU50" s="27">
        <v>0.48399999999999999</v>
      </c>
      <c r="GV50" s="27"/>
      <c r="GW50" s="27"/>
      <c r="GX50" s="27"/>
      <c r="GY50" s="27"/>
      <c r="GZ50" s="27">
        <v>1.24</v>
      </c>
      <c r="HA50" s="27"/>
      <c r="HB50" s="27">
        <v>0.48399999999999999</v>
      </c>
      <c r="HC50" s="27"/>
      <c r="HD50" s="27"/>
      <c r="HE50" s="27"/>
      <c r="HF50" s="27"/>
      <c r="HG50" s="27"/>
      <c r="HH50" s="27"/>
      <c r="HI50" s="27"/>
      <c r="HJ50" s="27"/>
      <c r="HK50" s="27"/>
      <c r="HL50" s="27">
        <v>0.48399999999999999</v>
      </c>
      <c r="HM50" s="27"/>
      <c r="HN50" s="27"/>
      <c r="HO50" s="27"/>
      <c r="HP50" s="27"/>
      <c r="HQ50" s="27"/>
      <c r="HR50" s="27"/>
      <c r="HS50" s="27"/>
      <c r="HT50" s="27"/>
      <c r="HU50" s="27">
        <v>0.48399999999999999</v>
      </c>
      <c r="HV50" s="27"/>
      <c r="HW50" s="27"/>
      <c r="HX50" s="27"/>
    </row>
    <row r="51" spans="1:232" s="20" customFormat="1" ht="15" x14ac:dyDescent="0.25">
      <c r="A51" s="15" t="s">
        <v>286</v>
      </c>
      <c r="B51" s="38" t="s">
        <v>287</v>
      </c>
      <c r="C51" s="17" t="s">
        <v>263</v>
      </c>
      <c r="D51" s="18">
        <f t="shared" si="4"/>
        <v>0</v>
      </c>
      <c r="E51" s="19"/>
      <c r="F51" s="25"/>
      <c r="G51" s="25"/>
      <c r="H51" s="26"/>
      <c r="I51" s="91"/>
      <c r="J51" s="25"/>
      <c r="K51" s="91"/>
      <c r="L51" s="25"/>
      <c r="M51" s="25"/>
      <c r="N51" s="25"/>
      <c r="O51" s="91"/>
      <c r="P51" s="25"/>
      <c r="Q51" s="25"/>
      <c r="R51" s="25"/>
      <c r="S51" s="25"/>
      <c r="T51" s="25"/>
      <c r="U51" s="25"/>
      <c r="V51" s="25"/>
      <c r="W51" s="25"/>
      <c r="X51" s="91"/>
      <c r="Y51" s="25"/>
      <c r="Z51" s="91"/>
      <c r="AA51" s="25"/>
      <c r="AB51" s="25"/>
      <c r="AC51" s="91"/>
      <c r="AD51" s="91"/>
      <c r="AE51" s="25"/>
      <c r="AF51" s="25"/>
      <c r="AG51" s="19"/>
      <c r="AH51" s="91"/>
      <c r="AI51" s="27"/>
      <c r="AJ51" s="27"/>
      <c r="AK51" s="27"/>
      <c r="AL51" s="27"/>
      <c r="AM51" s="27"/>
      <c r="AN51" s="27"/>
      <c r="AO51" s="27"/>
      <c r="AP51" s="91"/>
      <c r="AQ51" s="91"/>
      <c r="AR51" s="27"/>
      <c r="AS51" s="27"/>
      <c r="AT51" s="27"/>
      <c r="AU51" s="27"/>
      <c r="AV51" s="91"/>
      <c r="AW51" s="27"/>
      <c r="AX51" s="91"/>
      <c r="AY51" s="27"/>
      <c r="AZ51" s="27"/>
      <c r="BA51" s="27"/>
      <c r="BB51" s="27"/>
      <c r="BC51" s="27"/>
      <c r="BD51" s="27"/>
      <c r="BE51" s="27"/>
      <c r="BF51" s="27"/>
      <c r="BG51" s="27"/>
      <c r="BH51" s="91"/>
      <c r="BI51" s="27"/>
      <c r="BJ51" s="27"/>
      <c r="BK51" s="27"/>
      <c r="BL51" s="27"/>
      <c r="BM51" s="27"/>
      <c r="BN51" s="27"/>
      <c r="BO51" s="91"/>
      <c r="BP51" s="27"/>
      <c r="BQ51" s="25"/>
      <c r="BR51" s="27"/>
      <c r="BS51" s="27"/>
      <c r="BT51" s="27"/>
      <c r="BU51" s="27"/>
      <c r="BV51" s="27"/>
      <c r="BW51" s="27"/>
      <c r="BX51" s="91"/>
      <c r="BY51" s="27"/>
      <c r="BZ51" s="25"/>
      <c r="CA51" s="25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91"/>
      <c r="CN51" s="27"/>
      <c r="CO51" s="27"/>
      <c r="CP51" s="27"/>
      <c r="CQ51" s="27"/>
      <c r="CR51" s="91"/>
      <c r="CS51" s="27"/>
      <c r="CT51" s="91"/>
      <c r="CU51" s="27"/>
      <c r="CV51" s="27"/>
      <c r="CW51" s="27"/>
      <c r="CX51" s="91"/>
      <c r="CY51" s="27"/>
      <c r="CZ51" s="91"/>
      <c r="DA51" s="27"/>
      <c r="DB51" s="91"/>
      <c r="DC51" s="27"/>
      <c r="DD51" s="27"/>
      <c r="DE51" s="27"/>
      <c r="DF51" s="91"/>
      <c r="DG51" s="27"/>
      <c r="DH51" s="91"/>
      <c r="DI51" s="27"/>
      <c r="DJ51" s="27"/>
      <c r="DK51" s="27"/>
      <c r="DL51" s="27"/>
      <c r="DM51" s="25"/>
      <c r="DN51" s="27"/>
      <c r="DO51" s="27"/>
      <c r="DP51" s="27"/>
      <c r="DQ51" s="27"/>
      <c r="DR51" s="91"/>
      <c r="DS51" s="27"/>
      <c r="DT51" s="91"/>
      <c r="DU51" s="91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91"/>
      <c r="EI51" s="27"/>
      <c r="EJ51" s="27"/>
      <c r="EK51" s="27"/>
      <c r="EL51" s="27"/>
      <c r="EM51" s="91"/>
      <c r="EN51" s="27"/>
      <c r="EO51" s="27"/>
      <c r="EP51" s="91"/>
      <c r="EQ51" s="27"/>
      <c r="ER51" s="27"/>
      <c r="ES51" s="27"/>
      <c r="ET51" s="27"/>
      <c r="EU51" s="27"/>
      <c r="EV51" s="91"/>
      <c r="EW51" s="27"/>
      <c r="EX51" s="25"/>
      <c r="EY51" s="27"/>
      <c r="EZ51" s="27"/>
      <c r="FA51" s="25"/>
      <c r="FB51" s="27"/>
      <c r="FC51" s="27"/>
      <c r="FD51" s="91"/>
      <c r="FE51" s="27"/>
      <c r="FF51" s="27"/>
      <c r="FG51" s="27"/>
      <c r="FH51" s="27"/>
      <c r="FI51" s="27"/>
      <c r="FJ51" s="91"/>
      <c r="FK51" s="27"/>
      <c r="FL51" s="25"/>
      <c r="FM51" s="27"/>
      <c r="FN51" s="27"/>
      <c r="FO51" s="27"/>
      <c r="FP51" s="91"/>
      <c r="FQ51" s="91"/>
      <c r="FR51" s="27"/>
      <c r="FS51" s="27"/>
      <c r="FT51" s="27"/>
      <c r="FU51" s="27"/>
      <c r="FV51" s="91"/>
      <c r="FW51" s="27"/>
      <c r="FX51" s="27"/>
      <c r="FY51" s="27"/>
      <c r="FZ51" s="27"/>
      <c r="GA51" s="27"/>
      <c r="GB51" s="27"/>
      <c r="GC51" s="91"/>
      <c r="GD51" s="27"/>
      <c r="GE51" s="91"/>
      <c r="GF51" s="27"/>
      <c r="GG51" s="27"/>
      <c r="GH51" s="27"/>
      <c r="GI51" s="27"/>
      <c r="GJ51" s="91"/>
      <c r="GK51" s="27"/>
      <c r="GL51" s="27"/>
      <c r="GM51" s="27"/>
      <c r="GN51" s="27"/>
      <c r="GO51" s="27"/>
      <c r="GP51" s="27"/>
      <c r="GQ51" s="91"/>
      <c r="GR51" s="27"/>
      <c r="GS51" s="27"/>
      <c r="GT51" s="27"/>
      <c r="GU51" s="27"/>
      <c r="GV51" s="91"/>
      <c r="GW51" s="27"/>
      <c r="GX51" s="27"/>
      <c r="GY51" s="27"/>
      <c r="GZ51" s="27"/>
      <c r="HA51" s="27"/>
      <c r="HB51" s="91"/>
      <c r="HC51" s="27"/>
      <c r="HD51" s="27"/>
      <c r="HE51" s="27"/>
      <c r="HF51" s="27"/>
      <c r="HG51" s="25"/>
      <c r="HH51" s="91"/>
      <c r="HI51" s="91"/>
      <c r="HJ51" s="27"/>
      <c r="HK51" s="25"/>
      <c r="HL51" s="27"/>
      <c r="HM51" s="27"/>
      <c r="HN51" s="27"/>
      <c r="HO51" s="91"/>
      <c r="HP51" s="27"/>
      <c r="HQ51" s="27"/>
      <c r="HR51" s="27"/>
      <c r="HS51" s="27"/>
      <c r="HT51" s="27"/>
      <c r="HU51" s="27"/>
      <c r="HV51" s="27"/>
      <c r="HW51" s="27"/>
      <c r="HX51" s="91"/>
    </row>
    <row r="52" spans="1:232" s="20" customFormat="1" ht="15.75" thickBot="1" x14ac:dyDescent="0.3">
      <c r="A52" s="53"/>
      <c r="B52" s="108"/>
      <c r="C52" s="55" t="s">
        <v>240</v>
      </c>
      <c r="D52" s="18">
        <f t="shared" si="4"/>
        <v>0</v>
      </c>
      <c r="E52" s="19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9"/>
      <c r="AH52" s="25"/>
      <c r="AI52" s="27"/>
      <c r="AJ52" s="27"/>
      <c r="AK52" s="27"/>
      <c r="AL52" s="27"/>
      <c r="AM52" s="27"/>
      <c r="AN52" s="27"/>
      <c r="AO52" s="27"/>
      <c r="AP52" s="25"/>
      <c r="AQ52" s="25"/>
      <c r="AR52" s="27"/>
      <c r="AS52" s="27"/>
      <c r="AT52" s="27"/>
      <c r="AU52" s="27"/>
      <c r="AV52" s="25"/>
      <c r="AW52" s="27"/>
      <c r="AX52" s="25"/>
      <c r="AY52" s="27"/>
      <c r="AZ52" s="27"/>
      <c r="BA52" s="27"/>
      <c r="BB52" s="27"/>
      <c r="BC52" s="27"/>
      <c r="BD52" s="27"/>
      <c r="BE52" s="27"/>
      <c r="BF52" s="27"/>
      <c r="BG52" s="27"/>
      <c r="BH52" s="25"/>
      <c r="BI52" s="27"/>
      <c r="BJ52" s="27"/>
      <c r="BK52" s="27"/>
      <c r="BL52" s="27"/>
      <c r="BM52" s="27"/>
      <c r="BN52" s="27"/>
      <c r="BO52" s="25"/>
      <c r="BP52" s="27"/>
      <c r="BQ52" s="25"/>
      <c r="BR52" s="27"/>
      <c r="BS52" s="27"/>
      <c r="BT52" s="27"/>
      <c r="BU52" s="27"/>
      <c r="BV52" s="27"/>
      <c r="BW52" s="27"/>
      <c r="BX52" s="25"/>
      <c r="BY52" s="27"/>
      <c r="BZ52" s="25"/>
      <c r="CA52" s="25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5"/>
      <c r="CN52" s="27"/>
      <c r="CO52" s="27"/>
      <c r="CP52" s="27"/>
      <c r="CQ52" s="27"/>
      <c r="CR52" s="25"/>
      <c r="CS52" s="27"/>
      <c r="CT52" s="25"/>
      <c r="CU52" s="27"/>
      <c r="CV52" s="27"/>
      <c r="CW52" s="27"/>
      <c r="CX52" s="25"/>
      <c r="CY52" s="27"/>
      <c r="CZ52" s="25"/>
      <c r="DA52" s="27"/>
      <c r="DB52" s="25"/>
      <c r="DC52" s="27"/>
      <c r="DD52" s="27"/>
      <c r="DE52" s="27"/>
      <c r="DF52" s="25"/>
      <c r="DG52" s="27"/>
      <c r="DH52" s="25"/>
      <c r="DI52" s="27"/>
      <c r="DJ52" s="27"/>
      <c r="DK52" s="27"/>
      <c r="DL52" s="27"/>
      <c r="DM52" s="25"/>
      <c r="DN52" s="27"/>
      <c r="DO52" s="27"/>
      <c r="DP52" s="27"/>
      <c r="DQ52" s="27"/>
      <c r="DR52" s="25"/>
      <c r="DS52" s="27"/>
      <c r="DT52" s="25"/>
      <c r="DU52" s="25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5"/>
      <c r="EI52" s="27"/>
      <c r="EJ52" s="27"/>
      <c r="EK52" s="27"/>
      <c r="EL52" s="27"/>
      <c r="EM52" s="25"/>
      <c r="EN52" s="27"/>
      <c r="EO52" s="27"/>
      <c r="EP52" s="25"/>
      <c r="EQ52" s="27"/>
      <c r="ER52" s="27"/>
      <c r="ES52" s="27"/>
      <c r="ET52" s="27"/>
      <c r="EU52" s="27"/>
      <c r="EV52" s="25"/>
      <c r="EW52" s="27"/>
      <c r="EX52" s="25"/>
      <c r="EY52" s="27"/>
      <c r="EZ52" s="27"/>
      <c r="FA52" s="25"/>
      <c r="FB52" s="27"/>
      <c r="FC52" s="27"/>
      <c r="FD52" s="25"/>
      <c r="FE52" s="27"/>
      <c r="FF52" s="27"/>
      <c r="FG52" s="27"/>
      <c r="FH52" s="27"/>
      <c r="FI52" s="27"/>
      <c r="FJ52" s="25"/>
      <c r="FK52" s="27"/>
      <c r="FL52" s="25"/>
      <c r="FM52" s="27"/>
      <c r="FN52" s="27"/>
      <c r="FO52" s="27"/>
      <c r="FP52" s="25"/>
      <c r="FQ52" s="25"/>
      <c r="FR52" s="27"/>
      <c r="FS52" s="27"/>
      <c r="FT52" s="27"/>
      <c r="FU52" s="27"/>
      <c r="FV52" s="25"/>
      <c r="FW52" s="27"/>
      <c r="FX52" s="27"/>
      <c r="FY52" s="27"/>
      <c r="FZ52" s="27"/>
      <c r="GA52" s="27"/>
      <c r="GB52" s="27"/>
      <c r="GC52" s="25"/>
      <c r="GD52" s="27"/>
      <c r="GE52" s="25"/>
      <c r="GF52" s="27"/>
      <c r="GG52" s="27"/>
      <c r="GH52" s="27"/>
      <c r="GI52" s="27"/>
      <c r="GJ52" s="25"/>
      <c r="GK52" s="27"/>
      <c r="GL52" s="27"/>
      <c r="GM52" s="27"/>
      <c r="GN52" s="27"/>
      <c r="GO52" s="27"/>
      <c r="GP52" s="27"/>
      <c r="GQ52" s="25"/>
      <c r="GR52" s="27"/>
      <c r="GS52" s="27"/>
      <c r="GT52" s="27"/>
      <c r="GU52" s="27"/>
      <c r="GV52" s="25"/>
      <c r="GW52" s="27"/>
      <c r="GX52" s="27"/>
      <c r="GY52" s="27"/>
      <c r="GZ52" s="27"/>
      <c r="HA52" s="27"/>
      <c r="HB52" s="25"/>
      <c r="HC52" s="27"/>
      <c r="HD52" s="27"/>
      <c r="HE52" s="27"/>
      <c r="HF52" s="27"/>
      <c r="HG52" s="25"/>
      <c r="HH52" s="25"/>
      <c r="HI52" s="25"/>
      <c r="HJ52" s="27"/>
      <c r="HK52" s="25"/>
      <c r="HL52" s="27"/>
      <c r="HM52" s="27"/>
      <c r="HN52" s="27"/>
      <c r="HO52" s="25"/>
      <c r="HP52" s="27"/>
      <c r="HQ52" s="27"/>
      <c r="HR52" s="27"/>
      <c r="HS52" s="27"/>
      <c r="HT52" s="27"/>
      <c r="HU52" s="27"/>
      <c r="HV52" s="27"/>
      <c r="HW52" s="27"/>
      <c r="HX52" s="25"/>
    </row>
    <row r="53" spans="1:232" s="20" customFormat="1" ht="15" x14ac:dyDescent="0.25">
      <c r="A53" s="58" t="s">
        <v>288</v>
      </c>
      <c r="B53" s="69" t="s">
        <v>289</v>
      </c>
      <c r="C53" s="60" t="s">
        <v>263</v>
      </c>
      <c r="D53" s="18">
        <f t="shared" si="4"/>
        <v>72</v>
      </c>
      <c r="E53" s="19"/>
      <c r="F53" s="25"/>
      <c r="G53" s="25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>
        <v>1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9"/>
      <c r="AH53" s="25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>
        <v>1</v>
      </c>
      <c r="BH53" s="27"/>
      <c r="BI53" s="27"/>
      <c r="BJ53" s="27"/>
      <c r="BK53" s="27"/>
      <c r="BL53" s="27"/>
      <c r="BM53" s="27"/>
      <c r="BN53" s="27"/>
      <c r="BO53" s="27"/>
      <c r="BP53" s="27">
        <v>8</v>
      </c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>
        <v>3</v>
      </c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>
        <v>5</v>
      </c>
      <c r="DH53" s="27"/>
      <c r="DI53" s="27">
        <v>14</v>
      </c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>
        <v>2</v>
      </c>
      <c r="DU53" s="27">
        <v>13</v>
      </c>
      <c r="DV53" s="27"/>
      <c r="DW53" s="27"/>
      <c r="DX53" s="27">
        <v>5</v>
      </c>
      <c r="DY53" s="27">
        <v>1</v>
      </c>
      <c r="DZ53" s="27"/>
      <c r="EA53" s="27"/>
      <c r="EB53" s="27"/>
      <c r="EC53" s="27"/>
      <c r="ED53" s="109"/>
      <c r="EE53" s="27">
        <v>2</v>
      </c>
      <c r="EF53" s="27"/>
      <c r="EG53" s="27"/>
      <c r="EH53" s="27"/>
      <c r="EI53" s="27"/>
      <c r="EJ53" s="27"/>
      <c r="EK53" s="27"/>
      <c r="EL53" s="27">
        <v>2</v>
      </c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>
        <v>1</v>
      </c>
      <c r="EY53" s="27"/>
      <c r="EZ53" s="27"/>
      <c r="FA53" s="27"/>
      <c r="FB53" s="27">
        <v>1</v>
      </c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>
        <v>2</v>
      </c>
      <c r="FT53" s="27">
        <v>2</v>
      </c>
      <c r="FU53" s="27">
        <v>2</v>
      </c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>
        <v>1</v>
      </c>
      <c r="GH53" s="27"/>
      <c r="GI53" s="27"/>
      <c r="GJ53" s="27"/>
      <c r="GK53" s="27"/>
      <c r="GL53" s="27"/>
      <c r="GM53" s="27">
        <v>3</v>
      </c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109">
        <v>2</v>
      </c>
      <c r="HA53" s="27"/>
      <c r="HB53" s="27"/>
      <c r="HC53" s="27"/>
      <c r="HD53" s="27">
        <v>1</v>
      </c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</row>
    <row r="54" spans="1:232" s="20" customFormat="1" ht="16.5" customHeight="1" thickBot="1" x14ac:dyDescent="0.3">
      <c r="A54" s="61"/>
      <c r="B54" s="76"/>
      <c r="C54" s="63" t="s">
        <v>240</v>
      </c>
      <c r="D54" s="18">
        <f t="shared" si="4"/>
        <v>26.175999999999998</v>
      </c>
      <c r="E54" s="19"/>
      <c r="F54" s="25"/>
      <c r="G54" s="25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>
        <v>0.14899999999999999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19"/>
      <c r="AH54" s="25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>
        <v>0.216</v>
      </c>
      <c r="BH54" s="27"/>
      <c r="BI54" s="27"/>
      <c r="BJ54" s="27"/>
      <c r="BK54" s="27"/>
      <c r="BL54" s="27"/>
      <c r="BM54" s="27"/>
      <c r="BN54" s="27"/>
      <c r="BO54" s="27"/>
      <c r="BP54" s="27">
        <v>2.887</v>
      </c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>
        <v>0.64400000000000002</v>
      </c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>
        <v>1.0740000000000001</v>
      </c>
      <c r="DH54" s="27"/>
      <c r="DI54" s="27">
        <v>3.6829999999999998</v>
      </c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>
        <v>0.43</v>
      </c>
      <c r="DU54" s="27">
        <v>3.875</v>
      </c>
      <c r="DV54" s="27"/>
      <c r="DW54" s="27"/>
      <c r="DX54" s="27">
        <v>4.6630000000000003</v>
      </c>
      <c r="DY54" s="27">
        <v>0.216</v>
      </c>
      <c r="DZ54" s="27"/>
      <c r="EA54" s="27"/>
      <c r="EB54" s="27"/>
      <c r="EC54" s="27"/>
      <c r="ED54" s="27"/>
      <c r="EE54" s="27">
        <v>0.43</v>
      </c>
      <c r="EF54" s="27"/>
      <c r="EG54" s="27"/>
      <c r="EH54" s="27"/>
      <c r="EI54" s="27"/>
      <c r="EJ54" s="27"/>
      <c r="EK54" s="27"/>
      <c r="EL54" s="27">
        <v>0.93600000000000005</v>
      </c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>
        <v>0.216</v>
      </c>
      <c r="EY54" s="27"/>
      <c r="EZ54" s="27"/>
      <c r="FA54" s="27"/>
      <c r="FB54" s="27">
        <v>0.15</v>
      </c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>
        <v>0.43</v>
      </c>
      <c r="FT54" s="27">
        <v>0.43</v>
      </c>
      <c r="FU54" s="27">
        <v>0.43</v>
      </c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>
        <v>0.15</v>
      </c>
      <c r="GH54" s="27"/>
      <c r="GI54" s="27"/>
      <c r="GJ54" s="27"/>
      <c r="GK54" s="27"/>
      <c r="GL54" s="27"/>
      <c r="GM54" s="27">
        <v>4.3140000000000001</v>
      </c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>
        <v>0.51300000000000001</v>
      </c>
      <c r="HA54" s="27"/>
      <c r="HB54" s="27"/>
      <c r="HC54" s="27"/>
      <c r="HD54" s="27">
        <v>0.34</v>
      </c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</row>
    <row r="55" spans="1:232" s="20" customFormat="1" ht="28.5" customHeight="1" x14ac:dyDescent="0.25">
      <c r="A55" s="15" t="s">
        <v>290</v>
      </c>
      <c r="B55" s="38" t="s">
        <v>291</v>
      </c>
      <c r="C55" s="17" t="s">
        <v>243</v>
      </c>
      <c r="D55" s="18">
        <f t="shared" si="4"/>
        <v>0</v>
      </c>
      <c r="E55" s="39"/>
      <c r="F55" s="25"/>
      <c r="G55" s="25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9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</row>
    <row r="56" spans="1:232" s="20" customFormat="1" ht="21.75" customHeight="1" thickBot="1" x14ac:dyDescent="0.3">
      <c r="A56" s="53"/>
      <c r="B56" s="108"/>
      <c r="C56" s="55" t="s">
        <v>240</v>
      </c>
      <c r="D56" s="18">
        <f t="shared" si="4"/>
        <v>0</v>
      </c>
      <c r="E56" s="19"/>
      <c r="F56" s="25"/>
      <c r="G56" s="25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9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</row>
    <row r="57" spans="1:232" s="228" customFormat="1" ht="29.25" customHeight="1" x14ac:dyDescent="0.25">
      <c r="A57" s="221" t="s">
        <v>292</v>
      </c>
      <c r="B57" s="222" t="s">
        <v>293</v>
      </c>
      <c r="C57" s="223" t="s">
        <v>263</v>
      </c>
      <c r="D57" s="224">
        <f t="shared" si="4"/>
        <v>0</v>
      </c>
      <c r="E57" s="224"/>
      <c r="F57" s="225"/>
      <c r="G57" s="225"/>
      <c r="H57" s="226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4"/>
      <c r="AH57" s="225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7"/>
      <c r="GB57" s="227"/>
      <c r="GC57" s="227"/>
      <c r="GD57" s="227"/>
      <c r="GE57" s="227"/>
      <c r="GF57" s="227"/>
      <c r="GG57" s="227"/>
      <c r="GH57" s="227"/>
      <c r="GI57" s="227"/>
      <c r="GJ57" s="227"/>
      <c r="GK57" s="227"/>
      <c r="GL57" s="227"/>
      <c r="GM57" s="227"/>
      <c r="GN57" s="227"/>
      <c r="GO57" s="227"/>
      <c r="GP57" s="227"/>
      <c r="GQ57" s="227"/>
      <c r="GR57" s="227"/>
      <c r="GS57" s="227"/>
      <c r="GT57" s="227"/>
      <c r="GU57" s="227"/>
      <c r="GV57" s="227"/>
      <c r="GW57" s="227"/>
      <c r="GX57" s="227"/>
      <c r="GY57" s="227"/>
      <c r="GZ57" s="227"/>
      <c r="HA57" s="227"/>
      <c r="HB57" s="227"/>
      <c r="HC57" s="227"/>
      <c r="HD57" s="227"/>
      <c r="HE57" s="227"/>
      <c r="HF57" s="227"/>
      <c r="HG57" s="227"/>
      <c r="HH57" s="227"/>
      <c r="HI57" s="227"/>
      <c r="HJ57" s="227"/>
      <c r="HK57" s="227"/>
      <c r="HL57" s="227"/>
      <c r="HM57" s="227"/>
      <c r="HN57" s="227"/>
      <c r="HO57" s="227"/>
      <c r="HP57" s="227"/>
      <c r="HQ57" s="227"/>
      <c r="HR57" s="227"/>
      <c r="HS57" s="227"/>
      <c r="HT57" s="227"/>
      <c r="HU57" s="227"/>
      <c r="HV57" s="227"/>
      <c r="HW57" s="227"/>
      <c r="HX57" s="227"/>
    </row>
    <row r="58" spans="1:232" s="228" customFormat="1" ht="15" x14ac:dyDescent="0.25">
      <c r="A58" s="229"/>
      <c r="B58" s="230"/>
      <c r="C58" s="231" t="s">
        <v>240</v>
      </c>
      <c r="D58" s="224">
        <f t="shared" si="4"/>
        <v>0</v>
      </c>
      <c r="E58" s="224"/>
      <c r="F58" s="225"/>
      <c r="G58" s="225"/>
      <c r="H58" s="226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4"/>
      <c r="AH58" s="225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  <c r="FP58" s="227"/>
      <c r="FQ58" s="227"/>
      <c r="FR58" s="227"/>
      <c r="FS58" s="227"/>
      <c r="FT58" s="227"/>
      <c r="FU58" s="227"/>
      <c r="FV58" s="227"/>
      <c r="FW58" s="227"/>
      <c r="FX58" s="227"/>
      <c r="FY58" s="227"/>
      <c r="FZ58" s="227"/>
      <c r="GA58" s="227"/>
      <c r="GB58" s="227"/>
      <c r="GC58" s="227"/>
      <c r="GD58" s="227"/>
      <c r="GE58" s="227"/>
      <c r="GF58" s="227"/>
      <c r="GG58" s="227"/>
      <c r="GH58" s="227"/>
      <c r="GI58" s="227"/>
      <c r="GJ58" s="227"/>
      <c r="GK58" s="227"/>
      <c r="GL58" s="227"/>
      <c r="GM58" s="227"/>
      <c r="GN58" s="227"/>
      <c r="GO58" s="227"/>
      <c r="GP58" s="227"/>
      <c r="GQ58" s="227"/>
      <c r="GR58" s="227"/>
      <c r="GS58" s="227"/>
      <c r="GT58" s="227"/>
      <c r="GU58" s="227"/>
      <c r="GV58" s="227"/>
      <c r="GW58" s="227"/>
      <c r="GX58" s="227"/>
      <c r="GY58" s="227"/>
      <c r="GZ58" s="227"/>
      <c r="HA58" s="227"/>
      <c r="HB58" s="227"/>
      <c r="HC58" s="227"/>
      <c r="HD58" s="227"/>
      <c r="HE58" s="227"/>
      <c r="HF58" s="227"/>
      <c r="HG58" s="227"/>
      <c r="HH58" s="227"/>
      <c r="HI58" s="227"/>
      <c r="HJ58" s="227"/>
      <c r="HK58" s="227"/>
      <c r="HL58" s="227"/>
      <c r="HM58" s="227"/>
      <c r="HN58" s="227"/>
      <c r="HO58" s="227"/>
      <c r="HP58" s="227"/>
      <c r="HQ58" s="227"/>
      <c r="HR58" s="227"/>
      <c r="HS58" s="227"/>
      <c r="HT58" s="227"/>
      <c r="HU58" s="227"/>
      <c r="HV58" s="227"/>
      <c r="HW58" s="227"/>
      <c r="HX58" s="227"/>
    </row>
    <row r="59" spans="1:232" s="228" customFormat="1" ht="15" x14ac:dyDescent="0.25">
      <c r="A59" s="229" t="s">
        <v>294</v>
      </c>
      <c r="B59" s="232" t="s">
        <v>295</v>
      </c>
      <c r="C59" s="231" t="s">
        <v>263</v>
      </c>
      <c r="D59" s="224">
        <f t="shared" si="4"/>
        <v>0</v>
      </c>
      <c r="E59" s="233"/>
      <c r="F59" s="225"/>
      <c r="G59" s="225"/>
      <c r="H59" s="226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4"/>
      <c r="AH59" s="225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7"/>
      <c r="GH59" s="227"/>
      <c r="GI59" s="227"/>
      <c r="GJ59" s="227"/>
      <c r="GK59" s="227"/>
      <c r="GL59" s="227"/>
      <c r="GM59" s="227"/>
      <c r="GN59" s="227"/>
      <c r="GO59" s="227"/>
      <c r="GP59" s="227"/>
      <c r="GQ59" s="227"/>
      <c r="GR59" s="227"/>
      <c r="GS59" s="227"/>
      <c r="GT59" s="227"/>
      <c r="GU59" s="227"/>
      <c r="GV59" s="227"/>
      <c r="GW59" s="227"/>
      <c r="GX59" s="227"/>
      <c r="GY59" s="227"/>
      <c r="GZ59" s="227"/>
      <c r="HA59" s="227"/>
      <c r="HB59" s="227"/>
      <c r="HC59" s="227"/>
      <c r="HD59" s="227"/>
      <c r="HE59" s="227"/>
      <c r="HF59" s="227"/>
      <c r="HG59" s="227"/>
      <c r="HH59" s="227"/>
      <c r="HI59" s="227"/>
      <c r="HJ59" s="227"/>
      <c r="HK59" s="227"/>
      <c r="HL59" s="227"/>
      <c r="HM59" s="227"/>
      <c r="HN59" s="227"/>
      <c r="HO59" s="227"/>
      <c r="HP59" s="227"/>
      <c r="HQ59" s="227"/>
      <c r="HR59" s="227"/>
      <c r="HS59" s="227"/>
      <c r="HT59" s="227"/>
      <c r="HU59" s="227"/>
      <c r="HV59" s="227"/>
      <c r="HW59" s="227"/>
      <c r="HX59" s="227"/>
    </row>
    <row r="60" spans="1:232" s="228" customFormat="1" ht="15" x14ac:dyDescent="0.25">
      <c r="A60" s="229"/>
      <c r="B60" s="232"/>
      <c r="C60" s="231" t="s">
        <v>240</v>
      </c>
      <c r="D60" s="224">
        <f t="shared" si="4"/>
        <v>0</v>
      </c>
      <c r="E60" s="224"/>
      <c r="F60" s="225"/>
      <c r="G60" s="225"/>
      <c r="H60" s="226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4"/>
      <c r="AH60" s="225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</row>
    <row r="61" spans="1:232" s="228" customFormat="1" ht="41.25" customHeight="1" thickBot="1" x14ac:dyDescent="0.3">
      <c r="A61" s="229" t="s">
        <v>296</v>
      </c>
      <c r="B61" s="230" t="s">
        <v>297</v>
      </c>
      <c r="C61" s="231" t="s">
        <v>298</v>
      </c>
      <c r="D61" s="224">
        <f t="shared" si="4"/>
        <v>0</v>
      </c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4"/>
      <c r="GC61" s="224"/>
      <c r="GD61" s="224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4"/>
      <c r="GP61" s="224"/>
      <c r="GQ61" s="224"/>
      <c r="GR61" s="224"/>
      <c r="GS61" s="224"/>
      <c r="GT61" s="224"/>
      <c r="GU61" s="224"/>
      <c r="GV61" s="224"/>
      <c r="GW61" s="224"/>
      <c r="GX61" s="224"/>
      <c r="GY61" s="224"/>
      <c r="GZ61" s="224"/>
      <c r="HA61" s="224"/>
      <c r="HB61" s="224"/>
      <c r="HC61" s="224"/>
      <c r="HD61" s="224"/>
      <c r="HE61" s="224"/>
      <c r="HF61" s="224"/>
      <c r="HG61" s="224"/>
      <c r="HH61" s="224"/>
      <c r="HI61" s="224"/>
      <c r="HJ61" s="224"/>
      <c r="HK61" s="224"/>
      <c r="HL61" s="224"/>
      <c r="HM61" s="224"/>
      <c r="HN61" s="224"/>
      <c r="HO61" s="224"/>
      <c r="HP61" s="224"/>
      <c r="HQ61" s="224"/>
      <c r="HR61" s="224"/>
      <c r="HS61" s="224"/>
      <c r="HT61" s="224"/>
      <c r="HU61" s="224"/>
      <c r="HV61" s="224"/>
      <c r="HW61" s="224"/>
      <c r="HX61" s="224"/>
    </row>
    <row r="62" spans="1:232" s="228" customFormat="1" ht="15" x14ac:dyDescent="0.25">
      <c r="A62" s="229"/>
      <c r="B62" s="230"/>
      <c r="C62" s="231" t="s">
        <v>240</v>
      </c>
      <c r="D62" s="224">
        <f t="shared" si="4"/>
        <v>0</v>
      </c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3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35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</row>
    <row r="63" spans="1:232" s="228" customFormat="1" ht="15" x14ac:dyDescent="0.25">
      <c r="A63" s="229" t="s">
        <v>299</v>
      </c>
      <c r="B63" s="230" t="s">
        <v>300</v>
      </c>
      <c r="C63" s="231" t="s">
        <v>263</v>
      </c>
      <c r="D63" s="224">
        <f t="shared" si="4"/>
        <v>0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36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37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</row>
    <row r="64" spans="1:232" s="228" customFormat="1" ht="15" x14ac:dyDescent="0.25">
      <c r="A64" s="229"/>
      <c r="B64" s="230"/>
      <c r="C64" s="231" t="s">
        <v>240</v>
      </c>
      <c r="D64" s="224">
        <f t="shared" si="4"/>
        <v>0</v>
      </c>
      <c r="E64" s="238"/>
      <c r="F64" s="239"/>
      <c r="G64" s="240"/>
      <c r="H64" s="226"/>
      <c r="I64" s="225"/>
      <c r="J64" s="224"/>
      <c r="K64" s="225"/>
      <c r="L64" s="225"/>
      <c r="M64" s="225"/>
      <c r="N64" s="225"/>
      <c r="O64" s="225"/>
      <c r="P64" s="225"/>
      <c r="Q64" s="225"/>
      <c r="R64" s="225"/>
      <c r="S64" s="224"/>
      <c r="T64" s="224"/>
      <c r="U64" s="224"/>
      <c r="V64" s="224"/>
      <c r="W64" s="224"/>
      <c r="X64" s="224"/>
      <c r="Y64" s="224"/>
      <c r="Z64" s="225"/>
      <c r="AA64" s="225"/>
      <c r="AB64" s="225"/>
      <c r="AC64" s="225"/>
      <c r="AD64" s="225"/>
      <c r="AE64" s="225"/>
      <c r="AF64" s="225"/>
      <c r="AG64" s="241"/>
      <c r="AH64" s="225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3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42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</row>
    <row r="65" spans="1:232" s="228" customFormat="1" ht="15" x14ac:dyDescent="0.25">
      <c r="A65" s="229" t="s">
        <v>301</v>
      </c>
      <c r="B65" s="230" t="s">
        <v>302</v>
      </c>
      <c r="C65" s="231" t="s">
        <v>263</v>
      </c>
      <c r="D65" s="224">
        <f t="shared" si="4"/>
        <v>0</v>
      </c>
      <c r="E65" s="224"/>
      <c r="F65" s="239"/>
      <c r="G65" s="240"/>
      <c r="H65" s="226"/>
      <c r="I65" s="225"/>
      <c r="J65" s="224"/>
      <c r="K65" s="225"/>
      <c r="L65" s="225"/>
      <c r="M65" s="225"/>
      <c r="N65" s="225"/>
      <c r="O65" s="225"/>
      <c r="P65" s="225"/>
      <c r="Q65" s="225"/>
      <c r="R65" s="225"/>
      <c r="S65" s="224"/>
      <c r="T65" s="224"/>
      <c r="U65" s="224"/>
      <c r="V65" s="224"/>
      <c r="W65" s="224"/>
      <c r="X65" s="224"/>
      <c r="Y65" s="224"/>
      <c r="Z65" s="225"/>
      <c r="AA65" s="225"/>
      <c r="AB65" s="225"/>
      <c r="AC65" s="225"/>
      <c r="AD65" s="225"/>
      <c r="AE65" s="225"/>
      <c r="AF65" s="225"/>
      <c r="AG65" s="236"/>
      <c r="AH65" s="225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3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</row>
    <row r="66" spans="1:232" s="228" customFormat="1" ht="15" x14ac:dyDescent="0.25">
      <c r="A66" s="229"/>
      <c r="B66" s="230"/>
      <c r="C66" s="231" t="s">
        <v>240</v>
      </c>
      <c r="D66" s="224">
        <f t="shared" si="4"/>
        <v>0</v>
      </c>
      <c r="E66" s="224"/>
      <c r="F66" s="239"/>
      <c r="G66" s="240"/>
      <c r="H66" s="226"/>
      <c r="I66" s="225"/>
      <c r="J66" s="224"/>
      <c r="K66" s="225"/>
      <c r="L66" s="225"/>
      <c r="M66" s="225"/>
      <c r="N66" s="225"/>
      <c r="O66" s="225"/>
      <c r="P66" s="225"/>
      <c r="Q66" s="225"/>
      <c r="R66" s="225"/>
      <c r="S66" s="224"/>
      <c r="T66" s="224"/>
      <c r="U66" s="224"/>
      <c r="V66" s="224"/>
      <c r="W66" s="224"/>
      <c r="X66" s="224"/>
      <c r="Y66" s="224"/>
      <c r="Z66" s="225"/>
      <c r="AA66" s="239"/>
      <c r="AB66" s="225"/>
      <c r="AC66" s="225"/>
      <c r="AD66" s="225"/>
      <c r="AE66" s="225"/>
      <c r="AF66" s="225"/>
      <c r="AG66" s="241"/>
      <c r="AH66" s="239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3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  <c r="FQ66" s="227"/>
      <c r="FR66" s="227"/>
      <c r="FS66" s="227"/>
      <c r="FT66" s="227"/>
      <c r="FU66" s="227"/>
      <c r="FV66" s="227"/>
      <c r="FW66" s="227"/>
      <c r="FX66" s="227"/>
      <c r="FY66" s="227"/>
      <c r="FZ66" s="227"/>
      <c r="GA66" s="227"/>
      <c r="GB66" s="227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</row>
    <row r="67" spans="1:232" s="228" customFormat="1" ht="28.5" customHeight="1" x14ac:dyDescent="0.25">
      <c r="A67" s="229" t="s">
        <v>303</v>
      </c>
      <c r="B67" s="230" t="s">
        <v>304</v>
      </c>
      <c r="C67" s="231" t="s">
        <v>305</v>
      </c>
      <c r="D67" s="224">
        <f t="shared" si="4"/>
        <v>0</v>
      </c>
      <c r="E67" s="224"/>
      <c r="F67" s="239"/>
      <c r="G67" s="240"/>
      <c r="H67" s="226"/>
      <c r="I67" s="225"/>
      <c r="J67" s="224"/>
      <c r="K67" s="225"/>
      <c r="L67" s="225"/>
      <c r="M67" s="225"/>
      <c r="N67" s="225"/>
      <c r="O67" s="225"/>
      <c r="P67" s="225"/>
      <c r="Q67" s="225"/>
      <c r="R67" s="225"/>
      <c r="S67" s="224"/>
      <c r="T67" s="224"/>
      <c r="U67" s="224"/>
      <c r="V67" s="224"/>
      <c r="W67" s="224"/>
      <c r="X67" s="224"/>
      <c r="Y67" s="224"/>
      <c r="Z67" s="225"/>
      <c r="AA67" s="225"/>
      <c r="AB67" s="225"/>
      <c r="AC67" s="225"/>
      <c r="AD67" s="225"/>
      <c r="AE67" s="225"/>
      <c r="AF67" s="225"/>
      <c r="AG67" s="236"/>
      <c r="AH67" s="225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3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7"/>
      <c r="GH67" s="227"/>
      <c r="GI67" s="227"/>
      <c r="GJ67" s="227"/>
      <c r="GK67" s="227"/>
      <c r="GL67" s="227"/>
      <c r="GM67" s="227"/>
      <c r="GN67" s="227"/>
      <c r="GO67" s="227"/>
      <c r="GP67" s="227"/>
      <c r="GQ67" s="227"/>
      <c r="GR67" s="227"/>
      <c r="GS67" s="227"/>
      <c r="GT67" s="227"/>
      <c r="GU67" s="227"/>
      <c r="GV67" s="227"/>
      <c r="GW67" s="227"/>
      <c r="GX67" s="227"/>
      <c r="GY67" s="227"/>
      <c r="GZ67" s="227"/>
      <c r="HA67" s="227"/>
      <c r="HB67" s="227"/>
      <c r="HC67" s="227"/>
      <c r="HD67" s="227"/>
      <c r="HE67" s="227"/>
      <c r="HF67" s="227"/>
      <c r="HG67" s="227"/>
      <c r="HH67" s="227"/>
      <c r="HI67" s="227"/>
      <c r="HJ67" s="227"/>
      <c r="HK67" s="227"/>
      <c r="HL67" s="227"/>
      <c r="HM67" s="227"/>
      <c r="HN67" s="227"/>
      <c r="HO67" s="227"/>
      <c r="HP67" s="227"/>
      <c r="HQ67" s="227"/>
      <c r="HR67" s="227"/>
      <c r="HS67" s="227"/>
      <c r="HT67" s="227"/>
      <c r="HU67" s="227"/>
      <c r="HV67" s="227"/>
      <c r="HW67" s="227"/>
      <c r="HX67" s="227"/>
    </row>
    <row r="68" spans="1:232" s="228" customFormat="1" ht="15" x14ac:dyDescent="0.25">
      <c r="A68" s="229"/>
      <c r="B68" s="230"/>
      <c r="C68" s="231" t="s">
        <v>240</v>
      </c>
      <c r="D68" s="224">
        <f t="shared" si="4"/>
        <v>0</v>
      </c>
      <c r="E68" s="224"/>
      <c r="F68" s="239"/>
      <c r="G68" s="240"/>
      <c r="H68" s="226"/>
      <c r="I68" s="225"/>
      <c r="J68" s="224"/>
      <c r="K68" s="225"/>
      <c r="L68" s="225"/>
      <c r="M68" s="225"/>
      <c r="N68" s="225"/>
      <c r="O68" s="225"/>
      <c r="P68" s="225"/>
      <c r="Q68" s="225"/>
      <c r="R68" s="225"/>
      <c r="S68" s="224"/>
      <c r="T68" s="225"/>
      <c r="U68" s="224"/>
      <c r="V68" s="224"/>
      <c r="W68" s="224"/>
      <c r="X68" s="224"/>
      <c r="Y68" s="224"/>
      <c r="Z68" s="225"/>
      <c r="AA68" s="225"/>
      <c r="AB68" s="225"/>
      <c r="AC68" s="225"/>
      <c r="AD68" s="225"/>
      <c r="AE68" s="225"/>
      <c r="AF68" s="225"/>
      <c r="AG68" s="241"/>
      <c r="AH68" s="225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42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3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  <c r="FP68" s="227"/>
      <c r="FQ68" s="227"/>
      <c r="FR68" s="227"/>
      <c r="FS68" s="227"/>
      <c r="FT68" s="227"/>
      <c r="FU68" s="227"/>
      <c r="FV68" s="227"/>
      <c r="FW68" s="227"/>
      <c r="FX68" s="227"/>
      <c r="FY68" s="227"/>
      <c r="FZ68" s="227"/>
      <c r="GA68" s="227"/>
      <c r="GB68" s="227"/>
      <c r="GC68" s="227"/>
      <c r="GD68" s="227"/>
      <c r="GE68" s="227"/>
      <c r="GF68" s="227"/>
      <c r="GG68" s="227"/>
      <c r="GH68" s="227"/>
      <c r="GI68" s="227"/>
      <c r="GJ68" s="227"/>
      <c r="GK68" s="227"/>
      <c r="GL68" s="227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227"/>
      <c r="HE68" s="227"/>
      <c r="HF68" s="227"/>
      <c r="HG68" s="227"/>
      <c r="HH68" s="227"/>
      <c r="HI68" s="227"/>
      <c r="HJ68" s="227"/>
      <c r="HK68" s="227"/>
      <c r="HL68" s="227"/>
      <c r="HM68" s="227"/>
      <c r="HN68" s="227"/>
      <c r="HO68" s="227"/>
      <c r="HP68" s="227"/>
      <c r="HQ68" s="227"/>
      <c r="HR68" s="227"/>
      <c r="HS68" s="227"/>
      <c r="HT68" s="227"/>
      <c r="HU68" s="227"/>
      <c r="HV68" s="227"/>
      <c r="HW68" s="227"/>
      <c r="HX68" s="227"/>
    </row>
    <row r="69" spans="1:232" s="228" customFormat="1" ht="29.25" customHeight="1" x14ac:dyDescent="0.25">
      <c r="A69" s="229" t="s">
        <v>306</v>
      </c>
      <c r="B69" s="230" t="s">
        <v>307</v>
      </c>
      <c r="C69" s="231" t="s">
        <v>298</v>
      </c>
      <c r="D69" s="224">
        <f t="shared" si="4"/>
        <v>0</v>
      </c>
      <c r="E69" s="224"/>
      <c r="F69" s="239"/>
      <c r="G69" s="240"/>
      <c r="H69" s="226"/>
      <c r="I69" s="225"/>
      <c r="J69" s="224"/>
      <c r="K69" s="225"/>
      <c r="L69" s="225"/>
      <c r="M69" s="225"/>
      <c r="N69" s="225"/>
      <c r="O69" s="225"/>
      <c r="P69" s="225"/>
      <c r="Q69" s="225"/>
      <c r="R69" s="225"/>
      <c r="S69" s="224"/>
      <c r="T69" s="225"/>
      <c r="U69" s="224"/>
      <c r="V69" s="224"/>
      <c r="W69" s="224"/>
      <c r="X69" s="224"/>
      <c r="Y69" s="224"/>
      <c r="Z69" s="225"/>
      <c r="AA69" s="225"/>
      <c r="AB69" s="225"/>
      <c r="AC69" s="225"/>
      <c r="AD69" s="225"/>
      <c r="AE69" s="225"/>
      <c r="AF69" s="225"/>
      <c r="AG69" s="236"/>
      <c r="AH69" s="225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3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  <c r="FP69" s="227"/>
      <c r="FQ69" s="227"/>
      <c r="FR69" s="227"/>
      <c r="FS69" s="227"/>
      <c r="FT69" s="227"/>
      <c r="FU69" s="227"/>
      <c r="FV69" s="227"/>
      <c r="FW69" s="227"/>
      <c r="FX69" s="227"/>
      <c r="FY69" s="227"/>
      <c r="FZ69" s="227"/>
      <c r="GA69" s="227"/>
      <c r="GB69" s="227"/>
      <c r="GC69" s="227"/>
      <c r="GD69" s="227"/>
      <c r="GE69" s="227"/>
      <c r="GF69" s="227"/>
      <c r="GG69" s="227"/>
      <c r="GH69" s="227"/>
      <c r="GI69" s="227"/>
      <c r="GJ69" s="227"/>
      <c r="GK69" s="227"/>
      <c r="GL69" s="227"/>
      <c r="GM69" s="227"/>
      <c r="GN69" s="227"/>
      <c r="GO69" s="227"/>
      <c r="GP69" s="227"/>
      <c r="GQ69" s="227"/>
      <c r="GR69" s="227"/>
      <c r="GS69" s="227"/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  <c r="HS69" s="227"/>
      <c r="HT69" s="227"/>
      <c r="HU69" s="227"/>
      <c r="HV69" s="227"/>
      <c r="HW69" s="227"/>
      <c r="HX69" s="227"/>
    </row>
    <row r="70" spans="1:232" s="228" customFormat="1" ht="15.75" thickBot="1" x14ac:dyDescent="0.3">
      <c r="A70" s="243"/>
      <c r="B70" s="244"/>
      <c r="C70" s="245" t="s">
        <v>240</v>
      </c>
      <c r="D70" s="224">
        <f t="shared" si="4"/>
        <v>0</v>
      </c>
      <c r="E70" s="224"/>
      <c r="F70" s="239"/>
      <c r="G70" s="240"/>
      <c r="H70" s="226"/>
      <c r="I70" s="225"/>
      <c r="J70" s="224"/>
      <c r="K70" s="225"/>
      <c r="L70" s="225"/>
      <c r="M70" s="225"/>
      <c r="N70" s="225"/>
      <c r="O70" s="225"/>
      <c r="P70" s="225"/>
      <c r="Q70" s="225"/>
      <c r="R70" s="225"/>
      <c r="S70" s="224"/>
      <c r="T70" s="225"/>
      <c r="U70" s="224"/>
      <c r="V70" s="224"/>
      <c r="W70" s="224"/>
      <c r="X70" s="224"/>
      <c r="Y70" s="224"/>
      <c r="Z70" s="225"/>
      <c r="AA70" s="225"/>
      <c r="AB70" s="225"/>
      <c r="AC70" s="225"/>
      <c r="AD70" s="225"/>
      <c r="AE70" s="225"/>
      <c r="AF70" s="225"/>
      <c r="AG70" s="241"/>
      <c r="AH70" s="225"/>
      <c r="AI70" s="227"/>
      <c r="AJ70" s="227"/>
      <c r="AK70" s="227"/>
      <c r="AL70" s="227"/>
      <c r="AM70" s="227"/>
      <c r="AN70" s="227"/>
      <c r="AO70" s="242"/>
      <c r="AP70" s="227"/>
      <c r="AQ70" s="227"/>
      <c r="AR70" s="227"/>
      <c r="AS70" s="227"/>
      <c r="AT70" s="227"/>
      <c r="AU70" s="227"/>
      <c r="AV70" s="242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3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7"/>
      <c r="GE70" s="227"/>
      <c r="GF70" s="227"/>
      <c r="GG70" s="227"/>
      <c r="GH70" s="227"/>
      <c r="GI70" s="227"/>
      <c r="GJ70" s="227"/>
      <c r="GK70" s="227"/>
      <c r="GL70" s="227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</row>
    <row r="71" spans="1:232" s="14" customFormat="1" ht="15.75" thickBot="1" x14ac:dyDescent="0.3">
      <c r="A71" s="118" t="s">
        <v>308</v>
      </c>
      <c r="B71" s="11" t="s">
        <v>309</v>
      </c>
      <c r="C71" s="12" t="s">
        <v>240</v>
      </c>
      <c r="D71" s="18">
        <f t="shared" si="4"/>
        <v>616.14400000000035</v>
      </c>
      <c r="E71" s="119">
        <f t="shared" ref="E71:G71" si="18">E73+E83+E85</f>
        <v>0</v>
      </c>
      <c r="F71" s="119">
        <f t="shared" si="18"/>
        <v>0</v>
      </c>
      <c r="G71" s="119">
        <f t="shared" si="18"/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19">
        <v>5.9879999999999995</v>
      </c>
      <c r="Q71" s="119">
        <v>0</v>
      </c>
      <c r="R71" s="119">
        <v>3.056</v>
      </c>
      <c r="S71" s="119">
        <v>0</v>
      </c>
      <c r="T71" s="119">
        <v>2.048</v>
      </c>
      <c r="U71" s="119">
        <v>0</v>
      </c>
      <c r="V71" s="119">
        <v>0</v>
      </c>
      <c r="W71" s="119">
        <v>3.5939999999999999</v>
      </c>
      <c r="X71" s="119">
        <v>0</v>
      </c>
      <c r="Y71" s="119">
        <v>0</v>
      </c>
      <c r="Z71" s="119">
        <v>0</v>
      </c>
      <c r="AA71" s="119">
        <v>5.4370000000000003</v>
      </c>
      <c r="AB71" s="119">
        <v>5.4370000000000003</v>
      </c>
      <c r="AC71" s="119">
        <v>5.4370000000000003</v>
      </c>
      <c r="AD71" s="119">
        <v>5.4370000000000003</v>
      </c>
      <c r="AE71" s="119">
        <v>3.625</v>
      </c>
      <c r="AF71" s="119">
        <v>10.74</v>
      </c>
      <c r="AG71" s="119">
        <v>7.25</v>
      </c>
      <c r="AH71" s="119">
        <v>9.0609999999999999</v>
      </c>
      <c r="AI71" s="119">
        <v>5.4370000000000003</v>
      </c>
      <c r="AJ71" s="119">
        <v>0</v>
      </c>
      <c r="AK71" s="119">
        <v>5.5060000000000002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  <c r="AT71" s="119">
        <v>5.4370000000000003</v>
      </c>
      <c r="AU71" s="119">
        <v>5.4370000000000003</v>
      </c>
      <c r="AV71" s="119">
        <v>5.4370000000000003</v>
      </c>
      <c r="AW71" s="119">
        <v>7.25</v>
      </c>
      <c r="AX71" s="119">
        <v>5.4370000000000003</v>
      </c>
      <c r="AY71" s="119">
        <v>5.4370000000000003</v>
      </c>
      <c r="AZ71" s="119">
        <v>5.4370000000000003</v>
      </c>
      <c r="BA71" s="119">
        <v>5.4370000000000003</v>
      </c>
      <c r="BB71" s="119">
        <v>5.4370000000000003</v>
      </c>
      <c r="BC71" s="119">
        <v>7.25</v>
      </c>
      <c r="BD71" s="119">
        <v>5.4370000000000003</v>
      </c>
      <c r="BE71" s="119">
        <v>5.4370000000000003</v>
      </c>
      <c r="BF71" s="119">
        <v>5.4370000000000003</v>
      </c>
      <c r="BG71" s="119">
        <v>5.4370000000000003</v>
      </c>
      <c r="BH71" s="119">
        <v>7.25</v>
      </c>
      <c r="BI71" s="119">
        <v>14.309999999999999</v>
      </c>
      <c r="BJ71" s="119">
        <v>10.872999999999999</v>
      </c>
      <c r="BK71" s="119">
        <v>0</v>
      </c>
      <c r="BL71" s="119">
        <v>0</v>
      </c>
      <c r="BM71" s="119">
        <v>0</v>
      </c>
      <c r="BN71" s="119">
        <v>0</v>
      </c>
      <c r="BO71" s="119">
        <v>0</v>
      </c>
      <c r="BP71" s="119">
        <v>0</v>
      </c>
      <c r="BQ71" s="119">
        <v>0</v>
      </c>
      <c r="BR71" s="119">
        <v>0</v>
      </c>
      <c r="BS71" s="119">
        <v>0</v>
      </c>
      <c r="BT71" s="119">
        <v>1.75</v>
      </c>
      <c r="BU71" s="119">
        <v>0</v>
      </c>
      <c r="BV71" s="119">
        <v>0</v>
      </c>
      <c r="BW71" s="119">
        <v>0</v>
      </c>
      <c r="BX71" s="119">
        <v>12.738</v>
      </c>
      <c r="BY71" s="119">
        <v>0</v>
      </c>
      <c r="BZ71" s="119">
        <v>0</v>
      </c>
      <c r="CA71" s="119">
        <v>0</v>
      </c>
      <c r="CB71" s="119">
        <v>0</v>
      </c>
      <c r="CC71" s="119">
        <v>0</v>
      </c>
      <c r="CD71" s="119">
        <v>8.5719999999999992</v>
      </c>
      <c r="CE71" s="119">
        <v>0</v>
      </c>
      <c r="CF71" s="119">
        <v>0</v>
      </c>
      <c r="CG71" s="119">
        <v>0</v>
      </c>
      <c r="CH71" s="119">
        <v>0</v>
      </c>
      <c r="CI71" s="119">
        <v>0</v>
      </c>
      <c r="CJ71" s="119">
        <v>5.2539999999999996</v>
      </c>
      <c r="CK71" s="119">
        <v>0</v>
      </c>
      <c r="CL71" s="119">
        <v>7.25</v>
      </c>
      <c r="CM71" s="119">
        <v>0</v>
      </c>
      <c r="CN71" s="119">
        <v>0</v>
      </c>
      <c r="CO71" s="119">
        <v>0</v>
      </c>
      <c r="CP71" s="119">
        <v>0</v>
      </c>
      <c r="CQ71" s="119">
        <v>2.89</v>
      </c>
      <c r="CR71" s="119">
        <v>5.4370000000000003</v>
      </c>
      <c r="CS71" s="119">
        <v>5.4370000000000003</v>
      </c>
      <c r="CT71" s="119">
        <v>7.25</v>
      </c>
      <c r="CU71" s="119">
        <v>3.625</v>
      </c>
      <c r="CV71" s="119">
        <v>5.4370000000000003</v>
      </c>
      <c r="CW71" s="119">
        <v>9.0609999999999999</v>
      </c>
      <c r="CX71" s="119">
        <v>5.4370000000000003</v>
      </c>
      <c r="CY71" s="119">
        <v>22.989000000000001</v>
      </c>
      <c r="CZ71" s="119">
        <v>0</v>
      </c>
      <c r="DA71" s="119">
        <v>13.259</v>
      </c>
      <c r="DB71" s="119">
        <v>0</v>
      </c>
      <c r="DC71" s="119">
        <v>0</v>
      </c>
      <c r="DD71" s="119">
        <v>0</v>
      </c>
      <c r="DE71" s="119">
        <v>1.35</v>
      </c>
      <c r="DF71" s="119">
        <v>0.48</v>
      </c>
      <c r="DG71" s="119">
        <v>4.05</v>
      </c>
      <c r="DH71" s="119">
        <v>4.91</v>
      </c>
      <c r="DI71" s="119">
        <v>0</v>
      </c>
      <c r="DJ71" s="119">
        <v>1.63</v>
      </c>
      <c r="DK71" s="119">
        <v>3.76</v>
      </c>
      <c r="DL71" s="119">
        <v>12.686</v>
      </c>
      <c r="DM71" s="119">
        <v>0</v>
      </c>
      <c r="DN71" s="119">
        <v>0</v>
      </c>
      <c r="DO71" s="119">
        <v>0</v>
      </c>
      <c r="DP71" s="119">
        <v>0</v>
      </c>
      <c r="DQ71" s="119">
        <v>0</v>
      </c>
      <c r="DR71" s="119">
        <v>0</v>
      </c>
      <c r="DS71" s="119">
        <v>7.39</v>
      </c>
      <c r="DT71" s="119">
        <v>3.17</v>
      </c>
      <c r="DU71" s="119">
        <v>14.17</v>
      </c>
      <c r="DV71" s="119">
        <v>0</v>
      </c>
      <c r="DW71" s="119">
        <v>0</v>
      </c>
      <c r="DX71" s="119">
        <v>3.27</v>
      </c>
      <c r="DY71" s="119">
        <v>0</v>
      </c>
      <c r="DZ71" s="119">
        <v>2.79</v>
      </c>
      <c r="EA71" s="119">
        <v>0</v>
      </c>
      <c r="EB71" s="119">
        <v>0</v>
      </c>
      <c r="EC71" s="119">
        <v>1.35</v>
      </c>
      <c r="ED71" s="119">
        <v>0.95899999999999996</v>
      </c>
      <c r="EE71" s="119">
        <v>4.53</v>
      </c>
      <c r="EF71" s="119">
        <v>5.4370000000000003</v>
      </c>
      <c r="EG71" s="119">
        <v>5.4370000000000003</v>
      </c>
      <c r="EH71" s="119">
        <v>5.4370000000000003</v>
      </c>
      <c r="EI71" s="119">
        <v>5.4370000000000003</v>
      </c>
      <c r="EJ71" s="119">
        <v>5.4370000000000003</v>
      </c>
      <c r="EK71" s="119">
        <v>5.4370000000000003</v>
      </c>
      <c r="EL71" s="119">
        <v>5.4370000000000003</v>
      </c>
      <c r="EM71" s="119">
        <v>5.4370000000000003</v>
      </c>
      <c r="EN71" s="119">
        <v>9.0609999999999999</v>
      </c>
      <c r="EO71" s="119">
        <v>5.4370000000000003</v>
      </c>
      <c r="EP71" s="119">
        <v>0</v>
      </c>
      <c r="EQ71" s="119">
        <v>3.7610000000000001</v>
      </c>
      <c r="ER71" s="119">
        <v>0</v>
      </c>
      <c r="ES71" s="119">
        <v>0</v>
      </c>
      <c r="ET71" s="119">
        <v>0</v>
      </c>
      <c r="EU71" s="119">
        <v>0</v>
      </c>
      <c r="EV71" s="119">
        <v>0</v>
      </c>
      <c r="EW71" s="119">
        <v>1.9009999999999998</v>
      </c>
      <c r="EX71" s="119">
        <v>1.73</v>
      </c>
      <c r="EY71" s="119">
        <v>3.262</v>
      </c>
      <c r="EZ71" s="119">
        <v>0</v>
      </c>
      <c r="FA71" s="119">
        <v>0</v>
      </c>
      <c r="FB71" s="119">
        <v>1.9179999999999999</v>
      </c>
      <c r="FC71" s="119">
        <v>0</v>
      </c>
      <c r="FD71" s="119">
        <v>0</v>
      </c>
      <c r="FE71" s="119">
        <v>0</v>
      </c>
      <c r="FF71" s="119">
        <v>6.95</v>
      </c>
      <c r="FG71" s="119">
        <v>5.9340000000000002</v>
      </c>
      <c r="FH71" s="119">
        <v>0</v>
      </c>
      <c r="FI71" s="119">
        <v>0</v>
      </c>
      <c r="FJ71" s="119">
        <v>0.96</v>
      </c>
      <c r="FK71" s="119">
        <v>2.87</v>
      </c>
      <c r="FL71" s="119">
        <v>0</v>
      </c>
      <c r="FM71" s="119">
        <v>0</v>
      </c>
      <c r="FN71" s="119">
        <v>0</v>
      </c>
      <c r="FO71" s="119">
        <v>0</v>
      </c>
      <c r="FP71" s="119">
        <v>3.09</v>
      </c>
      <c r="FQ71" s="119">
        <v>0</v>
      </c>
      <c r="FR71" s="119">
        <v>0</v>
      </c>
      <c r="FS71" s="119">
        <v>0</v>
      </c>
      <c r="FT71" s="119">
        <v>0</v>
      </c>
      <c r="FU71" s="119">
        <v>0</v>
      </c>
      <c r="FV71" s="119">
        <v>0</v>
      </c>
      <c r="FW71" s="119">
        <v>0</v>
      </c>
      <c r="FX71" s="119">
        <v>0</v>
      </c>
      <c r="FY71" s="119">
        <v>0</v>
      </c>
      <c r="FZ71" s="119">
        <v>0</v>
      </c>
      <c r="GA71" s="119">
        <v>0</v>
      </c>
      <c r="GB71" s="119">
        <v>0</v>
      </c>
      <c r="GC71" s="119">
        <v>7.25</v>
      </c>
      <c r="GD71" s="119">
        <v>3.0219999999999998</v>
      </c>
      <c r="GE71" s="119">
        <v>0.76100000000000001</v>
      </c>
      <c r="GF71" s="119">
        <v>0</v>
      </c>
      <c r="GG71" s="119">
        <v>0</v>
      </c>
      <c r="GH71" s="119">
        <v>0</v>
      </c>
      <c r="GI71" s="119">
        <v>7.25</v>
      </c>
      <c r="GJ71" s="119">
        <v>5.4370000000000003</v>
      </c>
      <c r="GK71" s="119">
        <v>7.25</v>
      </c>
      <c r="GL71" s="119">
        <v>5.4370000000000003</v>
      </c>
      <c r="GM71" s="119">
        <v>5.4370000000000003</v>
      </c>
      <c r="GN71" s="119">
        <v>3.625</v>
      </c>
      <c r="GO71" s="119">
        <v>5.4370000000000003</v>
      </c>
      <c r="GP71" s="119">
        <v>0</v>
      </c>
      <c r="GQ71" s="119">
        <v>0</v>
      </c>
      <c r="GR71" s="119">
        <v>0</v>
      </c>
      <c r="GS71" s="119">
        <v>0</v>
      </c>
      <c r="GT71" s="119">
        <v>7.3120000000000003</v>
      </c>
      <c r="GU71" s="119">
        <v>0</v>
      </c>
      <c r="GV71" s="119">
        <v>0</v>
      </c>
      <c r="GW71" s="119">
        <v>13.034000000000001</v>
      </c>
      <c r="GX71" s="119">
        <v>0</v>
      </c>
      <c r="GY71" s="119">
        <v>5.4370000000000003</v>
      </c>
      <c r="GZ71" s="119">
        <v>5.4370000000000003</v>
      </c>
      <c r="HA71" s="119">
        <v>7.25</v>
      </c>
      <c r="HB71" s="119">
        <v>5.4370000000000003</v>
      </c>
      <c r="HC71" s="119">
        <v>3.625</v>
      </c>
      <c r="HD71" s="119">
        <v>5.4370000000000003</v>
      </c>
      <c r="HE71" s="119">
        <v>9.0609999999999999</v>
      </c>
      <c r="HF71" s="119">
        <v>5.4370000000000003</v>
      </c>
      <c r="HG71" s="119">
        <v>3.67</v>
      </c>
      <c r="HH71" s="119">
        <v>0</v>
      </c>
      <c r="HI71" s="119">
        <v>0</v>
      </c>
      <c r="HJ71" s="119">
        <v>0</v>
      </c>
      <c r="HK71" s="119">
        <v>0</v>
      </c>
      <c r="HL71" s="119">
        <v>0</v>
      </c>
      <c r="HM71" s="119">
        <v>0</v>
      </c>
      <c r="HN71" s="119">
        <v>0</v>
      </c>
      <c r="HO71" s="119">
        <v>0</v>
      </c>
      <c r="HP71" s="119">
        <v>0.95899999999999996</v>
      </c>
      <c r="HQ71" s="119">
        <v>0</v>
      </c>
      <c r="HR71" s="119">
        <v>0</v>
      </c>
      <c r="HS71" s="119">
        <v>0</v>
      </c>
      <c r="HT71" s="119">
        <v>0</v>
      </c>
      <c r="HU71" s="119">
        <v>0</v>
      </c>
      <c r="HV71" s="119">
        <v>18.282</v>
      </c>
      <c r="HW71" s="119">
        <v>0</v>
      </c>
      <c r="HX71" s="119">
        <v>11.379</v>
      </c>
    </row>
    <row r="72" spans="1:232" s="20" customFormat="1" ht="15" x14ac:dyDescent="0.25">
      <c r="A72" s="15" t="s">
        <v>310</v>
      </c>
      <c r="B72" s="16" t="s">
        <v>311</v>
      </c>
      <c r="C72" s="17" t="s">
        <v>268</v>
      </c>
      <c r="D72" s="18">
        <f t="shared" si="4"/>
        <v>3.1729999999999978</v>
      </c>
      <c r="E72" s="120">
        <f t="shared" ref="E72:G73" si="19">E74+E76+E78+E80</f>
        <v>0</v>
      </c>
      <c r="F72" s="120">
        <f t="shared" si="19"/>
        <v>0</v>
      </c>
      <c r="G72" s="120">
        <f t="shared" si="19"/>
        <v>0</v>
      </c>
      <c r="H72" s="120"/>
      <c r="I72" s="120"/>
      <c r="J72" s="120"/>
      <c r="K72" s="120"/>
      <c r="L72" s="120">
        <v>0</v>
      </c>
      <c r="M72" s="120"/>
      <c r="N72" s="120"/>
      <c r="O72" s="120"/>
      <c r="P72" s="120">
        <v>6.0000000000000001E-3</v>
      </c>
      <c r="Q72" s="120">
        <v>0</v>
      </c>
      <c r="R72" s="120">
        <v>8.0000000000000002E-3</v>
      </c>
      <c r="S72" s="120">
        <v>0</v>
      </c>
      <c r="T72" s="120">
        <v>0</v>
      </c>
      <c r="U72" s="120"/>
      <c r="V72" s="120"/>
      <c r="W72" s="120">
        <v>6.0000000000000001E-3</v>
      </c>
      <c r="X72" s="120"/>
      <c r="Y72" s="120"/>
      <c r="Z72" s="120"/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5.0000000000000001E-3</v>
      </c>
      <c r="AG72" s="120">
        <v>0</v>
      </c>
      <c r="AH72" s="120">
        <v>0</v>
      </c>
      <c r="AI72" s="120">
        <v>0</v>
      </c>
      <c r="AJ72" s="120"/>
      <c r="AK72" s="120">
        <v>3.0000000000000001E-3</v>
      </c>
      <c r="AL72" s="120"/>
      <c r="AM72" s="120"/>
      <c r="AN72" s="120"/>
      <c r="AO72" s="120"/>
      <c r="AP72" s="120"/>
      <c r="AQ72" s="120"/>
      <c r="AR72" s="120"/>
      <c r="AS72" s="120"/>
      <c r="AT72" s="120">
        <v>0</v>
      </c>
      <c r="AU72" s="120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0</v>
      </c>
      <c r="BA72" s="120">
        <v>0</v>
      </c>
      <c r="BB72" s="120">
        <v>0</v>
      </c>
      <c r="BC72" s="120">
        <v>0</v>
      </c>
      <c r="BD72" s="120">
        <v>0</v>
      </c>
      <c r="BE72" s="120">
        <v>0</v>
      </c>
      <c r="BF72" s="120">
        <v>0</v>
      </c>
      <c r="BG72" s="120">
        <v>0</v>
      </c>
      <c r="BH72" s="120">
        <v>0</v>
      </c>
      <c r="BI72" s="120">
        <v>8.9999999999999993E-3</v>
      </c>
      <c r="BJ72" s="120">
        <v>0</v>
      </c>
      <c r="BK72" s="120"/>
      <c r="BL72" s="120"/>
      <c r="BM72" s="120"/>
      <c r="BN72" s="120">
        <v>0</v>
      </c>
      <c r="BO72" s="120"/>
      <c r="BP72" s="120"/>
      <c r="BQ72" s="120"/>
      <c r="BR72" s="120"/>
      <c r="BS72" s="120">
        <v>0</v>
      </c>
      <c r="BT72" s="120">
        <v>1</v>
      </c>
      <c r="BU72" s="120"/>
      <c r="BV72" s="120"/>
      <c r="BW72" s="120"/>
      <c r="BX72" s="120">
        <v>1.4E-2</v>
      </c>
      <c r="BY72" s="120">
        <v>0</v>
      </c>
      <c r="BZ72" s="120">
        <v>0</v>
      </c>
      <c r="CA72" s="120"/>
      <c r="CB72" s="120"/>
      <c r="CC72" s="120"/>
      <c r="CD72" s="120">
        <v>0</v>
      </c>
      <c r="CE72" s="120"/>
      <c r="CF72" s="120"/>
      <c r="CG72" s="120"/>
      <c r="CH72" s="120"/>
      <c r="CI72" s="120"/>
      <c r="CJ72" s="120">
        <v>6.0000000000000001E-3</v>
      </c>
      <c r="CK72" s="120"/>
      <c r="CL72" s="120">
        <v>0</v>
      </c>
      <c r="CM72" s="120"/>
      <c r="CN72" s="120"/>
      <c r="CO72" s="120"/>
      <c r="CP72" s="120">
        <v>0</v>
      </c>
      <c r="CQ72" s="120">
        <v>1E-3</v>
      </c>
      <c r="CR72" s="120">
        <v>0</v>
      </c>
      <c r="CS72" s="120">
        <v>0</v>
      </c>
      <c r="CT72" s="120">
        <v>0</v>
      </c>
      <c r="CU72" s="120">
        <v>0</v>
      </c>
      <c r="CV72" s="120">
        <v>0</v>
      </c>
      <c r="CW72" s="120">
        <v>0</v>
      </c>
      <c r="CX72" s="120">
        <v>0</v>
      </c>
      <c r="CY72" s="120">
        <v>2.3E-2</v>
      </c>
      <c r="CZ72" s="120"/>
      <c r="DA72" s="120">
        <v>1.0999999999999999E-2</v>
      </c>
      <c r="DB72" s="120"/>
      <c r="DC72" s="120"/>
      <c r="DD72" s="120"/>
      <c r="DE72" s="120">
        <v>0</v>
      </c>
      <c r="DF72" s="120">
        <v>0</v>
      </c>
      <c r="DG72" s="120">
        <v>4.0000000000000001E-3</v>
      </c>
      <c r="DH72" s="120">
        <v>3.0000000000000001E-3</v>
      </c>
      <c r="DI72" s="120"/>
      <c r="DJ72" s="120">
        <v>0</v>
      </c>
      <c r="DK72" s="120">
        <v>3.0000000000000001E-3</v>
      </c>
      <c r="DL72" s="120">
        <v>0</v>
      </c>
      <c r="DM72" s="120"/>
      <c r="DN72" s="120"/>
      <c r="DO72" s="120">
        <v>0</v>
      </c>
      <c r="DP72" s="120"/>
      <c r="DQ72" s="120"/>
      <c r="DR72" s="120"/>
      <c r="DS72" s="120">
        <v>2</v>
      </c>
      <c r="DT72" s="120">
        <v>2E-3</v>
      </c>
      <c r="DU72" s="120">
        <v>8.9999999999999993E-3</v>
      </c>
      <c r="DV72" s="120">
        <v>0</v>
      </c>
      <c r="DW72" s="120">
        <v>0</v>
      </c>
      <c r="DX72" s="120">
        <v>0</v>
      </c>
      <c r="DY72" s="120">
        <v>0</v>
      </c>
      <c r="DZ72" s="120">
        <v>0</v>
      </c>
      <c r="EA72" s="120">
        <v>0</v>
      </c>
      <c r="EB72" s="120"/>
      <c r="EC72" s="120">
        <v>0</v>
      </c>
      <c r="ED72" s="120">
        <v>0</v>
      </c>
      <c r="EE72" s="120">
        <v>2E-3</v>
      </c>
      <c r="EF72" s="120">
        <v>0</v>
      </c>
      <c r="EG72" s="120">
        <v>0</v>
      </c>
      <c r="EH72" s="120">
        <v>0</v>
      </c>
      <c r="EI72" s="120">
        <v>0</v>
      </c>
      <c r="EJ72" s="120">
        <v>0</v>
      </c>
      <c r="EK72" s="120">
        <v>0</v>
      </c>
      <c r="EL72" s="120">
        <v>0</v>
      </c>
      <c r="EM72" s="120">
        <v>0</v>
      </c>
      <c r="EN72" s="120">
        <v>0</v>
      </c>
      <c r="EO72" s="120">
        <v>0</v>
      </c>
      <c r="EP72" s="120"/>
      <c r="EQ72" s="120">
        <v>5.0000000000000001E-3</v>
      </c>
      <c r="ER72" s="120">
        <v>0</v>
      </c>
      <c r="ES72" s="120"/>
      <c r="ET72" s="120"/>
      <c r="EU72" s="120"/>
      <c r="EV72" s="120"/>
      <c r="EW72" s="120">
        <v>3.0000000000000001E-3</v>
      </c>
      <c r="EX72" s="120">
        <v>2E-3</v>
      </c>
      <c r="EY72" s="120">
        <v>1E-3</v>
      </c>
      <c r="EZ72" s="120"/>
      <c r="FA72" s="120"/>
      <c r="FB72" s="120">
        <v>0</v>
      </c>
      <c r="FC72" s="120"/>
      <c r="FD72" s="120"/>
      <c r="FE72" s="120">
        <v>0</v>
      </c>
      <c r="FF72" s="120">
        <v>8.9999999999999993E-3</v>
      </c>
      <c r="FG72" s="120">
        <v>8.0000000000000002E-3</v>
      </c>
      <c r="FH72" s="120">
        <v>0</v>
      </c>
      <c r="FI72" s="120">
        <v>0</v>
      </c>
      <c r="FJ72" s="120">
        <v>0</v>
      </c>
      <c r="FK72" s="120">
        <v>0</v>
      </c>
      <c r="FL72" s="120"/>
      <c r="FM72" s="120"/>
      <c r="FN72" s="120"/>
      <c r="FO72" s="120">
        <v>0</v>
      </c>
      <c r="FP72" s="120">
        <v>4.0000000000000001E-3</v>
      </c>
      <c r="FQ72" s="120"/>
      <c r="FR72" s="120"/>
      <c r="FS72" s="120">
        <v>0</v>
      </c>
      <c r="FT72" s="120"/>
      <c r="FU72" s="120"/>
      <c r="FV72" s="120"/>
      <c r="FW72" s="120"/>
      <c r="FX72" s="120"/>
      <c r="FY72" s="120"/>
      <c r="FZ72" s="120"/>
      <c r="GA72" s="120">
        <v>0</v>
      </c>
      <c r="GB72" s="120"/>
      <c r="GC72" s="120">
        <v>0</v>
      </c>
      <c r="GD72" s="120">
        <v>2E-3</v>
      </c>
      <c r="GE72" s="120">
        <v>0</v>
      </c>
      <c r="GF72" s="120"/>
      <c r="GG72" s="120"/>
      <c r="GH72" s="120"/>
      <c r="GI72" s="120">
        <v>0</v>
      </c>
      <c r="GJ72" s="120">
        <v>0</v>
      </c>
      <c r="GK72" s="120">
        <v>0</v>
      </c>
      <c r="GL72" s="120">
        <v>0</v>
      </c>
      <c r="GM72" s="120">
        <v>0</v>
      </c>
      <c r="GN72" s="120">
        <v>0</v>
      </c>
      <c r="GO72" s="120">
        <v>0</v>
      </c>
      <c r="GP72" s="120">
        <v>0</v>
      </c>
      <c r="GQ72" s="120"/>
      <c r="GR72" s="120"/>
      <c r="GS72" s="120"/>
      <c r="GT72" s="120">
        <v>4.0000000000000001E-3</v>
      </c>
      <c r="GU72" s="120"/>
      <c r="GV72" s="120"/>
      <c r="GW72" s="120">
        <v>5.0000000000000001E-3</v>
      </c>
      <c r="GX72" s="120"/>
      <c r="GY72" s="120">
        <v>0</v>
      </c>
      <c r="GZ72" s="120">
        <v>0</v>
      </c>
      <c r="HA72" s="120">
        <v>0</v>
      </c>
      <c r="HB72" s="120">
        <v>0</v>
      </c>
      <c r="HC72" s="120">
        <v>0</v>
      </c>
      <c r="HD72" s="120">
        <v>0</v>
      </c>
      <c r="HE72" s="120">
        <v>0</v>
      </c>
      <c r="HF72" s="120">
        <v>0</v>
      </c>
      <c r="HG72" s="120">
        <v>2E-3</v>
      </c>
      <c r="HH72" s="120"/>
      <c r="HI72" s="120"/>
      <c r="HJ72" s="120"/>
      <c r="HK72" s="120"/>
      <c r="HL72" s="120"/>
      <c r="HM72" s="120"/>
      <c r="HN72" s="120"/>
      <c r="HO72" s="120"/>
      <c r="HP72" s="120">
        <v>0</v>
      </c>
      <c r="HQ72" s="120"/>
      <c r="HR72" s="120"/>
      <c r="HS72" s="120"/>
      <c r="HT72" s="120"/>
      <c r="HU72" s="120">
        <v>0</v>
      </c>
      <c r="HV72" s="120">
        <v>0.01</v>
      </c>
      <c r="HW72" s="120"/>
      <c r="HX72" s="120">
        <v>3.0000000000000001E-3</v>
      </c>
    </row>
    <row r="73" spans="1:232" s="20" customFormat="1" ht="15" x14ac:dyDescent="0.25">
      <c r="A73" s="21"/>
      <c r="B73" s="22"/>
      <c r="C73" s="23" t="s">
        <v>240</v>
      </c>
      <c r="D73" s="18">
        <f t="shared" si="4"/>
        <v>137.15500000000003</v>
      </c>
      <c r="E73" s="120">
        <f t="shared" si="19"/>
        <v>0</v>
      </c>
      <c r="F73" s="120">
        <f t="shared" si="19"/>
        <v>0</v>
      </c>
      <c r="G73" s="120">
        <f t="shared" si="19"/>
        <v>0</v>
      </c>
      <c r="H73" s="120"/>
      <c r="I73" s="120"/>
      <c r="J73" s="120"/>
      <c r="K73" s="120"/>
      <c r="L73" s="120">
        <v>0</v>
      </c>
      <c r="M73" s="120"/>
      <c r="N73" s="120"/>
      <c r="O73" s="120"/>
      <c r="P73" s="120">
        <v>2.2919999999999998</v>
      </c>
      <c r="Q73" s="120">
        <v>0</v>
      </c>
      <c r="R73" s="120">
        <v>3.056</v>
      </c>
      <c r="S73" s="120">
        <v>0</v>
      </c>
      <c r="T73" s="120">
        <v>0</v>
      </c>
      <c r="U73" s="120"/>
      <c r="V73" s="120"/>
      <c r="W73" s="120">
        <v>3.081</v>
      </c>
      <c r="X73" s="120"/>
      <c r="Y73" s="120"/>
      <c r="Z73" s="120"/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3.8650000000000002</v>
      </c>
      <c r="AG73" s="120">
        <v>0</v>
      </c>
      <c r="AH73" s="120">
        <v>0</v>
      </c>
      <c r="AI73" s="120">
        <v>0</v>
      </c>
      <c r="AJ73" s="120"/>
      <c r="AK73" s="120">
        <v>5.5060000000000002</v>
      </c>
      <c r="AL73" s="120"/>
      <c r="AM73" s="120"/>
      <c r="AN73" s="120"/>
      <c r="AO73" s="120"/>
      <c r="AP73" s="120"/>
      <c r="AQ73" s="120"/>
      <c r="AR73" s="120"/>
      <c r="AS73" s="120"/>
      <c r="AT73" s="120">
        <v>0</v>
      </c>
      <c r="AU73" s="120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120">
        <v>0</v>
      </c>
      <c r="BC73" s="120">
        <v>0</v>
      </c>
      <c r="BD73" s="120">
        <v>0</v>
      </c>
      <c r="BE73" s="120">
        <v>0</v>
      </c>
      <c r="BF73" s="120">
        <v>0</v>
      </c>
      <c r="BG73" s="120">
        <v>0</v>
      </c>
      <c r="BH73" s="120">
        <v>0</v>
      </c>
      <c r="BI73" s="120">
        <v>6.9539999999999997</v>
      </c>
      <c r="BJ73" s="120">
        <v>0</v>
      </c>
      <c r="BK73" s="120"/>
      <c r="BL73" s="120"/>
      <c r="BM73" s="120"/>
      <c r="BN73" s="120">
        <v>0</v>
      </c>
      <c r="BO73" s="120"/>
      <c r="BP73" s="120"/>
      <c r="BQ73" s="120"/>
      <c r="BR73" s="120"/>
      <c r="BS73" s="120">
        <v>0</v>
      </c>
      <c r="BT73" s="120">
        <v>0.38400000000000001</v>
      </c>
      <c r="BU73" s="120"/>
      <c r="BV73" s="120"/>
      <c r="BW73" s="120"/>
      <c r="BX73" s="120">
        <v>5.5439999999999996</v>
      </c>
      <c r="BY73" s="120">
        <v>0</v>
      </c>
      <c r="BZ73" s="120">
        <v>0</v>
      </c>
      <c r="CA73" s="120"/>
      <c r="CB73" s="120"/>
      <c r="CC73" s="120"/>
      <c r="CD73" s="120">
        <v>0</v>
      </c>
      <c r="CE73" s="120"/>
      <c r="CF73" s="120"/>
      <c r="CG73" s="120"/>
      <c r="CH73" s="120"/>
      <c r="CI73" s="120"/>
      <c r="CJ73" s="120">
        <v>2.2919999999999998</v>
      </c>
      <c r="CK73" s="120"/>
      <c r="CL73" s="120">
        <v>0</v>
      </c>
      <c r="CM73" s="120"/>
      <c r="CN73" s="120"/>
      <c r="CO73" s="120"/>
      <c r="CP73" s="120">
        <v>0</v>
      </c>
      <c r="CQ73" s="120">
        <v>0.77</v>
      </c>
      <c r="CR73" s="120">
        <v>0</v>
      </c>
      <c r="CS73" s="120">
        <v>0</v>
      </c>
      <c r="CT73" s="120">
        <v>0</v>
      </c>
      <c r="CU73" s="120">
        <v>0</v>
      </c>
      <c r="CV73" s="120">
        <v>0</v>
      </c>
      <c r="CW73" s="120">
        <v>0</v>
      </c>
      <c r="CX73" s="120">
        <v>0</v>
      </c>
      <c r="CY73" s="120">
        <v>15.669</v>
      </c>
      <c r="CZ73" s="120"/>
      <c r="DA73" s="120">
        <v>12.519</v>
      </c>
      <c r="DB73" s="120"/>
      <c r="DC73" s="120"/>
      <c r="DD73" s="120"/>
      <c r="DE73" s="120">
        <v>0</v>
      </c>
      <c r="DF73" s="120">
        <v>0</v>
      </c>
      <c r="DG73" s="120">
        <v>3.09</v>
      </c>
      <c r="DH73" s="120">
        <v>2.3199999999999998</v>
      </c>
      <c r="DI73" s="120"/>
      <c r="DJ73" s="120">
        <v>0</v>
      </c>
      <c r="DK73" s="120">
        <v>2.3199999999999998</v>
      </c>
      <c r="DL73" s="120">
        <v>0</v>
      </c>
      <c r="DM73" s="120"/>
      <c r="DN73" s="120"/>
      <c r="DO73" s="120">
        <v>0</v>
      </c>
      <c r="DP73" s="120"/>
      <c r="DQ73" s="120"/>
      <c r="DR73" s="120"/>
      <c r="DS73" s="120">
        <v>1.54</v>
      </c>
      <c r="DT73" s="120">
        <v>1.54</v>
      </c>
      <c r="DU73" s="120">
        <v>6.95</v>
      </c>
      <c r="DV73" s="120">
        <v>0</v>
      </c>
      <c r="DW73" s="120">
        <v>0</v>
      </c>
      <c r="DX73" s="120">
        <v>0</v>
      </c>
      <c r="DY73" s="120">
        <v>0</v>
      </c>
      <c r="DZ73" s="120">
        <v>0</v>
      </c>
      <c r="EA73" s="120">
        <v>0</v>
      </c>
      <c r="EB73" s="120"/>
      <c r="EC73" s="120">
        <v>0</v>
      </c>
      <c r="ED73" s="120">
        <v>0</v>
      </c>
      <c r="EE73" s="120">
        <v>1.54</v>
      </c>
      <c r="EF73" s="120">
        <v>0</v>
      </c>
      <c r="EG73" s="120">
        <v>0</v>
      </c>
      <c r="EH73" s="120">
        <v>0</v>
      </c>
      <c r="EI73" s="120">
        <v>0</v>
      </c>
      <c r="EJ73" s="120">
        <v>0</v>
      </c>
      <c r="EK73" s="120">
        <v>0</v>
      </c>
      <c r="EL73" s="120">
        <v>0</v>
      </c>
      <c r="EM73" s="120">
        <v>0</v>
      </c>
      <c r="EN73" s="120">
        <v>0</v>
      </c>
      <c r="EO73" s="120">
        <v>0</v>
      </c>
      <c r="EP73" s="120"/>
      <c r="EQ73" s="120">
        <v>1.91</v>
      </c>
      <c r="ER73" s="120">
        <v>0</v>
      </c>
      <c r="ES73" s="120"/>
      <c r="ET73" s="120"/>
      <c r="EU73" s="120"/>
      <c r="EV73" s="120"/>
      <c r="EW73" s="120">
        <v>1.2929999999999999</v>
      </c>
      <c r="EX73" s="120">
        <v>0.77100000000000002</v>
      </c>
      <c r="EY73" s="120">
        <v>0.38400000000000001</v>
      </c>
      <c r="EZ73" s="120"/>
      <c r="FA73" s="120"/>
      <c r="FB73" s="120">
        <v>0</v>
      </c>
      <c r="FC73" s="120"/>
      <c r="FD73" s="120"/>
      <c r="FE73" s="120">
        <v>0</v>
      </c>
      <c r="FF73" s="120">
        <v>6.95</v>
      </c>
      <c r="FG73" s="120">
        <v>3.056</v>
      </c>
      <c r="FH73" s="120">
        <v>0</v>
      </c>
      <c r="FI73" s="120">
        <v>0</v>
      </c>
      <c r="FJ73" s="120">
        <v>0</v>
      </c>
      <c r="FK73" s="120">
        <v>0</v>
      </c>
      <c r="FL73" s="120"/>
      <c r="FM73" s="120"/>
      <c r="FN73" s="120"/>
      <c r="FO73" s="120">
        <v>0</v>
      </c>
      <c r="FP73" s="120">
        <v>3.09</v>
      </c>
      <c r="FQ73" s="120"/>
      <c r="FR73" s="120"/>
      <c r="FS73" s="120">
        <v>0</v>
      </c>
      <c r="FT73" s="120"/>
      <c r="FU73" s="120"/>
      <c r="FV73" s="120"/>
      <c r="FW73" s="120"/>
      <c r="FX73" s="120"/>
      <c r="FY73" s="120"/>
      <c r="FZ73" s="120"/>
      <c r="GA73" s="120">
        <v>0</v>
      </c>
      <c r="GB73" s="120"/>
      <c r="GC73" s="120">
        <v>0</v>
      </c>
      <c r="GD73" s="120">
        <v>3.0219999999999998</v>
      </c>
      <c r="GE73" s="120">
        <v>0</v>
      </c>
      <c r="GF73" s="120"/>
      <c r="GG73" s="120"/>
      <c r="GH73" s="120"/>
      <c r="GI73" s="120">
        <v>0</v>
      </c>
      <c r="GJ73" s="120">
        <v>0</v>
      </c>
      <c r="GK73" s="120">
        <v>0</v>
      </c>
      <c r="GL73" s="120">
        <v>0</v>
      </c>
      <c r="GM73" s="120">
        <v>0</v>
      </c>
      <c r="GN73" s="120">
        <v>0</v>
      </c>
      <c r="GO73" s="120">
        <v>0</v>
      </c>
      <c r="GP73" s="120">
        <v>0</v>
      </c>
      <c r="GQ73" s="120"/>
      <c r="GR73" s="120"/>
      <c r="GS73" s="120"/>
      <c r="GT73" s="120">
        <v>7.3120000000000003</v>
      </c>
      <c r="GU73" s="120"/>
      <c r="GV73" s="120"/>
      <c r="GW73" s="120">
        <v>3.8650000000000002</v>
      </c>
      <c r="GX73" s="120"/>
      <c r="GY73" s="120">
        <v>0</v>
      </c>
      <c r="GZ73" s="120">
        <v>0</v>
      </c>
      <c r="HA73" s="120">
        <v>0</v>
      </c>
      <c r="HB73" s="120">
        <v>0</v>
      </c>
      <c r="HC73" s="120">
        <v>0</v>
      </c>
      <c r="HD73" s="120">
        <v>0</v>
      </c>
      <c r="HE73" s="120">
        <v>0</v>
      </c>
      <c r="HF73" s="120">
        <v>0</v>
      </c>
      <c r="HG73" s="120">
        <v>3.67</v>
      </c>
      <c r="HH73" s="120"/>
      <c r="HI73" s="120"/>
      <c r="HJ73" s="120"/>
      <c r="HK73" s="120"/>
      <c r="HL73" s="120"/>
      <c r="HM73" s="120"/>
      <c r="HN73" s="120"/>
      <c r="HO73" s="120"/>
      <c r="HP73" s="120">
        <v>0</v>
      </c>
      <c r="HQ73" s="120"/>
      <c r="HR73" s="120"/>
      <c r="HS73" s="120"/>
      <c r="HT73" s="120"/>
      <c r="HU73" s="120">
        <v>0</v>
      </c>
      <c r="HV73" s="120">
        <v>18.282</v>
      </c>
      <c r="HW73" s="120"/>
      <c r="HX73" s="120">
        <v>2.3180000000000001</v>
      </c>
    </row>
    <row r="74" spans="1:232" s="20" customFormat="1" ht="15" x14ac:dyDescent="0.25">
      <c r="A74" s="21" t="s">
        <v>312</v>
      </c>
      <c r="B74" s="24" t="s">
        <v>313</v>
      </c>
      <c r="C74" s="23" t="s">
        <v>314</v>
      </c>
      <c r="D74" s="18">
        <f t="shared" si="4"/>
        <v>0</v>
      </c>
      <c r="E74" s="120">
        <f t="shared" ref="E74:G74" si="20">SUM(I74,Y74)</f>
        <v>0</v>
      </c>
      <c r="F74" s="120">
        <f t="shared" si="20"/>
        <v>0</v>
      </c>
      <c r="G74" s="120">
        <f t="shared" si="20"/>
        <v>0</v>
      </c>
      <c r="H74" s="120"/>
      <c r="I74" s="120"/>
      <c r="J74" s="120"/>
      <c r="K74" s="120"/>
      <c r="L74" s="120"/>
      <c r="M74" s="120"/>
      <c r="N74" s="120"/>
      <c r="O74" s="120"/>
      <c r="P74" s="120">
        <v>0</v>
      </c>
      <c r="Q74" s="120"/>
      <c r="R74" s="120">
        <v>0</v>
      </c>
      <c r="S74" s="120"/>
      <c r="T74" s="120">
        <v>0</v>
      </c>
      <c r="U74" s="120"/>
      <c r="V74" s="120"/>
      <c r="W74" s="120">
        <v>0</v>
      </c>
      <c r="X74" s="120"/>
      <c r="Y74" s="120"/>
      <c r="Z74" s="120"/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/>
      <c r="AK74" s="120">
        <v>0</v>
      </c>
      <c r="AL74" s="120"/>
      <c r="AM74" s="120"/>
      <c r="AN74" s="120"/>
      <c r="AO74" s="120"/>
      <c r="AP74" s="120"/>
      <c r="AQ74" s="120"/>
      <c r="AR74" s="120"/>
      <c r="AS74" s="120"/>
      <c r="AT74" s="120">
        <v>0</v>
      </c>
      <c r="AU74" s="120">
        <v>0</v>
      </c>
      <c r="AV74" s="120">
        <v>0</v>
      </c>
      <c r="AW74" s="120">
        <v>0</v>
      </c>
      <c r="AX74" s="120">
        <v>0</v>
      </c>
      <c r="AY74" s="120">
        <v>0</v>
      </c>
      <c r="AZ74" s="120">
        <v>0</v>
      </c>
      <c r="BA74" s="120">
        <v>0</v>
      </c>
      <c r="BB74" s="120">
        <v>0</v>
      </c>
      <c r="BC74" s="120">
        <v>0</v>
      </c>
      <c r="BD74" s="120">
        <v>0</v>
      </c>
      <c r="BE74" s="120">
        <v>0</v>
      </c>
      <c r="BF74" s="120">
        <v>0</v>
      </c>
      <c r="BG74" s="120">
        <v>0</v>
      </c>
      <c r="BH74" s="120">
        <v>0</v>
      </c>
      <c r="BI74" s="120">
        <v>0</v>
      </c>
      <c r="BJ74" s="120">
        <v>0</v>
      </c>
      <c r="BK74" s="120"/>
      <c r="BL74" s="120"/>
      <c r="BM74" s="120"/>
      <c r="BN74" s="120"/>
      <c r="BO74" s="120"/>
      <c r="BP74" s="120"/>
      <c r="BQ74" s="120"/>
      <c r="BR74" s="120"/>
      <c r="BS74" s="120"/>
      <c r="BT74" s="120">
        <v>0</v>
      </c>
      <c r="BU74" s="120"/>
      <c r="BV74" s="120"/>
      <c r="BW74" s="120"/>
      <c r="BX74" s="120">
        <v>0</v>
      </c>
      <c r="BY74" s="120"/>
      <c r="BZ74" s="120"/>
      <c r="CA74" s="120"/>
      <c r="CB74" s="120"/>
      <c r="CC74" s="120"/>
      <c r="CD74" s="120">
        <v>0</v>
      </c>
      <c r="CE74" s="120"/>
      <c r="CF74" s="120"/>
      <c r="CG74" s="120"/>
      <c r="CH74" s="120"/>
      <c r="CI74" s="120"/>
      <c r="CJ74" s="120">
        <v>0</v>
      </c>
      <c r="CK74" s="120"/>
      <c r="CL74" s="120">
        <v>0</v>
      </c>
      <c r="CM74" s="120"/>
      <c r="CN74" s="120"/>
      <c r="CO74" s="120"/>
      <c r="CP74" s="120"/>
      <c r="CQ74" s="120">
        <v>0</v>
      </c>
      <c r="CR74" s="120">
        <v>0</v>
      </c>
      <c r="CS74" s="120">
        <v>0</v>
      </c>
      <c r="CT74" s="120">
        <v>0</v>
      </c>
      <c r="CU74" s="120">
        <v>0</v>
      </c>
      <c r="CV74" s="120">
        <v>0</v>
      </c>
      <c r="CW74" s="120">
        <v>0</v>
      </c>
      <c r="CX74" s="120">
        <v>0</v>
      </c>
      <c r="CY74" s="120">
        <v>0</v>
      </c>
      <c r="CZ74" s="120"/>
      <c r="DA74" s="120">
        <v>0</v>
      </c>
      <c r="DB74" s="120"/>
      <c r="DC74" s="120"/>
      <c r="DD74" s="120"/>
      <c r="DE74" s="120">
        <v>0</v>
      </c>
      <c r="DF74" s="120">
        <v>0</v>
      </c>
      <c r="DG74" s="120">
        <v>0</v>
      </c>
      <c r="DH74" s="120">
        <v>0</v>
      </c>
      <c r="DI74" s="120"/>
      <c r="DJ74" s="120">
        <v>0</v>
      </c>
      <c r="DK74" s="120">
        <v>0</v>
      </c>
      <c r="DL74" s="120">
        <v>0</v>
      </c>
      <c r="DM74" s="120"/>
      <c r="DN74" s="120"/>
      <c r="DO74" s="120"/>
      <c r="DP74" s="120"/>
      <c r="DQ74" s="120"/>
      <c r="DR74" s="120"/>
      <c r="DS74" s="120">
        <v>0</v>
      </c>
      <c r="DT74" s="120">
        <v>0</v>
      </c>
      <c r="DU74" s="120">
        <v>0</v>
      </c>
      <c r="DV74" s="120"/>
      <c r="DW74" s="120"/>
      <c r="DX74" s="120">
        <v>0</v>
      </c>
      <c r="DY74" s="120"/>
      <c r="DZ74" s="120">
        <v>0</v>
      </c>
      <c r="EA74" s="120"/>
      <c r="EB74" s="120"/>
      <c r="EC74" s="120">
        <v>0</v>
      </c>
      <c r="ED74" s="120">
        <v>0</v>
      </c>
      <c r="EE74" s="120">
        <v>0</v>
      </c>
      <c r="EF74" s="120">
        <v>0</v>
      </c>
      <c r="EG74" s="120">
        <v>0</v>
      </c>
      <c r="EH74" s="120">
        <v>0</v>
      </c>
      <c r="EI74" s="120">
        <v>0</v>
      </c>
      <c r="EJ74" s="120">
        <v>0</v>
      </c>
      <c r="EK74" s="120">
        <v>0</v>
      </c>
      <c r="EL74" s="120">
        <v>0</v>
      </c>
      <c r="EM74" s="120">
        <v>0</v>
      </c>
      <c r="EN74" s="120">
        <v>0</v>
      </c>
      <c r="EO74" s="120">
        <v>0</v>
      </c>
      <c r="EP74" s="120"/>
      <c r="EQ74" s="120">
        <v>0</v>
      </c>
      <c r="ER74" s="120"/>
      <c r="ES74" s="120"/>
      <c r="ET74" s="120"/>
      <c r="EU74" s="120"/>
      <c r="EV74" s="120"/>
      <c r="EW74" s="120">
        <v>0</v>
      </c>
      <c r="EX74" s="120">
        <v>0</v>
      </c>
      <c r="EY74" s="120">
        <v>0</v>
      </c>
      <c r="EZ74" s="120"/>
      <c r="FA74" s="120"/>
      <c r="FB74" s="120">
        <v>0</v>
      </c>
      <c r="FC74" s="120"/>
      <c r="FD74" s="120"/>
      <c r="FE74" s="120"/>
      <c r="FF74" s="120">
        <v>0</v>
      </c>
      <c r="FG74" s="120">
        <v>0</v>
      </c>
      <c r="FH74" s="120"/>
      <c r="FI74" s="120"/>
      <c r="FJ74" s="120">
        <v>0</v>
      </c>
      <c r="FK74" s="120">
        <v>0</v>
      </c>
      <c r="FL74" s="120"/>
      <c r="FM74" s="120"/>
      <c r="FN74" s="120"/>
      <c r="FO74" s="120"/>
      <c r="FP74" s="120">
        <v>0</v>
      </c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>
        <v>0</v>
      </c>
      <c r="GD74" s="120">
        <v>0</v>
      </c>
      <c r="GE74" s="120">
        <v>0</v>
      </c>
      <c r="GF74" s="120"/>
      <c r="GG74" s="120"/>
      <c r="GH74" s="120"/>
      <c r="GI74" s="120">
        <v>0</v>
      </c>
      <c r="GJ74" s="120">
        <v>0</v>
      </c>
      <c r="GK74" s="120">
        <v>0</v>
      </c>
      <c r="GL74" s="120">
        <v>0</v>
      </c>
      <c r="GM74" s="120">
        <v>0</v>
      </c>
      <c r="GN74" s="120">
        <v>0</v>
      </c>
      <c r="GO74" s="120">
        <v>0</v>
      </c>
      <c r="GP74" s="120"/>
      <c r="GQ74" s="120"/>
      <c r="GR74" s="120"/>
      <c r="GS74" s="120"/>
      <c r="GT74" s="120">
        <v>0</v>
      </c>
      <c r="GU74" s="120"/>
      <c r="GV74" s="120"/>
      <c r="GW74" s="120">
        <v>0</v>
      </c>
      <c r="GX74" s="120"/>
      <c r="GY74" s="120">
        <v>0</v>
      </c>
      <c r="GZ74" s="120">
        <v>0</v>
      </c>
      <c r="HA74" s="120">
        <v>0</v>
      </c>
      <c r="HB74" s="120">
        <v>0</v>
      </c>
      <c r="HC74" s="120">
        <v>0</v>
      </c>
      <c r="HD74" s="120">
        <v>0</v>
      </c>
      <c r="HE74" s="120">
        <v>0</v>
      </c>
      <c r="HF74" s="120">
        <v>0</v>
      </c>
      <c r="HG74" s="120">
        <v>0</v>
      </c>
      <c r="HH74" s="120"/>
      <c r="HI74" s="120"/>
      <c r="HJ74" s="120"/>
      <c r="HK74" s="120"/>
      <c r="HL74" s="120"/>
      <c r="HM74" s="120"/>
      <c r="HN74" s="120"/>
      <c r="HO74" s="120"/>
      <c r="HP74" s="120">
        <v>0</v>
      </c>
      <c r="HQ74" s="120"/>
      <c r="HR74" s="120"/>
      <c r="HS74" s="120"/>
      <c r="HT74" s="120"/>
      <c r="HU74" s="120"/>
      <c r="HV74" s="120">
        <v>0</v>
      </c>
      <c r="HW74" s="120"/>
      <c r="HX74" s="120">
        <v>0</v>
      </c>
    </row>
    <row r="75" spans="1:232" s="20" customFormat="1" ht="15" x14ac:dyDescent="0.25">
      <c r="A75" s="21"/>
      <c r="B75" s="24"/>
      <c r="C75" s="23" t="s">
        <v>240</v>
      </c>
      <c r="D75" s="18">
        <f t="shared" si="4"/>
        <v>0</v>
      </c>
      <c r="E75" s="120"/>
      <c r="F75" s="121"/>
      <c r="G75" s="122"/>
      <c r="H75" s="123"/>
      <c r="I75" s="121"/>
      <c r="J75" s="120"/>
      <c r="K75" s="121"/>
      <c r="L75" s="121"/>
      <c r="M75" s="121"/>
      <c r="N75" s="121"/>
      <c r="O75" s="121"/>
      <c r="P75" s="121">
        <v>0</v>
      </c>
      <c r="Q75" s="121"/>
      <c r="R75" s="121">
        <v>0</v>
      </c>
      <c r="S75" s="120"/>
      <c r="T75" s="121">
        <v>0</v>
      </c>
      <c r="U75" s="121"/>
      <c r="V75" s="120"/>
      <c r="W75" s="120">
        <v>0</v>
      </c>
      <c r="X75" s="120"/>
      <c r="Y75" s="120"/>
      <c r="Z75" s="121"/>
      <c r="AA75" s="121">
        <v>0</v>
      </c>
      <c r="AB75" s="121">
        <v>0</v>
      </c>
      <c r="AC75" s="121">
        <v>0</v>
      </c>
      <c r="AD75" s="121">
        <v>0</v>
      </c>
      <c r="AE75" s="121">
        <v>0</v>
      </c>
      <c r="AF75" s="121">
        <v>0</v>
      </c>
      <c r="AG75" s="124">
        <v>0</v>
      </c>
      <c r="AH75" s="121">
        <v>0</v>
      </c>
      <c r="AI75" s="125">
        <v>0</v>
      </c>
      <c r="AJ75" s="125"/>
      <c r="AK75" s="125">
        <v>0</v>
      </c>
      <c r="AL75" s="125"/>
      <c r="AM75" s="125"/>
      <c r="AN75" s="125"/>
      <c r="AO75" s="125"/>
      <c r="AP75" s="125"/>
      <c r="AQ75" s="125"/>
      <c r="AR75" s="125"/>
      <c r="AS75" s="125"/>
      <c r="AT75" s="125">
        <v>0</v>
      </c>
      <c r="AU75" s="125">
        <v>0</v>
      </c>
      <c r="AV75" s="125">
        <v>0</v>
      </c>
      <c r="AW75" s="125">
        <v>0</v>
      </c>
      <c r="AX75" s="125">
        <v>0</v>
      </c>
      <c r="AY75" s="125">
        <v>0</v>
      </c>
      <c r="AZ75" s="125">
        <v>0</v>
      </c>
      <c r="BA75" s="125">
        <v>0</v>
      </c>
      <c r="BB75" s="125">
        <v>0</v>
      </c>
      <c r="BC75" s="125">
        <v>0</v>
      </c>
      <c r="BD75" s="125">
        <v>0</v>
      </c>
      <c r="BE75" s="125">
        <v>0</v>
      </c>
      <c r="BF75" s="125">
        <v>0</v>
      </c>
      <c r="BG75" s="125">
        <v>0</v>
      </c>
      <c r="BH75" s="125">
        <v>0</v>
      </c>
      <c r="BI75" s="125">
        <v>0</v>
      </c>
      <c r="BJ75" s="125">
        <v>0</v>
      </c>
      <c r="BK75" s="125"/>
      <c r="BL75" s="125"/>
      <c r="BM75" s="125"/>
      <c r="BN75" s="125"/>
      <c r="BO75" s="125"/>
      <c r="BP75" s="125"/>
      <c r="BQ75" s="125"/>
      <c r="BR75" s="125"/>
      <c r="BS75" s="125"/>
      <c r="BT75" s="125">
        <v>0</v>
      </c>
      <c r="BU75" s="125"/>
      <c r="BV75" s="125"/>
      <c r="BW75" s="125"/>
      <c r="BX75" s="125">
        <v>0</v>
      </c>
      <c r="BY75" s="125"/>
      <c r="BZ75" s="125"/>
      <c r="CA75" s="125"/>
      <c r="CB75" s="125"/>
      <c r="CC75" s="125"/>
      <c r="CD75" s="125">
        <v>0</v>
      </c>
      <c r="CE75" s="125"/>
      <c r="CF75" s="125"/>
      <c r="CG75" s="125"/>
      <c r="CH75" s="125"/>
      <c r="CI75" s="125"/>
      <c r="CJ75" s="125">
        <v>0</v>
      </c>
      <c r="CK75" s="125"/>
      <c r="CL75" s="125">
        <v>0</v>
      </c>
      <c r="CM75" s="125"/>
      <c r="CN75" s="125"/>
      <c r="CO75" s="125"/>
      <c r="CP75" s="125"/>
      <c r="CQ75" s="125">
        <v>0</v>
      </c>
      <c r="CR75" s="125">
        <v>0</v>
      </c>
      <c r="CS75" s="125">
        <v>0</v>
      </c>
      <c r="CT75" s="125">
        <v>0</v>
      </c>
      <c r="CU75" s="125">
        <v>0</v>
      </c>
      <c r="CV75" s="125">
        <v>0</v>
      </c>
      <c r="CW75" s="125">
        <v>0</v>
      </c>
      <c r="CX75" s="125">
        <v>0</v>
      </c>
      <c r="CY75" s="125">
        <v>0</v>
      </c>
      <c r="CZ75" s="125"/>
      <c r="DA75" s="125">
        <v>0</v>
      </c>
      <c r="DB75" s="125"/>
      <c r="DC75" s="125"/>
      <c r="DD75" s="125"/>
      <c r="DE75" s="125">
        <v>0</v>
      </c>
      <c r="DF75" s="125">
        <v>0</v>
      </c>
      <c r="DG75" s="125">
        <v>0</v>
      </c>
      <c r="DH75" s="125">
        <v>0</v>
      </c>
      <c r="DI75" s="125"/>
      <c r="DJ75" s="125">
        <v>0</v>
      </c>
      <c r="DK75" s="125">
        <v>0</v>
      </c>
      <c r="DL75" s="125">
        <v>0</v>
      </c>
      <c r="DM75" s="125"/>
      <c r="DN75" s="125"/>
      <c r="DO75" s="125"/>
      <c r="DP75" s="125"/>
      <c r="DQ75" s="125"/>
      <c r="DR75" s="125"/>
      <c r="DS75" s="125">
        <v>0</v>
      </c>
      <c r="DT75" s="125">
        <v>0</v>
      </c>
      <c r="DU75" s="125">
        <v>0</v>
      </c>
      <c r="DV75" s="125"/>
      <c r="DW75" s="125"/>
      <c r="DX75" s="125">
        <v>0</v>
      </c>
      <c r="DY75" s="125"/>
      <c r="DZ75" s="125">
        <v>0</v>
      </c>
      <c r="EA75" s="125"/>
      <c r="EB75" s="125"/>
      <c r="EC75" s="125">
        <v>0</v>
      </c>
      <c r="ED75" s="125">
        <v>0</v>
      </c>
      <c r="EE75" s="125">
        <v>0</v>
      </c>
      <c r="EF75" s="125">
        <v>0</v>
      </c>
      <c r="EG75" s="125">
        <v>0</v>
      </c>
      <c r="EH75" s="125">
        <v>0</v>
      </c>
      <c r="EI75" s="125">
        <v>0</v>
      </c>
      <c r="EJ75" s="125">
        <v>0</v>
      </c>
      <c r="EK75" s="125">
        <v>0</v>
      </c>
      <c r="EL75" s="126">
        <v>0</v>
      </c>
      <c r="EM75" s="125">
        <v>0</v>
      </c>
      <c r="EN75" s="125">
        <v>0</v>
      </c>
      <c r="EO75" s="125">
        <v>0</v>
      </c>
      <c r="EP75" s="125"/>
      <c r="EQ75" s="125">
        <v>0</v>
      </c>
      <c r="ER75" s="125"/>
      <c r="ES75" s="125"/>
      <c r="ET75" s="125"/>
      <c r="EU75" s="125"/>
      <c r="EV75" s="125"/>
      <c r="EW75" s="125">
        <v>0</v>
      </c>
      <c r="EX75" s="125">
        <v>0</v>
      </c>
      <c r="EY75" s="125">
        <v>0</v>
      </c>
      <c r="EZ75" s="125"/>
      <c r="FA75" s="125"/>
      <c r="FB75" s="125">
        <v>0</v>
      </c>
      <c r="FC75" s="125"/>
      <c r="FD75" s="125"/>
      <c r="FE75" s="125"/>
      <c r="FF75" s="125">
        <v>0</v>
      </c>
      <c r="FG75" s="125">
        <v>0</v>
      </c>
      <c r="FH75" s="125"/>
      <c r="FI75" s="125"/>
      <c r="FJ75" s="125">
        <v>0</v>
      </c>
      <c r="FK75" s="125">
        <v>0</v>
      </c>
      <c r="FL75" s="125"/>
      <c r="FM75" s="125"/>
      <c r="FN75" s="125"/>
      <c r="FO75" s="125"/>
      <c r="FP75" s="125">
        <v>0</v>
      </c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>
        <v>0</v>
      </c>
      <c r="GD75" s="125">
        <v>0</v>
      </c>
      <c r="GE75" s="125">
        <v>0</v>
      </c>
      <c r="GF75" s="125"/>
      <c r="GG75" s="125"/>
      <c r="GH75" s="125"/>
      <c r="GI75" s="125">
        <v>0</v>
      </c>
      <c r="GJ75" s="125">
        <v>0</v>
      </c>
      <c r="GK75" s="125">
        <v>0</v>
      </c>
      <c r="GL75" s="125">
        <v>0</v>
      </c>
      <c r="GM75" s="125">
        <v>0</v>
      </c>
      <c r="GN75" s="125">
        <v>0</v>
      </c>
      <c r="GO75" s="125">
        <v>0</v>
      </c>
      <c r="GP75" s="125"/>
      <c r="GQ75" s="125"/>
      <c r="GR75" s="125"/>
      <c r="GS75" s="125"/>
      <c r="GT75" s="125">
        <v>0</v>
      </c>
      <c r="GU75" s="125"/>
      <c r="GV75" s="125"/>
      <c r="GW75" s="125">
        <v>0</v>
      </c>
      <c r="GX75" s="125"/>
      <c r="GY75" s="125">
        <v>0</v>
      </c>
      <c r="GZ75" s="125">
        <v>0</v>
      </c>
      <c r="HA75" s="125">
        <v>0</v>
      </c>
      <c r="HB75" s="125">
        <v>0</v>
      </c>
      <c r="HC75" s="125">
        <v>0</v>
      </c>
      <c r="HD75" s="125">
        <v>0</v>
      </c>
      <c r="HE75" s="125">
        <v>0</v>
      </c>
      <c r="HF75" s="125">
        <v>0</v>
      </c>
      <c r="HG75" s="125">
        <v>0</v>
      </c>
      <c r="HH75" s="125"/>
      <c r="HI75" s="125"/>
      <c r="HJ75" s="125"/>
      <c r="HK75" s="125"/>
      <c r="HL75" s="125"/>
      <c r="HM75" s="125"/>
      <c r="HN75" s="125"/>
      <c r="HO75" s="125"/>
      <c r="HP75" s="125">
        <v>0</v>
      </c>
      <c r="HQ75" s="125"/>
      <c r="HR75" s="125"/>
      <c r="HS75" s="125"/>
      <c r="HT75" s="125"/>
      <c r="HU75" s="125"/>
      <c r="HV75" s="125">
        <v>0</v>
      </c>
      <c r="HW75" s="125"/>
      <c r="HX75" s="125">
        <v>0</v>
      </c>
    </row>
    <row r="76" spans="1:232" s="20" customFormat="1" ht="15.75" thickBot="1" x14ac:dyDescent="0.3">
      <c r="A76" s="21" t="s">
        <v>315</v>
      </c>
      <c r="B76" s="24" t="s">
        <v>316</v>
      </c>
      <c r="C76" s="23" t="s">
        <v>268</v>
      </c>
      <c r="D76" s="18">
        <f t="shared" si="4"/>
        <v>2.0879999999999992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>
        <v>0</v>
      </c>
      <c r="Q76" s="120"/>
      <c r="R76" s="120">
        <v>0</v>
      </c>
      <c r="S76" s="120"/>
      <c r="T76" s="120">
        <v>0</v>
      </c>
      <c r="U76" s="120"/>
      <c r="V76" s="120"/>
      <c r="W76" s="120">
        <v>6.0000000000000001E-3</v>
      </c>
      <c r="X76" s="120"/>
      <c r="Y76" s="120"/>
      <c r="Z76" s="120"/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5.0000000000000001E-3</v>
      </c>
      <c r="AG76" s="120">
        <v>0</v>
      </c>
      <c r="AH76" s="120">
        <v>0</v>
      </c>
      <c r="AI76" s="120">
        <v>0</v>
      </c>
      <c r="AJ76" s="120"/>
      <c r="AK76" s="120">
        <v>0</v>
      </c>
      <c r="AL76" s="120"/>
      <c r="AM76" s="120"/>
      <c r="AN76" s="120"/>
      <c r="AO76" s="120"/>
      <c r="AP76" s="120"/>
      <c r="AQ76" s="120"/>
      <c r="AR76" s="120"/>
      <c r="AS76" s="120"/>
      <c r="AT76" s="120">
        <v>0</v>
      </c>
      <c r="AU76" s="120">
        <v>0</v>
      </c>
      <c r="AV76" s="120">
        <v>0</v>
      </c>
      <c r="AW76" s="120">
        <v>0</v>
      </c>
      <c r="AX76" s="120">
        <v>0</v>
      </c>
      <c r="AY76" s="120">
        <v>0</v>
      </c>
      <c r="AZ76" s="120">
        <v>0</v>
      </c>
      <c r="BA76" s="120">
        <v>0</v>
      </c>
      <c r="BB76" s="120">
        <v>0</v>
      </c>
      <c r="BC76" s="120">
        <v>0</v>
      </c>
      <c r="BD76" s="120">
        <v>0</v>
      </c>
      <c r="BE76" s="120">
        <v>0</v>
      </c>
      <c r="BF76" s="120">
        <v>0</v>
      </c>
      <c r="BG76" s="120">
        <v>0</v>
      </c>
      <c r="BH76" s="120">
        <v>0</v>
      </c>
      <c r="BI76" s="120">
        <v>8.9999999999999993E-3</v>
      </c>
      <c r="BJ76" s="120">
        <v>0</v>
      </c>
      <c r="BK76" s="120"/>
      <c r="BL76" s="120"/>
      <c r="BM76" s="120"/>
      <c r="BN76" s="120"/>
      <c r="BO76" s="120"/>
      <c r="BP76" s="120"/>
      <c r="BQ76" s="120"/>
      <c r="BR76" s="120"/>
      <c r="BS76" s="120"/>
      <c r="BT76" s="120">
        <v>0</v>
      </c>
      <c r="BU76" s="120"/>
      <c r="BV76" s="120"/>
      <c r="BW76" s="120"/>
      <c r="BX76" s="120">
        <v>0</v>
      </c>
      <c r="BY76" s="120"/>
      <c r="BZ76" s="120"/>
      <c r="CA76" s="120"/>
      <c r="CB76" s="120"/>
      <c r="CC76" s="120"/>
      <c r="CD76" s="120">
        <v>0</v>
      </c>
      <c r="CE76" s="120"/>
      <c r="CF76" s="120"/>
      <c r="CG76" s="120"/>
      <c r="CH76" s="120"/>
      <c r="CI76" s="120"/>
      <c r="CJ76" s="120">
        <v>0</v>
      </c>
      <c r="CK76" s="120"/>
      <c r="CL76" s="120">
        <v>0</v>
      </c>
      <c r="CM76" s="120"/>
      <c r="CN76" s="120"/>
      <c r="CO76" s="120"/>
      <c r="CP76" s="120"/>
      <c r="CQ76" s="120">
        <v>1E-3</v>
      </c>
      <c r="CR76" s="120">
        <v>0</v>
      </c>
      <c r="CS76" s="120">
        <v>0</v>
      </c>
      <c r="CT76" s="120">
        <v>0</v>
      </c>
      <c r="CU76" s="120">
        <v>0</v>
      </c>
      <c r="CV76" s="120">
        <v>0</v>
      </c>
      <c r="CW76" s="120">
        <v>0</v>
      </c>
      <c r="CX76" s="120">
        <v>0</v>
      </c>
      <c r="CY76" s="120">
        <v>1.7999999999999999E-2</v>
      </c>
      <c r="CZ76" s="120"/>
      <c r="DA76" s="120">
        <v>5.0000000000000001E-3</v>
      </c>
      <c r="DB76" s="120"/>
      <c r="DC76" s="120"/>
      <c r="DD76" s="120"/>
      <c r="DE76" s="120">
        <v>0</v>
      </c>
      <c r="DF76" s="120">
        <v>0</v>
      </c>
      <c r="DG76" s="120">
        <v>4.0000000000000001E-3</v>
      </c>
      <c r="DH76" s="120">
        <v>3.0000000000000001E-3</v>
      </c>
      <c r="DI76" s="120"/>
      <c r="DJ76" s="120">
        <v>0</v>
      </c>
      <c r="DK76" s="120">
        <v>3.0000000000000001E-3</v>
      </c>
      <c r="DL76" s="120">
        <v>0</v>
      </c>
      <c r="DM76" s="120"/>
      <c r="DN76" s="120"/>
      <c r="DO76" s="120"/>
      <c r="DP76" s="120"/>
      <c r="DQ76" s="120"/>
      <c r="DR76" s="120"/>
      <c r="DS76" s="120">
        <v>2</v>
      </c>
      <c r="DT76" s="120">
        <v>2E-3</v>
      </c>
      <c r="DU76" s="120">
        <v>8.9999999999999993E-3</v>
      </c>
      <c r="DV76" s="120"/>
      <c r="DW76" s="120"/>
      <c r="DX76" s="120">
        <v>0</v>
      </c>
      <c r="DY76" s="120"/>
      <c r="DZ76" s="120">
        <v>0</v>
      </c>
      <c r="EA76" s="120"/>
      <c r="EB76" s="120"/>
      <c r="EC76" s="120">
        <v>0</v>
      </c>
      <c r="ED76" s="120">
        <v>0</v>
      </c>
      <c r="EE76" s="120">
        <v>2E-3</v>
      </c>
      <c r="EF76" s="120">
        <v>0</v>
      </c>
      <c r="EG76" s="120">
        <v>0</v>
      </c>
      <c r="EH76" s="120">
        <v>0</v>
      </c>
      <c r="EI76" s="120">
        <v>0</v>
      </c>
      <c r="EJ76" s="120">
        <v>0</v>
      </c>
      <c r="EK76" s="120">
        <v>0</v>
      </c>
      <c r="EL76" s="120">
        <v>0</v>
      </c>
      <c r="EM76" s="120">
        <v>0</v>
      </c>
      <c r="EN76" s="120">
        <v>0</v>
      </c>
      <c r="EO76" s="120">
        <v>0</v>
      </c>
      <c r="EP76" s="120"/>
      <c r="EQ76" s="120">
        <v>0</v>
      </c>
      <c r="ER76" s="120"/>
      <c r="ES76" s="120"/>
      <c r="ET76" s="120"/>
      <c r="EU76" s="120"/>
      <c r="EV76" s="120"/>
      <c r="EW76" s="120">
        <v>0</v>
      </c>
      <c r="EX76" s="120">
        <v>0</v>
      </c>
      <c r="EY76" s="120">
        <v>0</v>
      </c>
      <c r="EZ76" s="120"/>
      <c r="FA76" s="120"/>
      <c r="FB76" s="120">
        <v>0</v>
      </c>
      <c r="FC76" s="120"/>
      <c r="FD76" s="120"/>
      <c r="FE76" s="120"/>
      <c r="FF76" s="120">
        <v>8.9999999999999993E-3</v>
      </c>
      <c r="FG76" s="120">
        <v>0</v>
      </c>
      <c r="FH76" s="120"/>
      <c r="FI76" s="120"/>
      <c r="FJ76" s="120">
        <v>0</v>
      </c>
      <c r="FK76" s="120">
        <v>0</v>
      </c>
      <c r="FL76" s="120"/>
      <c r="FM76" s="120"/>
      <c r="FN76" s="120"/>
      <c r="FO76" s="120"/>
      <c r="FP76" s="120">
        <v>4.0000000000000001E-3</v>
      </c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>
        <v>0</v>
      </c>
      <c r="GD76" s="120">
        <v>0</v>
      </c>
      <c r="GE76" s="120">
        <v>0</v>
      </c>
      <c r="GF76" s="120"/>
      <c r="GG76" s="120"/>
      <c r="GH76" s="120"/>
      <c r="GI76" s="120">
        <v>0</v>
      </c>
      <c r="GJ76" s="120">
        <v>0</v>
      </c>
      <c r="GK76" s="120">
        <v>0</v>
      </c>
      <c r="GL76" s="120">
        <v>0</v>
      </c>
      <c r="GM76" s="120">
        <v>0</v>
      </c>
      <c r="GN76" s="120">
        <v>0</v>
      </c>
      <c r="GO76" s="120">
        <v>0</v>
      </c>
      <c r="GP76" s="120"/>
      <c r="GQ76" s="120"/>
      <c r="GR76" s="120"/>
      <c r="GS76" s="120"/>
      <c r="GT76" s="120">
        <v>0</v>
      </c>
      <c r="GU76" s="120"/>
      <c r="GV76" s="120"/>
      <c r="GW76" s="120">
        <v>5.0000000000000001E-3</v>
      </c>
      <c r="GX76" s="120"/>
      <c r="GY76" s="120">
        <v>0</v>
      </c>
      <c r="GZ76" s="120">
        <v>0</v>
      </c>
      <c r="HA76" s="120">
        <v>0</v>
      </c>
      <c r="HB76" s="120">
        <v>0</v>
      </c>
      <c r="HC76" s="120">
        <v>0</v>
      </c>
      <c r="HD76" s="120">
        <v>0</v>
      </c>
      <c r="HE76" s="120">
        <v>0</v>
      </c>
      <c r="HF76" s="120">
        <v>0</v>
      </c>
      <c r="HG76" s="120">
        <v>0</v>
      </c>
      <c r="HH76" s="120"/>
      <c r="HI76" s="120"/>
      <c r="HJ76" s="120"/>
      <c r="HK76" s="120"/>
      <c r="HL76" s="120"/>
      <c r="HM76" s="120"/>
      <c r="HN76" s="120"/>
      <c r="HO76" s="120"/>
      <c r="HP76" s="120">
        <v>0</v>
      </c>
      <c r="HQ76" s="120"/>
      <c r="HR76" s="120"/>
      <c r="HS76" s="120"/>
      <c r="HT76" s="120"/>
      <c r="HU76" s="120"/>
      <c r="HV76" s="120">
        <v>0</v>
      </c>
      <c r="HW76" s="120"/>
      <c r="HX76" s="120">
        <v>3.0000000000000001E-3</v>
      </c>
    </row>
    <row r="77" spans="1:232" s="20" customFormat="1" ht="15" x14ac:dyDescent="0.25">
      <c r="A77" s="21"/>
      <c r="B77" s="24"/>
      <c r="C77" s="23" t="s">
        <v>240</v>
      </c>
      <c r="D77" s="18">
        <f t="shared" ref="D77:D96" si="21">SUM(H77:HX77)</f>
        <v>66.040000000000006</v>
      </c>
      <c r="E77" s="120"/>
      <c r="F77" s="121"/>
      <c r="G77" s="121"/>
      <c r="H77" s="123"/>
      <c r="I77" s="125"/>
      <c r="J77" s="121"/>
      <c r="K77" s="121"/>
      <c r="L77" s="125"/>
      <c r="M77" s="121"/>
      <c r="N77" s="121"/>
      <c r="O77" s="121"/>
      <c r="P77" s="125">
        <v>0</v>
      </c>
      <c r="Q77" s="121"/>
      <c r="R77" s="121">
        <v>0</v>
      </c>
      <c r="S77" s="121"/>
      <c r="T77" s="121">
        <v>0</v>
      </c>
      <c r="U77" s="121"/>
      <c r="V77" s="121"/>
      <c r="W77" s="121">
        <v>3.081</v>
      </c>
      <c r="X77" s="121"/>
      <c r="Y77" s="121"/>
      <c r="Z77" s="121"/>
      <c r="AA77" s="125">
        <v>0</v>
      </c>
      <c r="AB77" s="121">
        <v>0</v>
      </c>
      <c r="AC77" s="121">
        <v>0</v>
      </c>
      <c r="AD77" s="125">
        <v>0</v>
      </c>
      <c r="AE77" s="121">
        <v>0</v>
      </c>
      <c r="AF77" s="121">
        <v>3.8650000000000002</v>
      </c>
      <c r="AG77" s="120">
        <v>0</v>
      </c>
      <c r="AH77" s="121">
        <v>0</v>
      </c>
      <c r="AI77" s="125">
        <v>0</v>
      </c>
      <c r="AJ77" s="125"/>
      <c r="AK77" s="125">
        <v>0</v>
      </c>
      <c r="AL77" s="125"/>
      <c r="AM77" s="125"/>
      <c r="AN77" s="125"/>
      <c r="AO77" s="125"/>
      <c r="AP77" s="125"/>
      <c r="AQ77" s="125"/>
      <c r="AR77" s="125"/>
      <c r="AS77" s="125"/>
      <c r="AT77" s="125">
        <v>0</v>
      </c>
      <c r="AU77" s="125">
        <v>0</v>
      </c>
      <c r="AV77" s="125">
        <v>0</v>
      </c>
      <c r="AW77" s="125">
        <v>0</v>
      </c>
      <c r="AX77" s="125">
        <v>0</v>
      </c>
      <c r="AY77" s="125">
        <v>0</v>
      </c>
      <c r="AZ77" s="125">
        <v>0</v>
      </c>
      <c r="BA77" s="125">
        <v>0</v>
      </c>
      <c r="BB77" s="125">
        <v>0</v>
      </c>
      <c r="BC77" s="125">
        <v>0</v>
      </c>
      <c r="BD77" s="125">
        <v>0</v>
      </c>
      <c r="BE77" s="125">
        <v>0</v>
      </c>
      <c r="BF77" s="125">
        <v>0</v>
      </c>
      <c r="BG77" s="125">
        <v>0</v>
      </c>
      <c r="BH77" s="125">
        <v>0</v>
      </c>
      <c r="BI77" s="125">
        <v>6.9539999999999997</v>
      </c>
      <c r="BJ77" s="125">
        <v>0</v>
      </c>
      <c r="BK77" s="125"/>
      <c r="BL77" s="125"/>
      <c r="BM77" s="125"/>
      <c r="BN77" s="125"/>
      <c r="BO77" s="125"/>
      <c r="BP77" s="125"/>
      <c r="BQ77" s="125"/>
      <c r="BR77" s="125"/>
      <c r="BS77" s="125"/>
      <c r="BT77" s="125">
        <v>0</v>
      </c>
      <c r="BU77" s="125"/>
      <c r="BV77" s="125"/>
      <c r="BW77" s="125"/>
      <c r="BX77" s="125">
        <v>0</v>
      </c>
      <c r="BY77" s="125"/>
      <c r="BZ77" s="125"/>
      <c r="CA77" s="125"/>
      <c r="CB77" s="125"/>
      <c r="CC77" s="125"/>
      <c r="CD77" s="125">
        <v>0</v>
      </c>
      <c r="CE77" s="125"/>
      <c r="CF77" s="125"/>
      <c r="CG77" s="125"/>
      <c r="CH77" s="125"/>
      <c r="CI77" s="125"/>
      <c r="CJ77" s="125">
        <v>0</v>
      </c>
      <c r="CK77" s="125"/>
      <c r="CL77" s="125">
        <v>0</v>
      </c>
      <c r="CM77" s="125"/>
      <c r="CN77" s="125"/>
      <c r="CO77" s="125"/>
      <c r="CP77" s="125"/>
      <c r="CQ77" s="125">
        <v>0.77</v>
      </c>
      <c r="CR77" s="125">
        <v>0</v>
      </c>
      <c r="CS77" s="125">
        <v>0</v>
      </c>
      <c r="CT77" s="125">
        <v>0</v>
      </c>
      <c r="CU77" s="125">
        <v>0</v>
      </c>
      <c r="CV77" s="125">
        <v>0</v>
      </c>
      <c r="CW77" s="127">
        <v>0</v>
      </c>
      <c r="CX77" s="125">
        <v>0</v>
      </c>
      <c r="CY77" s="125">
        <v>13.513</v>
      </c>
      <c r="CZ77" s="125"/>
      <c r="DA77" s="125">
        <v>2.3340000000000001</v>
      </c>
      <c r="DB77" s="125"/>
      <c r="DC77" s="125"/>
      <c r="DD77" s="125"/>
      <c r="DE77" s="125">
        <v>0</v>
      </c>
      <c r="DF77" s="125">
        <v>0</v>
      </c>
      <c r="DG77" s="125">
        <v>3.09</v>
      </c>
      <c r="DH77" s="125">
        <v>2.3199999999999998</v>
      </c>
      <c r="DI77" s="125"/>
      <c r="DJ77" s="125">
        <v>0</v>
      </c>
      <c r="DK77" s="125">
        <v>2.3199999999999998</v>
      </c>
      <c r="DL77" s="125">
        <v>0</v>
      </c>
      <c r="DM77" s="125"/>
      <c r="DN77" s="125"/>
      <c r="DO77" s="125"/>
      <c r="DP77" s="125"/>
      <c r="DQ77" s="125"/>
      <c r="DR77" s="125"/>
      <c r="DS77" s="125">
        <v>1.54</v>
      </c>
      <c r="DT77" s="125">
        <v>1.54</v>
      </c>
      <c r="DU77" s="125">
        <v>6.95</v>
      </c>
      <c r="DV77" s="125"/>
      <c r="DW77" s="125"/>
      <c r="DX77" s="125">
        <v>0</v>
      </c>
      <c r="DY77" s="125"/>
      <c r="DZ77" s="125">
        <v>0</v>
      </c>
      <c r="EA77" s="125"/>
      <c r="EB77" s="125"/>
      <c r="EC77" s="125">
        <v>0</v>
      </c>
      <c r="ED77" s="125">
        <v>0</v>
      </c>
      <c r="EE77" s="125">
        <v>1.54</v>
      </c>
      <c r="EF77" s="125">
        <v>0</v>
      </c>
      <c r="EG77" s="125">
        <v>0</v>
      </c>
      <c r="EH77" s="125">
        <v>0</v>
      </c>
      <c r="EI77" s="125">
        <v>0</v>
      </c>
      <c r="EJ77" s="125">
        <v>0</v>
      </c>
      <c r="EK77" s="125">
        <v>0</v>
      </c>
      <c r="EL77" s="125">
        <v>0</v>
      </c>
      <c r="EM77" s="125">
        <v>0</v>
      </c>
      <c r="EN77" s="125">
        <v>0</v>
      </c>
      <c r="EO77" s="125">
        <v>0</v>
      </c>
      <c r="EP77" s="125"/>
      <c r="EQ77" s="125">
        <v>0</v>
      </c>
      <c r="ER77" s="125"/>
      <c r="ES77" s="125"/>
      <c r="ET77" s="125"/>
      <c r="EU77" s="125"/>
      <c r="EV77" s="125"/>
      <c r="EW77" s="125">
        <v>0</v>
      </c>
      <c r="EX77" s="125">
        <v>0</v>
      </c>
      <c r="EY77" s="125">
        <v>0</v>
      </c>
      <c r="EZ77" s="125"/>
      <c r="FA77" s="125"/>
      <c r="FB77" s="125">
        <v>0</v>
      </c>
      <c r="FC77" s="125"/>
      <c r="FD77" s="125"/>
      <c r="FE77" s="125"/>
      <c r="FF77" s="125">
        <v>6.95</v>
      </c>
      <c r="FG77" s="125">
        <v>0</v>
      </c>
      <c r="FH77" s="125"/>
      <c r="FI77" s="125"/>
      <c r="FJ77" s="125">
        <v>0</v>
      </c>
      <c r="FK77" s="125">
        <v>0</v>
      </c>
      <c r="FL77" s="125"/>
      <c r="FM77" s="125"/>
      <c r="FN77" s="125"/>
      <c r="FO77" s="125"/>
      <c r="FP77" s="125">
        <v>3.09</v>
      </c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>
        <v>0</v>
      </c>
      <c r="GD77" s="125">
        <v>0</v>
      </c>
      <c r="GE77" s="125">
        <v>0</v>
      </c>
      <c r="GF77" s="125"/>
      <c r="GG77" s="125"/>
      <c r="GH77" s="125"/>
      <c r="GI77" s="125">
        <v>0</v>
      </c>
      <c r="GJ77" s="125">
        <v>0</v>
      </c>
      <c r="GK77" s="125">
        <v>0</v>
      </c>
      <c r="GL77" s="125">
        <v>0</v>
      </c>
      <c r="GM77" s="125">
        <v>0</v>
      </c>
      <c r="GN77" s="125">
        <v>0</v>
      </c>
      <c r="GO77" s="125">
        <v>0</v>
      </c>
      <c r="GP77" s="125"/>
      <c r="GQ77" s="125"/>
      <c r="GR77" s="125"/>
      <c r="GS77" s="125"/>
      <c r="GT77" s="125">
        <v>0</v>
      </c>
      <c r="GU77" s="125"/>
      <c r="GV77" s="125"/>
      <c r="GW77" s="125">
        <v>3.8650000000000002</v>
      </c>
      <c r="GX77" s="125"/>
      <c r="GY77" s="125">
        <v>0</v>
      </c>
      <c r="GZ77" s="125">
        <v>0</v>
      </c>
      <c r="HA77" s="125">
        <v>0</v>
      </c>
      <c r="HB77" s="125">
        <v>0</v>
      </c>
      <c r="HC77" s="125">
        <v>0</v>
      </c>
      <c r="HD77" s="125">
        <v>0</v>
      </c>
      <c r="HE77" s="125">
        <v>0</v>
      </c>
      <c r="HF77" s="125">
        <v>0</v>
      </c>
      <c r="HG77" s="125">
        <v>0</v>
      </c>
      <c r="HH77" s="125"/>
      <c r="HI77" s="125"/>
      <c r="HJ77" s="125"/>
      <c r="HK77" s="125"/>
      <c r="HL77" s="125"/>
      <c r="HM77" s="125"/>
      <c r="HN77" s="125"/>
      <c r="HO77" s="125"/>
      <c r="HP77" s="125">
        <v>0</v>
      </c>
      <c r="HQ77" s="125"/>
      <c r="HR77" s="125"/>
      <c r="HS77" s="125"/>
      <c r="HT77" s="125"/>
      <c r="HU77" s="125"/>
      <c r="HV77" s="125">
        <v>0</v>
      </c>
      <c r="HW77" s="125"/>
      <c r="HX77" s="125">
        <v>2.3180000000000001</v>
      </c>
    </row>
    <row r="78" spans="1:232" s="20" customFormat="1" ht="15" x14ac:dyDescent="0.25">
      <c r="A78" s="21" t="s">
        <v>317</v>
      </c>
      <c r="B78" s="24" t="s">
        <v>318</v>
      </c>
      <c r="C78" s="23" t="s">
        <v>268</v>
      </c>
      <c r="D78" s="18">
        <f t="shared" si="21"/>
        <v>1.0579999999999996</v>
      </c>
      <c r="E78" s="120"/>
      <c r="F78" s="121"/>
      <c r="G78" s="121"/>
      <c r="H78" s="123"/>
      <c r="I78" s="125"/>
      <c r="J78" s="121"/>
      <c r="K78" s="121"/>
      <c r="L78" s="125"/>
      <c r="M78" s="121"/>
      <c r="N78" s="121"/>
      <c r="O78" s="121"/>
      <c r="P78" s="125">
        <v>6.0000000000000001E-3</v>
      </c>
      <c r="Q78" s="121"/>
      <c r="R78" s="121">
        <v>8.0000000000000002E-3</v>
      </c>
      <c r="S78" s="121"/>
      <c r="T78" s="121">
        <v>0</v>
      </c>
      <c r="U78" s="121"/>
      <c r="V78" s="121"/>
      <c r="W78" s="121">
        <v>0</v>
      </c>
      <c r="X78" s="121"/>
      <c r="Y78" s="121"/>
      <c r="Z78" s="121"/>
      <c r="AA78" s="125">
        <v>0</v>
      </c>
      <c r="AB78" s="121">
        <v>0</v>
      </c>
      <c r="AC78" s="121">
        <v>0</v>
      </c>
      <c r="AD78" s="125">
        <v>0</v>
      </c>
      <c r="AE78" s="121">
        <v>0</v>
      </c>
      <c r="AF78" s="121">
        <v>0</v>
      </c>
      <c r="AG78" s="120">
        <v>0</v>
      </c>
      <c r="AH78" s="121">
        <v>0</v>
      </c>
      <c r="AI78" s="125">
        <v>0</v>
      </c>
      <c r="AJ78" s="125"/>
      <c r="AK78" s="125">
        <v>0</v>
      </c>
      <c r="AL78" s="125"/>
      <c r="AM78" s="125"/>
      <c r="AN78" s="125"/>
      <c r="AO78" s="125"/>
      <c r="AP78" s="125"/>
      <c r="AQ78" s="125"/>
      <c r="AR78" s="125"/>
      <c r="AS78" s="125"/>
      <c r="AT78" s="125">
        <v>0</v>
      </c>
      <c r="AU78" s="125">
        <v>0</v>
      </c>
      <c r="AV78" s="125">
        <v>0</v>
      </c>
      <c r="AW78" s="125">
        <v>0</v>
      </c>
      <c r="AX78" s="125">
        <v>0</v>
      </c>
      <c r="AY78" s="125">
        <v>0</v>
      </c>
      <c r="AZ78" s="125">
        <v>0</v>
      </c>
      <c r="BA78" s="125">
        <v>0</v>
      </c>
      <c r="BB78" s="125">
        <v>0</v>
      </c>
      <c r="BC78" s="125">
        <v>0</v>
      </c>
      <c r="BD78" s="125">
        <v>0</v>
      </c>
      <c r="BE78" s="125">
        <v>0</v>
      </c>
      <c r="BF78" s="125">
        <v>0</v>
      </c>
      <c r="BG78" s="125">
        <v>0</v>
      </c>
      <c r="BH78" s="125">
        <v>0</v>
      </c>
      <c r="BI78" s="125">
        <v>0</v>
      </c>
      <c r="BJ78" s="125">
        <v>0</v>
      </c>
      <c r="BK78" s="125"/>
      <c r="BL78" s="125"/>
      <c r="BM78" s="125"/>
      <c r="BN78" s="125"/>
      <c r="BO78" s="125"/>
      <c r="BP78" s="125"/>
      <c r="BQ78" s="125"/>
      <c r="BR78" s="125"/>
      <c r="BS78" s="125"/>
      <c r="BT78" s="125">
        <v>1</v>
      </c>
      <c r="BU78" s="125"/>
      <c r="BV78" s="125"/>
      <c r="BW78" s="125"/>
      <c r="BX78" s="125">
        <v>1.4E-2</v>
      </c>
      <c r="BY78" s="125"/>
      <c r="BZ78" s="125"/>
      <c r="CA78" s="125"/>
      <c r="CB78" s="125"/>
      <c r="CC78" s="125"/>
      <c r="CD78" s="125">
        <v>0</v>
      </c>
      <c r="CE78" s="125"/>
      <c r="CF78" s="125"/>
      <c r="CG78" s="125"/>
      <c r="CH78" s="125"/>
      <c r="CI78" s="125"/>
      <c r="CJ78" s="125">
        <v>6.0000000000000001E-3</v>
      </c>
      <c r="CK78" s="125"/>
      <c r="CL78" s="125">
        <v>0</v>
      </c>
      <c r="CM78" s="125"/>
      <c r="CN78" s="125"/>
      <c r="CO78" s="125"/>
      <c r="CP78" s="125"/>
      <c r="CQ78" s="125">
        <v>0</v>
      </c>
      <c r="CR78" s="125">
        <v>0</v>
      </c>
      <c r="CS78" s="125">
        <v>0</v>
      </c>
      <c r="CT78" s="125">
        <v>0</v>
      </c>
      <c r="CU78" s="125">
        <v>0</v>
      </c>
      <c r="CV78" s="125">
        <v>0</v>
      </c>
      <c r="CW78" s="44">
        <v>0</v>
      </c>
      <c r="CX78" s="125">
        <v>0</v>
      </c>
      <c r="CY78" s="125">
        <v>5.0000000000000001E-3</v>
      </c>
      <c r="CZ78" s="125"/>
      <c r="DA78" s="125">
        <v>0</v>
      </c>
      <c r="DB78" s="125"/>
      <c r="DC78" s="125"/>
      <c r="DD78" s="125"/>
      <c r="DE78" s="125">
        <v>0</v>
      </c>
      <c r="DF78" s="125">
        <v>0</v>
      </c>
      <c r="DG78" s="125">
        <v>0</v>
      </c>
      <c r="DH78" s="125">
        <v>0</v>
      </c>
      <c r="DI78" s="125"/>
      <c r="DJ78" s="125">
        <v>0</v>
      </c>
      <c r="DK78" s="125">
        <v>0</v>
      </c>
      <c r="DL78" s="125">
        <v>0</v>
      </c>
      <c r="DM78" s="125"/>
      <c r="DN78" s="125"/>
      <c r="DO78" s="125"/>
      <c r="DP78" s="125"/>
      <c r="DQ78" s="125"/>
      <c r="DR78" s="125"/>
      <c r="DS78" s="125">
        <v>0</v>
      </c>
      <c r="DT78" s="125">
        <v>0</v>
      </c>
      <c r="DU78" s="125">
        <v>0</v>
      </c>
      <c r="DV78" s="125"/>
      <c r="DW78" s="125"/>
      <c r="DX78" s="125">
        <v>0</v>
      </c>
      <c r="DY78" s="125"/>
      <c r="DZ78" s="125">
        <v>0</v>
      </c>
      <c r="EA78" s="125"/>
      <c r="EB78" s="125"/>
      <c r="EC78" s="125">
        <v>0</v>
      </c>
      <c r="ED78" s="125">
        <v>0</v>
      </c>
      <c r="EE78" s="125">
        <v>0</v>
      </c>
      <c r="EF78" s="125">
        <v>0</v>
      </c>
      <c r="EG78" s="125">
        <v>0</v>
      </c>
      <c r="EH78" s="125">
        <v>0</v>
      </c>
      <c r="EI78" s="125">
        <v>0</v>
      </c>
      <c r="EJ78" s="125">
        <v>0</v>
      </c>
      <c r="EK78" s="125">
        <v>0</v>
      </c>
      <c r="EL78" s="125">
        <v>0</v>
      </c>
      <c r="EM78" s="125">
        <v>0</v>
      </c>
      <c r="EN78" s="125">
        <v>0</v>
      </c>
      <c r="EO78" s="125">
        <v>0</v>
      </c>
      <c r="EP78" s="125"/>
      <c r="EQ78" s="125">
        <v>5.0000000000000001E-3</v>
      </c>
      <c r="ER78" s="125"/>
      <c r="ES78" s="125"/>
      <c r="ET78" s="125"/>
      <c r="EU78" s="125"/>
      <c r="EV78" s="125"/>
      <c r="EW78" s="125">
        <v>3.0000000000000001E-3</v>
      </c>
      <c r="EX78" s="125">
        <v>2E-3</v>
      </c>
      <c r="EY78" s="125">
        <v>1E-3</v>
      </c>
      <c r="EZ78" s="125"/>
      <c r="FA78" s="125"/>
      <c r="FB78" s="125">
        <v>0</v>
      </c>
      <c r="FC78" s="125"/>
      <c r="FD78" s="125"/>
      <c r="FE78" s="125"/>
      <c r="FF78" s="125">
        <v>0</v>
      </c>
      <c r="FG78" s="125">
        <v>8.0000000000000002E-3</v>
      </c>
      <c r="FH78" s="125"/>
      <c r="FI78" s="125"/>
      <c r="FJ78" s="125">
        <v>0</v>
      </c>
      <c r="FK78" s="125">
        <v>0</v>
      </c>
      <c r="FL78" s="125"/>
      <c r="FM78" s="125"/>
      <c r="FN78" s="125"/>
      <c r="FO78" s="125"/>
      <c r="FP78" s="125">
        <v>0</v>
      </c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>
        <v>0</v>
      </c>
      <c r="GD78" s="125">
        <v>0</v>
      </c>
      <c r="GE78" s="125">
        <v>0</v>
      </c>
      <c r="GF78" s="125"/>
      <c r="GG78" s="125"/>
      <c r="GH78" s="125"/>
      <c r="GI78" s="125">
        <v>0</v>
      </c>
      <c r="GJ78" s="125">
        <v>0</v>
      </c>
      <c r="GK78" s="125">
        <v>0</v>
      </c>
      <c r="GL78" s="125">
        <v>0</v>
      </c>
      <c r="GM78" s="125">
        <v>0</v>
      </c>
      <c r="GN78" s="125">
        <v>0</v>
      </c>
      <c r="GO78" s="125">
        <v>0</v>
      </c>
      <c r="GP78" s="125"/>
      <c r="GQ78" s="125"/>
      <c r="GR78" s="125"/>
      <c r="GS78" s="125"/>
      <c r="GT78" s="125">
        <v>0</v>
      </c>
      <c r="GU78" s="125"/>
      <c r="GV78" s="125"/>
      <c r="GW78" s="125">
        <v>0</v>
      </c>
      <c r="GX78" s="125"/>
      <c r="GY78" s="125">
        <v>0</v>
      </c>
      <c r="GZ78" s="125">
        <v>0</v>
      </c>
      <c r="HA78" s="125">
        <v>0</v>
      </c>
      <c r="HB78" s="125">
        <v>0</v>
      </c>
      <c r="HC78" s="125">
        <v>0</v>
      </c>
      <c r="HD78" s="125">
        <v>0</v>
      </c>
      <c r="HE78" s="125">
        <v>0</v>
      </c>
      <c r="HF78" s="125">
        <v>0</v>
      </c>
      <c r="HG78" s="125">
        <v>0</v>
      </c>
      <c r="HH78" s="125"/>
      <c r="HI78" s="125"/>
      <c r="HJ78" s="125"/>
      <c r="HK78" s="125"/>
      <c r="HL78" s="125"/>
      <c r="HM78" s="125"/>
      <c r="HN78" s="125"/>
      <c r="HO78" s="125"/>
      <c r="HP78" s="125">
        <v>0</v>
      </c>
      <c r="HQ78" s="125"/>
      <c r="HR78" s="125"/>
      <c r="HS78" s="125"/>
      <c r="HT78" s="125"/>
      <c r="HU78" s="125"/>
      <c r="HV78" s="125">
        <v>0</v>
      </c>
      <c r="HW78" s="125"/>
      <c r="HX78" s="125">
        <v>0</v>
      </c>
    </row>
    <row r="79" spans="1:232" s="20" customFormat="1" ht="15" x14ac:dyDescent="0.25">
      <c r="A79" s="21"/>
      <c r="B79" s="24"/>
      <c r="C79" s="23" t="s">
        <v>240</v>
      </c>
      <c r="D79" s="18">
        <f t="shared" si="21"/>
        <v>23.138000000000002</v>
      </c>
      <c r="E79" s="120"/>
      <c r="F79" s="121"/>
      <c r="G79" s="121"/>
      <c r="H79" s="123"/>
      <c r="I79" s="125"/>
      <c r="J79" s="121"/>
      <c r="K79" s="121"/>
      <c r="L79" s="125"/>
      <c r="M79" s="121"/>
      <c r="N79" s="121"/>
      <c r="O79" s="121"/>
      <c r="P79" s="125">
        <v>2.2919999999999998</v>
      </c>
      <c r="Q79" s="121"/>
      <c r="R79" s="121">
        <v>3.056</v>
      </c>
      <c r="S79" s="121"/>
      <c r="T79" s="121">
        <v>0</v>
      </c>
      <c r="U79" s="121"/>
      <c r="V79" s="121"/>
      <c r="W79" s="121">
        <v>0</v>
      </c>
      <c r="X79" s="121"/>
      <c r="Y79" s="121"/>
      <c r="Z79" s="121"/>
      <c r="AA79" s="125">
        <v>0</v>
      </c>
      <c r="AB79" s="121">
        <v>0</v>
      </c>
      <c r="AC79" s="121">
        <v>0</v>
      </c>
      <c r="AD79" s="125">
        <v>0</v>
      </c>
      <c r="AE79" s="121">
        <v>0</v>
      </c>
      <c r="AF79" s="121">
        <v>0</v>
      </c>
      <c r="AG79" s="120">
        <v>0</v>
      </c>
      <c r="AH79" s="121">
        <v>0</v>
      </c>
      <c r="AI79" s="125">
        <v>0</v>
      </c>
      <c r="AJ79" s="125"/>
      <c r="AK79" s="125">
        <v>0</v>
      </c>
      <c r="AL79" s="125"/>
      <c r="AM79" s="125"/>
      <c r="AN79" s="125"/>
      <c r="AO79" s="125"/>
      <c r="AP79" s="125"/>
      <c r="AQ79" s="125"/>
      <c r="AR79" s="125"/>
      <c r="AS79" s="125"/>
      <c r="AT79" s="125">
        <v>0</v>
      </c>
      <c r="AU79" s="125">
        <v>0</v>
      </c>
      <c r="AV79" s="125">
        <v>0</v>
      </c>
      <c r="AW79" s="125">
        <v>0</v>
      </c>
      <c r="AX79" s="125">
        <v>0</v>
      </c>
      <c r="AY79" s="125">
        <v>0</v>
      </c>
      <c r="AZ79" s="125">
        <v>0</v>
      </c>
      <c r="BA79" s="125">
        <v>0</v>
      </c>
      <c r="BB79" s="125">
        <v>0</v>
      </c>
      <c r="BC79" s="125">
        <v>0</v>
      </c>
      <c r="BD79" s="125">
        <v>0</v>
      </c>
      <c r="BE79" s="125">
        <v>0</v>
      </c>
      <c r="BF79" s="125">
        <v>0</v>
      </c>
      <c r="BG79" s="125">
        <v>0</v>
      </c>
      <c r="BH79" s="125">
        <v>0</v>
      </c>
      <c r="BI79" s="125">
        <v>0</v>
      </c>
      <c r="BJ79" s="125">
        <v>0</v>
      </c>
      <c r="BK79" s="125"/>
      <c r="BL79" s="125"/>
      <c r="BM79" s="125"/>
      <c r="BN79" s="125"/>
      <c r="BO79" s="125"/>
      <c r="BP79" s="125"/>
      <c r="BQ79" s="125"/>
      <c r="BR79" s="125"/>
      <c r="BS79" s="125"/>
      <c r="BT79" s="125">
        <v>0.38400000000000001</v>
      </c>
      <c r="BU79" s="125"/>
      <c r="BV79" s="125"/>
      <c r="BW79" s="125"/>
      <c r="BX79" s="125">
        <v>5.5439999999999996</v>
      </c>
      <c r="BY79" s="125"/>
      <c r="BZ79" s="125"/>
      <c r="CA79" s="125"/>
      <c r="CB79" s="125"/>
      <c r="CC79" s="125"/>
      <c r="CD79" s="125">
        <v>0</v>
      </c>
      <c r="CE79" s="125"/>
      <c r="CF79" s="125"/>
      <c r="CG79" s="125"/>
      <c r="CH79" s="125"/>
      <c r="CI79" s="125"/>
      <c r="CJ79" s="125">
        <v>2.2919999999999998</v>
      </c>
      <c r="CK79" s="125"/>
      <c r="CL79" s="125">
        <v>0</v>
      </c>
      <c r="CM79" s="125"/>
      <c r="CN79" s="125"/>
      <c r="CO79" s="125"/>
      <c r="CP79" s="125"/>
      <c r="CQ79" s="125">
        <v>0</v>
      </c>
      <c r="CR79" s="125">
        <v>0</v>
      </c>
      <c r="CS79" s="125">
        <v>0</v>
      </c>
      <c r="CT79" s="125">
        <v>0</v>
      </c>
      <c r="CU79" s="125">
        <v>0</v>
      </c>
      <c r="CV79" s="125">
        <v>0</v>
      </c>
      <c r="CW79" s="128">
        <v>0</v>
      </c>
      <c r="CX79" s="125">
        <v>0</v>
      </c>
      <c r="CY79" s="125">
        <v>2.1560000000000001</v>
      </c>
      <c r="CZ79" s="125"/>
      <c r="DA79" s="125">
        <v>0</v>
      </c>
      <c r="DB79" s="125"/>
      <c r="DC79" s="125"/>
      <c r="DD79" s="125"/>
      <c r="DE79" s="125">
        <v>0</v>
      </c>
      <c r="DF79" s="125">
        <v>0</v>
      </c>
      <c r="DG79" s="125">
        <v>0</v>
      </c>
      <c r="DH79" s="125">
        <v>0</v>
      </c>
      <c r="DI79" s="125"/>
      <c r="DJ79" s="125">
        <v>0</v>
      </c>
      <c r="DK79" s="125">
        <v>0</v>
      </c>
      <c r="DL79" s="125">
        <v>0</v>
      </c>
      <c r="DM79" s="125"/>
      <c r="DN79" s="125"/>
      <c r="DO79" s="125"/>
      <c r="DP79" s="125"/>
      <c r="DQ79" s="125"/>
      <c r="DR79" s="125"/>
      <c r="DS79" s="125">
        <v>0</v>
      </c>
      <c r="DT79" s="125">
        <v>0</v>
      </c>
      <c r="DU79" s="125">
        <v>0</v>
      </c>
      <c r="DV79" s="125"/>
      <c r="DW79" s="125"/>
      <c r="DX79" s="125">
        <v>0</v>
      </c>
      <c r="DY79" s="125"/>
      <c r="DZ79" s="125">
        <v>0</v>
      </c>
      <c r="EA79" s="125"/>
      <c r="EB79" s="125"/>
      <c r="EC79" s="125">
        <v>0</v>
      </c>
      <c r="ED79" s="125">
        <v>0</v>
      </c>
      <c r="EE79" s="125">
        <v>0</v>
      </c>
      <c r="EF79" s="125">
        <v>0</v>
      </c>
      <c r="EG79" s="125">
        <v>0</v>
      </c>
      <c r="EH79" s="125">
        <v>0</v>
      </c>
      <c r="EI79" s="125">
        <v>0</v>
      </c>
      <c r="EJ79" s="125">
        <v>0</v>
      </c>
      <c r="EK79" s="125">
        <v>0</v>
      </c>
      <c r="EL79" s="125">
        <v>0</v>
      </c>
      <c r="EM79" s="125">
        <v>0</v>
      </c>
      <c r="EN79" s="125">
        <v>0</v>
      </c>
      <c r="EO79" s="125">
        <v>0</v>
      </c>
      <c r="EP79" s="125"/>
      <c r="EQ79" s="125">
        <v>1.91</v>
      </c>
      <c r="ER79" s="125"/>
      <c r="ES79" s="125"/>
      <c r="ET79" s="125"/>
      <c r="EU79" s="125"/>
      <c r="EV79" s="125"/>
      <c r="EW79" s="125">
        <v>1.2929999999999999</v>
      </c>
      <c r="EX79" s="125">
        <v>0.77100000000000002</v>
      </c>
      <c r="EY79" s="125">
        <v>0.38400000000000001</v>
      </c>
      <c r="EZ79" s="125"/>
      <c r="FA79" s="125"/>
      <c r="FB79" s="125">
        <v>0</v>
      </c>
      <c r="FC79" s="125"/>
      <c r="FD79" s="125"/>
      <c r="FE79" s="125"/>
      <c r="FF79" s="125">
        <v>0</v>
      </c>
      <c r="FG79" s="125">
        <v>3.056</v>
      </c>
      <c r="FH79" s="125"/>
      <c r="FI79" s="125"/>
      <c r="FJ79" s="125">
        <v>0</v>
      </c>
      <c r="FK79" s="125">
        <v>0</v>
      </c>
      <c r="FL79" s="125"/>
      <c r="FM79" s="125"/>
      <c r="FN79" s="125"/>
      <c r="FO79" s="125"/>
      <c r="FP79" s="125">
        <v>0</v>
      </c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>
        <v>0</v>
      </c>
      <c r="GD79" s="125">
        <v>0</v>
      </c>
      <c r="GE79" s="125">
        <v>0</v>
      </c>
      <c r="GF79" s="125"/>
      <c r="GG79" s="125"/>
      <c r="GH79" s="125"/>
      <c r="GI79" s="125">
        <v>0</v>
      </c>
      <c r="GJ79" s="125">
        <v>0</v>
      </c>
      <c r="GK79" s="125">
        <v>0</v>
      </c>
      <c r="GL79" s="125">
        <v>0</v>
      </c>
      <c r="GM79" s="125">
        <v>0</v>
      </c>
      <c r="GN79" s="125">
        <v>0</v>
      </c>
      <c r="GO79" s="125">
        <v>0</v>
      </c>
      <c r="GP79" s="125"/>
      <c r="GQ79" s="125"/>
      <c r="GR79" s="125"/>
      <c r="GS79" s="125"/>
      <c r="GT79" s="125">
        <v>0</v>
      </c>
      <c r="GU79" s="125"/>
      <c r="GV79" s="125"/>
      <c r="GW79" s="125">
        <v>0</v>
      </c>
      <c r="GX79" s="125"/>
      <c r="GY79" s="125">
        <v>0</v>
      </c>
      <c r="GZ79" s="125">
        <v>0</v>
      </c>
      <c r="HA79" s="125">
        <v>0</v>
      </c>
      <c r="HB79" s="125">
        <v>0</v>
      </c>
      <c r="HC79" s="125">
        <v>0</v>
      </c>
      <c r="HD79" s="125">
        <v>0</v>
      </c>
      <c r="HE79" s="125">
        <v>0</v>
      </c>
      <c r="HF79" s="125">
        <v>0</v>
      </c>
      <c r="HG79" s="125">
        <v>0</v>
      </c>
      <c r="HH79" s="125"/>
      <c r="HI79" s="125"/>
      <c r="HJ79" s="125"/>
      <c r="HK79" s="125"/>
      <c r="HL79" s="125"/>
      <c r="HM79" s="125"/>
      <c r="HN79" s="125"/>
      <c r="HO79" s="125"/>
      <c r="HP79" s="125">
        <v>0</v>
      </c>
      <c r="HQ79" s="125"/>
      <c r="HR79" s="125"/>
      <c r="HS79" s="125"/>
      <c r="HT79" s="125"/>
      <c r="HU79" s="125"/>
      <c r="HV79" s="125">
        <v>0</v>
      </c>
      <c r="HW79" s="125"/>
      <c r="HX79" s="125">
        <v>0</v>
      </c>
    </row>
    <row r="80" spans="1:232" s="20" customFormat="1" ht="15" x14ac:dyDescent="0.25">
      <c r="A80" s="21" t="s">
        <v>319</v>
      </c>
      <c r="B80" s="24" t="s">
        <v>320</v>
      </c>
      <c r="C80" s="23" t="s">
        <v>268</v>
      </c>
      <c r="D80" s="18">
        <f t="shared" si="21"/>
        <v>2.7000000000000003E-2</v>
      </c>
      <c r="E80" s="120"/>
      <c r="F80" s="121"/>
      <c r="G80" s="121"/>
      <c r="H80" s="123"/>
      <c r="I80" s="125"/>
      <c r="J80" s="121"/>
      <c r="K80" s="121"/>
      <c r="L80" s="125"/>
      <c r="M80" s="121"/>
      <c r="N80" s="121"/>
      <c r="O80" s="121"/>
      <c r="P80" s="125">
        <v>0</v>
      </c>
      <c r="Q80" s="121"/>
      <c r="R80" s="121">
        <v>0</v>
      </c>
      <c r="S80" s="121"/>
      <c r="T80" s="121">
        <v>0</v>
      </c>
      <c r="U80" s="121"/>
      <c r="V80" s="121"/>
      <c r="W80" s="121">
        <v>0</v>
      </c>
      <c r="X80" s="121"/>
      <c r="Y80" s="121"/>
      <c r="Z80" s="121"/>
      <c r="AA80" s="125">
        <v>0</v>
      </c>
      <c r="AB80" s="121">
        <v>0</v>
      </c>
      <c r="AC80" s="121">
        <v>0</v>
      </c>
      <c r="AD80" s="125">
        <v>0</v>
      </c>
      <c r="AE80" s="121">
        <v>0</v>
      </c>
      <c r="AF80" s="121">
        <v>0</v>
      </c>
      <c r="AG80" s="120">
        <v>0</v>
      </c>
      <c r="AH80" s="121">
        <v>0</v>
      </c>
      <c r="AI80" s="125">
        <v>0</v>
      </c>
      <c r="AJ80" s="125"/>
      <c r="AK80" s="125">
        <v>3.0000000000000001E-3</v>
      </c>
      <c r="AL80" s="125"/>
      <c r="AM80" s="125"/>
      <c r="AN80" s="125"/>
      <c r="AO80" s="125"/>
      <c r="AP80" s="125"/>
      <c r="AQ80" s="125"/>
      <c r="AR80" s="125"/>
      <c r="AS80" s="125"/>
      <c r="AT80" s="125">
        <v>0</v>
      </c>
      <c r="AU80" s="125">
        <v>0</v>
      </c>
      <c r="AV80" s="125">
        <v>0</v>
      </c>
      <c r="AW80" s="125">
        <v>0</v>
      </c>
      <c r="AX80" s="125">
        <v>0</v>
      </c>
      <c r="AY80" s="125">
        <v>0</v>
      </c>
      <c r="AZ80" s="125">
        <v>0</v>
      </c>
      <c r="BA80" s="125">
        <v>0</v>
      </c>
      <c r="BB80" s="125">
        <v>0</v>
      </c>
      <c r="BC80" s="125">
        <v>0</v>
      </c>
      <c r="BD80" s="125">
        <v>0</v>
      </c>
      <c r="BE80" s="125">
        <v>0</v>
      </c>
      <c r="BF80" s="125">
        <v>0</v>
      </c>
      <c r="BG80" s="125">
        <v>0</v>
      </c>
      <c r="BH80" s="125">
        <v>0</v>
      </c>
      <c r="BI80" s="125">
        <v>0</v>
      </c>
      <c r="BJ80" s="125">
        <v>0</v>
      </c>
      <c r="BK80" s="125"/>
      <c r="BL80" s="125"/>
      <c r="BM80" s="125"/>
      <c r="BN80" s="125"/>
      <c r="BO80" s="125"/>
      <c r="BP80" s="125"/>
      <c r="BQ80" s="125"/>
      <c r="BR80" s="125"/>
      <c r="BS80" s="125"/>
      <c r="BT80" s="125">
        <v>0</v>
      </c>
      <c r="BU80" s="125"/>
      <c r="BV80" s="125"/>
      <c r="BW80" s="125"/>
      <c r="BX80" s="125">
        <v>0</v>
      </c>
      <c r="BY80" s="125"/>
      <c r="BZ80" s="125"/>
      <c r="CA80" s="125"/>
      <c r="CB80" s="125"/>
      <c r="CC80" s="125"/>
      <c r="CD80" s="125">
        <v>0</v>
      </c>
      <c r="CE80" s="125"/>
      <c r="CF80" s="125"/>
      <c r="CG80" s="125"/>
      <c r="CH80" s="125"/>
      <c r="CI80" s="125"/>
      <c r="CJ80" s="125">
        <v>0</v>
      </c>
      <c r="CK80" s="125"/>
      <c r="CL80" s="125">
        <v>0</v>
      </c>
      <c r="CM80" s="125"/>
      <c r="CN80" s="125"/>
      <c r="CO80" s="125"/>
      <c r="CP80" s="125"/>
      <c r="CQ80" s="125">
        <v>0</v>
      </c>
      <c r="CR80" s="125">
        <v>0</v>
      </c>
      <c r="CS80" s="125">
        <v>0</v>
      </c>
      <c r="CT80" s="125">
        <v>0</v>
      </c>
      <c r="CU80" s="125">
        <v>0</v>
      </c>
      <c r="CV80" s="125">
        <v>0</v>
      </c>
      <c r="CW80" s="44">
        <v>0</v>
      </c>
      <c r="CX80" s="125">
        <v>0</v>
      </c>
      <c r="CY80" s="125">
        <v>0</v>
      </c>
      <c r="CZ80" s="125"/>
      <c r="DA80" s="125">
        <v>6.0000000000000001E-3</v>
      </c>
      <c r="DB80" s="125"/>
      <c r="DC80" s="125"/>
      <c r="DD80" s="125"/>
      <c r="DE80" s="125">
        <v>0</v>
      </c>
      <c r="DF80" s="125">
        <v>0</v>
      </c>
      <c r="DG80" s="125">
        <v>0</v>
      </c>
      <c r="DH80" s="125">
        <v>0</v>
      </c>
      <c r="DI80" s="125"/>
      <c r="DJ80" s="125">
        <v>0</v>
      </c>
      <c r="DK80" s="125">
        <v>0</v>
      </c>
      <c r="DL80" s="125">
        <v>0</v>
      </c>
      <c r="DM80" s="125"/>
      <c r="DN80" s="125"/>
      <c r="DO80" s="125"/>
      <c r="DP80" s="125"/>
      <c r="DQ80" s="125"/>
      <c r="DR80" s="125"/>
      <c r="DS80" s="125">
        <v>0</v>
      </c>
      <c r="DT80" s="125">
        <v>0</v>
      </c>
      <c r="DU80" s="125">
        <v>0</v>
      </c>
      <c r="DV80" s="125"/>
      <c r="DW80" s="125"/>
      <c r="DX80" s="125">
        <v>0</v>
      </c>
      <c r="DY80" s="125"/>
      <c r="DZ80" s="125">
        <v>0</v>
      </c>
      <c r="EA80" s="125"/>
      <c r="EB80" s="125"/>
      <c r="EC80" s="125">
        <v>0</v>
      </c>
      <c r="ED80" s="125">
        <v>0</v>
      </c>
      <c r="EE80" s="125">
        <v>0</v>
      </c>
      <c r="EF80" s="125">
        <v>0</v>
      </c>
      <c r="EG80" s="125">
        <v>0</v>
      </c>
      <c r="EH80" s="125">
        <v>0</v>
      </c>
      <c r="EI80" s="125">
        <v>0</v>
      </c>
      <c r="EJ80" s="125">
        <v>0</v>
      </c>
      <c r="EK80" s="125">
        <v>0</v>
      </c>
      <c r="EL80" s="125">
        <v>0</v>
      </c>
      <c r="EM80" s="125">
        <v>0</v>
      </c>
      <c r="EN80" s="125">
        <v>0</v>
      </c>
      <c r="EO80" s="125">
        <v>0</v>
      </c>
      <c r="EP80" s="125"/>
      <c r="EQ80" s="125">
        <v>0</v>
      </c>
      <c r="ER80" s="125"/>
      <c r="ES80" s="125"/>
      <c r="ET80" s="125"/>
      <c r="EU80" s="125"/>
      <c r="EV80" s="125"/>
      <c r="EW80" s="125">
        <v>0</v>
      </c>
      <c r="EX80" s="125">
        <v>0</v>
      </c>
      <c r="EY80" s="125">
        <v>0</v>
      </c>
      <c r="EZ80" s="125"/>
      <c r="FA80" s="125"/>
      <c r="FB80" s="125">
        <v>0</v>
      </c>
      <c r="FC80" s="125"/>
      <c r="FD80" s="125"/>
      <c r="FE80" s="125"/>
      <c r="FF80" s="125">
        <v>0</v>
      </c>
      <c r="FG80" s="125">
        <v>0</v>
      </c>
      <c r="FH80" s="125"/>
      <c r="FI80" s="125"/>
      <c r="FJ80" s="125">
        <v>0</v>
      </c>
      <c r="FK80" s="125">
        <v>0</v>
      </c>
      <c r="FL80" s="125"/>
      <c r="FM80" s="125"/>
      <c r="FN80" s="125"/>
      <c r="FO80" s="125"/>
      <c r="FP80" s="125">
        <v>0</v>
      </c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>
        <v>0</v>
      </c>
      <c r="GD80" s="125">
        <v>2E-3</v>
      </c>
      <c r="GE80" s="125">
        <v>0</v>
      </c>
      <c r="GF80" s="125"/>
      <c r="GG80" s="125"/>
      <c r="GH80" s="125"/>
      <c r="GI80" s="125">
        <v>0</v>
      </c>
      <c r="GJ80" s="125">
        <v>0</v>
      </c>
      <c r="GK80" s="125">
        <v>0</v>
      </c>
      <c r="GL80" s="125">
        <v>0</v>
      </c>
      <c r="GM80" s="125">
        <v>0</v>
      </c>
      <c r="GN80" s="125">
        <v>0</v>
      </c>
      <c r="GO80" s="125">
        <v>0</v>
      </c>
      <c r="GP80" s="125"/>
      <c r="GQ80" s="125"/>
      <c r="GR80" s="125"/>
      <c r="GS80" s="125"/>
      <c r="GT80" s="125">
        <v>4.0000000000000001E-3</v>
      </c>
      <c r="GU80" s="125"/>
      <c r="GV80" s="125"/>
      <c r="GW80" s="125">
        <v>0</v>
      </c>
      <c r="GX80" s="125"/>
      <c r="GY80" s="125">
        <v>0</v>
      </c>
      <c r="GZ80" s="125">
        <v>0</v>
      </c>
      <c r="HA80" s="125">
        <v>0</v>
      </c>
      <c r="HB80" s="125">
        <v>0</v>
      </c>
      <c r="HC80" s="125">
        <v>0</v>
      </c>
      <c r="HD80" s="125">
        <v>0</v>
      </c>
      <c r="HE80" s="125">
        <v>0</v>
      </c>
      <c r="HF80" s="125">
        <v>0</v>
      </c>
      <c r="HG80" s="125">
        <v>2E-3</v>
      </c>
      <c r="HH80" s="125"/>
      <c r="HI80" s="125"/>
      <c r="HJ80" s="125"/>
      <c r="HK80" s="125"/>
      <c r="HL80" s="125"/>
      <c r="HM80" s="125"/>
      <c r="HN80" s="125"/>
      <c r="HO80" s="125"/>
      <c r="HP80" s="125">
        <v>0</v>
      </c>
      <c r="HQ80" s="125"/>
      <c r="HR80" s="125"/>
      <c r="HS80" s="125"/>
      <c r="HT80" s="125"/>
      <c r="HU80" s="125"/>
      <c r="HV80" s="125">
        <v>0.01</v>
      </c>
      <c r="HW80" s="125"/>
      <c r="HX80" s="125">
        <v>0</v>
      </c>
    </row>
    <row r="81" spans="1:232" s="20" customFormat="1" ht="15" x14ac:dyDescent="0.25">
      <c r="A81" s="21"/>
      <c r="B81" s="24"/>
      <c r="C81" s="23" t="s">
        <v>240</v>
      </c>
      <c r="D81" s="18">
        <f t="shared" si="21"/>
        <v>47.977000000000004</v>
      </c>
      <c r="E81" s="120"/>
      <c r="F81" s="121"/>
      <c r="G81" s="121"/>
      <c r="H81" s="123"/>
      <c r="I81" s="125"/>
      <c r="J81" s="121"/>
      <c r="K81" s="121"/>
      <c r="L81" s="125"/>
      <c r="M81" s="121"/>
      <c r="N81" s="121"/>
      <c r="O81" s="121"/>
      <c r="P81" s="125">
        <v>0</v>
      </c>
      <c r="Q81" s="121"/>
      <c r="R81" s="121">
        <v>0</v>
      </c>
      <c r="S81" s="121"/>
      <c r="T81" s="121">
        <v>0</v>
      </c>
      <c r="U81" s="121"/>
      <c r="V81" s="121"/>
      <c r="W81" s="121">
        <v>0</v>
      </c>
      <c r="X81" s="121"/>
      <c r="Y81" s="121"/>
      <c r="Z81" s="121"/>
      <c r="AA81" s="125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0">
        <v>0</v>
      </c>
      <c r="AH81" s="121">
        <v>0</v>
      </c>
      <c r="AI81" s="125">
        <v>0</v>
      </c>
      <c r="AJ81" s="125"/>
      <c r="AK81" s="125">
        <v>5.5060000000000002</v>
      </c>
      <c r="AL81" s="125"/>
      <c r="AM81" s="125"/>
      <c r="AN81" s="125"/>
      <c r="AO81" s="125"/>
      <c r="AP81" s="125"/>
      <c r="AQ81" s="125"/>
      <c r="AR81" s="125"/>
      <c r="AS81" s="125"/>
      <c r="AT81" s="125">
        <v>0</v>
      </c>
      <c r="AU81" s="125">
        <v>0</v>
      </c>
      <c r="AV81" s="125">
        <v>0</v>
      </c>
      <c r="AW81" s="125">
        <v>0</v>
      </c>
      <c r="AX81" s="125">
        <v>0</v>
      </c>
      <c r="AY81" s="125">
        <v>0</v>
      </c>
      <c r="AZ81" s="125">
        <v>0</v>
      </c>
      <c r="BA81" s="125">
        <v>0</v>
      </c>
      <c r="BB81" s="125">
        <v>0</v>
      </c>
      <c r="BC81" s="125">
        <v>0</v>
      </c>
      <c r="BD81" s="125">
        <v>0</v>
      </c>
      <c r="BE81" s="125">
        <v>0</v>
      </c>
      <c r="BF81" s="125">
        <v>0</v>
      </c>
      <c r="BG81" s="125">
        <v>0</v>
      </c>
      <c r="BH81" s="125">
        <v>0</v>
      </c>
      <c r="BI81" s="125">
        <v>0</v>
      </c>
      <c r="BJ81" s="125">
        <v>0</v>
      </c>
      <c r="BK81" s="125"/>
      <c r="BL81" s="125"/>
      <c r="BM81" s="125"/>
      <c r="BN81" s="125"/>
      <c r="BO81" s="125"/>
      <c r="BP81" s="125"/>
      <c r="BQ81" s="125"/>
      <c r="BR81" s="125"/>
      <c r="BS81" s="125"/>
      <c r="BT81" s="125">
        <v>0</v>
      </c>
      <c r="BU81" s="125"/>
      <c r="BV81" s="125"/>
      <c r="BW81" s="125"/>
      <c r="BX81" s="125">
        <v>0</v>
      </c>
      <c r="BY81" s="125"/>
      <c r="BZ81" s="125"/>
      <c r="CA81" s="125"/>
      <c r="CB81" s="125"/>
      <c r="CC81" s="125"/>
      <c r="CD81" s="125">
        <v>0</v>
      </c>
      <c r="CE81" s="125"/>
      <c r="CF81" s="125"/>
      <c r="CG81" s="125"/>
      <c r="CH81" s="125"/>
      <c r="CI81" s="125"/>
      <c r="CJ81" s="125">
        <v>0</v>
      </c>
      <c r="CK81" s="125"/>
      <c r="CL81" s="125">
        <v>0</v>
      </c>
      <c r="CM81" s="125"/>
      <c r="CN81" s="125"/>
      <c r="CO81" s="125"/>
      <c r="CP81" s="125"/>
      <c r="CQ81" s="125">
        <v>0</v>
      </c>
      <c r="CR81" s="125">
        <v>0</v>
      </c>
      <c r="CS81" s="125">
        <v>0</v>
      </c>
      <c r="CT81" s="125">
        <v>0</v>
      </c>
      <c r="CU81" s="125">
        <v>0</v>
      </c>
      <c r="CV81" s="125">
        <v>0</v>
      </c>
      <c r="CW81" s="129">
        <v>0</v>
      </c>
      <c r="CX81" s="125">
        <v>0</v>
      </c>
      <c r="CY81" s="125">
        <v>0</v>
      </c>
      <c r="CZ81" s="125"/>
      <c r="DA81" s="125">
        <v>10.185</v>
      </c>
      <c r="DB81" s="125"/>
      <c r="DC81" s="125"/>
      <c r="DD81" s="125"/>
      <c r="DE81" s="125">
        <v>0</v>
      </c>
      <c r="DF81" s="125">
        <v>0</v>
      </c>
      <c r="DG81" s="125">
        <v>0</v>
      </c>
      <c r="DH81" s="125">
        <v>0</v>
      </c>
      <c r="DI81" s="125"/>
      <c r="DJ81" s="125">
        <v>0</v>
      </c>
      <c r="DK81" s="125">
        <v>0</v>
      </c>
      <c r="DL81" s="125">
        <v>0</v>
      </c>
      <c r="DM81" s="125"/>
      <c r="DN81" s="125"/>
      <c r="DO81" s="125"/>
      <c r="DP81" s="125"/>
      <c r="DQ81" s="125"/>
      <c r="DR81" s="125"/>
      <c r="DS81" s="125">
        <v>0</v>
      </c>
      <c r="DT81" s="125">
        <v>0</v>
      </c>
      <c r="DU81" s="125">
        <v>0</v>
      </c>
      <c r="DV81" s="125"/>
      <c r="DW81" s="125"/>
      <c r="DX81" s="125">
        <v>0</v>
      </c>
      <c r="DY81" s="125"/>
      <c r="DZ81" s="125">
        <v>0</v>
      </c>
      <c r="EA81" s="125"/>
      <c r="EB81" s="125"/>
      <c r="EC81" s="125">
        <v>0</v>
      </c>
      <c r="ED81" s="125">
        <v>0</v>
      </c>
      <c r="EE81" s="125">
        <v>0</v>
      </c>
      <c r="EF81" s="125">
        <v>0</v>
      </c>
      <c r="EG81" s="125">
        <v>0</v>
      </c>
      <c r="EH81" s="125">
        <v>0</v>
      </c>
      <c r="EI81" s="125">
        <v>0</v>
      </c>
      <c r="EJ81" s="125">
        <v>0</v>
      </c>
      <c r="EK81" s="125">
        <v>0</v>
      </c>
      <c r="EL81" s="125">
        <v>0</v>
      </c>
      <c r="EM81" s="125">
        <v>0</v>
      </c>
      <c r="EN81" s="125">
        <v>0</v>
      </c>
      <c r="EO81" s="125">
        <v>0</v>
      </c>
      <c r="EP81" s="125"/>
      <c r="EQ81" s="125">
        <v>0</v>
      </c>
      <c r="ER81" s="125"/>
      <c r="ES81" s="125"/>
      <c r="ET81" s="125"/>
      <c r="EU81" s="125"/>
      <c r="EV81" s="125"/>
      <c r="EW81" s="125">
        <v>0</v>
      </c>
      <c r="EX81" s="125">
        <v>0</v>
      </c>
      <c r="EY81" s="125">
        <v>0</v>
      </c>
      <c r="EZ81" s="125"/>
      <c r="FA81" s="125"/>
      <c r="FB81" s="125">
        <v>0</v>
      </c>
      <c r="FC81" s="125"/>
      <c r="FD81" s="125"/>
      <c r="FE81" s="125"/>
      <c r="FF81" s="125">
        <v>0</v>
      </c>
      <c r="FG81" s="125">
        <v>0</v>
      </c>
      <c r="FH81" s="125"/>
      <c r="FI81" s="125"/>
      <c r="FJ81" s="125">
        <v>0</v>
      </c>
      <c r="FK81" s="125">
        <v>0</v>
      </c>
      <c r="FL81" s="125"/>
      <c r="FM81" s="125"/>
      <c r="FN81" s="125"/>
      <c r="FO81" s="125"/>
      <c r="FP81" s="125">
        <v>0</v>
      </c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>
        <v>0</v>
      </c>
      <c r="GD81" s="125">
        <v>3.0219999999999998</v>
      </c>
      <c r="GE81" s="125">
        <v>0</v>
      </c>
      <c r="GF81" s="125"/>
      <c r="GG81" s="125"/>
      <c r="GH81" s="125"/>
      <c r="GI81" s="125">
        <v>0</v>
      </c>
      <c r="GJ81" s="125">
        <v>0</v>
      </c>
      <c r="GK81" s="125">
        <v>0</v>
      </c>
      <c r="GL81" s="125">
        <v>0</v>
      </c>
      <c r="GM81" s="125">
        <v>0</v>
      </c>
      <c r="GN81" s="125">
        <v>0</v>
      </c>
      <c r="GO81" s="125">
        <v>0</v>
      </c>
      <c r="GP81" s="125"/>
      <c r="GQ81" s="125"/>
      <c r="GR81" s="125"/>
      <c r="GS81" s="125"/>
      <c r="GT81" s="125">
        <v>7.3120000000000003</v>
      </c>
      <c r="GU81" s="125"/>
      <c r="GV81" s="125"/>
      <c r="GW81" s="125">
        <v>0</v>
      </c>
      <c r="GX81" s="125"/>
      <c r="GY81" s="125">
        <v>0</v>
      </c>
      <c r="GZ81" s="125">
        <v>0</v>
      </c>
      <c r="HA81" s="125">
        <v>0</v>
      </c>
      <c r="HB81" s="125">
        <v>0</v>
      </c>
      <c r="HC81" s="125">
        <v>0</v>
      </c>
      <c r="HD81" s="125">
        <v>0</v>
      </c>
      <c r="HE81" s="125">
        <v>0</v>
      </c>
      <c r="HF81" s="125">
        <v>0</v>
      </c>
      <c r="HG81" s="125">
        <v>3.67</v>
      </c>
      <c r="HH81" s="125"/>
      <c r="HI81" s="125"/>
      <c r="HJ81" s="125"/>
      <c r="HK81" s="125"/>
      <c r="HL81" s="125"/>
      <c r="HM81" s="125"/>
      <c r="HN81" s="125"/>
      <c r="HO81" s="125"/>
      <c r="HP81" s="125">
        <v>0</v>
      </c>
      <c r="HQ81" s="125"/>
      <c r="HR81" s="125"/>
      <c r="HS81" s="125"/>
      <c r="HT81" s="125"/>
      <c r="HU81" s="125"/>
      <c r="HV81" s="125">
        <v>18.282</v>
      </c>
      <c r="HW81" s="125"/>
      <c r="HX81" s="125">
        <v>0</v>
      </c>
    </row>
    <row r="82" spans="1:232" s="20" customFormat="1" ht="15.75" thickBot="1" x14ac:dyDescent="0.3">
      <c r="A82" s="21" t="s">
        <v>321</v>
      </c>
      <c r="B82" s="22" t="s">
        <v>322</v>
      </c>
      <c r="C82" s="23" t="s">
        <v>263</v>
      </c>
      <c r="D82" s="18">
        <f t="shared" si="21"/>
        <v>0</v>
      </c>
      <c r="E82" s="120"/>
      <c r="F82" s="121"/>
      <c r="G82" s="121"/>
      <c r="H82" s="123"/>
      <c r="I82" s="125"/>
      <c r="J82" s="121"/>
      <c r="K82" s="121"/>
      <c r="L82" s="125"/>
      <c r="M82" s="121"/>
      <c r="N82" s="121"/>
      <c r="O82" s="121"/>
      <c r="P82" s="125">
        <v>0</v>
      </c>
      <c r="Q82" s="121"/>
      <c r="R82" s="121">
        <v>0</v>
      </c>
      <c r="S82" s="121"/>
      <c r="T82" s="121">
        <v>0</v>
      </c>
      <c r="U82" s="121"/>
      <c r="V82" s="121"/>
      <c r="W82" s="121">
        <v>0</v>
      </c>
      <c r="X82" s="121"/>
      <c r="Y82" s="121"/>
      <c r="Z82" s="121"/>
      <c r="AA82" s="125">
        <v>0</v>
      </c>
      <c r="AB82" s="121">
        <v>0</v>
      </c>
      <c r="AC82" s="121">
        <v>0</v>
      </c>
      <c r="AD82" s="121">
        <v>0</v>
      </c>
      <c r="AE82" s="121">
        <v>0</v>
      </c>
      <c r="AF82" s="121">
        <v>0</v>
      </c>
      <c r="AG82" s="120">
        <v>0</v>
      </c>
      <c r="AH82" s="121">
        <v>0</v>
      </c>
      <c r="AI82" s="125">
        <v>0</v>
      </c>
      <c r="AJ82" s="125"/>
      <c r="AK82" s="125">
        <v>0</v>
      </c>
      <c r="AL82" s="125"/>
      <c r="AM82" s="125"/>
      <c r="AN82" s="125"/>
      <c r="AO82" s="125"/>
      <c r="AP82" s="125"/>
      <c r="AQ82" s="125"/>
      <c r="AR82" s="125"/>
      <c r="AS82" s="125"/>
      <c r="AT82" s="125">
        <v>0</v>
      </c>
      <c r="AU82" s="125">
        <v>0</v>
      </c>
      <c r="AV82" s="125">
        <v>0</v>
      </c>
      <c r="AW82" s="125">
        <v>0</v>
      </c>
      <c r="AX82" s="125">
        <v>0</v>
      </c>
      <c r="AY82" s="125">
        <v>0</v>
      </c>
      <c r="AZ82" s="125">
        <v>0</v>
      </c>
      <c r="BA82" s="125">
        <v>0</v>
      </c>
      <c r="BB82" s="125">
        <v>0</v>
      </c>
      <c r="BC82" s="125">
        <v>0</v>
      </c>
      <c r="BD82" s="125">
        <v>0</v>
      </c>
      <c r="BE82" s="125">
        <v>0</v>
      </c>
      <c r="BF82" s="125">
        <v>0</v>
      </c>
      <c r="BG82" s="125">
        <v>0</v>
      </c>
      <c r="BH82" s="125">
        <v>0</v>
      </c>
      <c r="BI82" s="125">
        <v>0</v>
      </c>
      <c r="BJ82" s="125">
        <v>0</v>
      </c>
      <c r="BK82" s="125"/>
      <c r="BL82" s="125"/>
      <c r="BM82" s="125"/>
      <c r="BN82" s="125"/>
      <c r="BO82" s="125"/>
      <c r="BP82" s="125"/>
      <c r="BQ82" s="125"/>
      <c r="BR82" s="125"/>
      <c r="BS82" s="125"/>
      <c r="BT82" s="125">
        <v>0</v>
      </c>
      <c r="BU82" s="125"/>
      <c r="BV82" s="125"/>
      <c r="BW82" s="125"/>
      <c r="BX82" s="125">
        <v>0</v>
      </c>
      <c r="BY82" s="125"/>
      <c r="BZ82" s="125"/>
      <c r="CA82" s="125"/>
      <c r="CB82" s="125"/>
      <c r="CC82" s="125"/>
      <c r="CD82" s="125">
        <v>0</v>
      </c>
      <c r="CE82" s="125"/>
      <c r="CF82" s="125"/>
      <c r="CG82" s="125"/>
      <c r="CH82" s="125"/>
      <c r="CI82" s="125"/>
      <c r="CJ82" s="125">
        <v>0</v>
      </c>
      <c r="CK82" s="125"/>
      <c r="CL82" s="125">
        <v>0</v>
      </c>
      <c r="CM82" s="125"/>
      <c r="CN82" s="125"/>
      <c r="CO82" s="125"/>
      <c r="CP82" s="125"/>
      <c r="CQ82" s="125">
        <v>0</v>
      </c>
      <c r="CR82" s="125">
        <v>0</v>
      </c>
      <c r="CS82" s="125">
        <v>0</v>
      </c>
      <c r="CT82" s="125">
        <v>0</v>
      </c>
      <c r="CU82" s="125">
        <v>0</v>
      </c>
      <c r="CV82" s="125">
        <v>0</v>
      </c>
      <c r="CW82" s="130">
        <v>0</v>
      </c>
      <c r="CX82" s="125">
        <v>0</v>
      </c>
      <c r="CY82" s="125">
        <v>0</v>
      </c>
      <c r="CZ82" s="125"/>
      <c r="DA82" s="125">
        <v>0</v>
      </c>
      <c r="DB82" s="125"/>
      <c r="DC82" s="125"/>
      <c r="DD82" s="125"/>
      <c r="DE82" s="125">
        <v>0</v>
      </c>
      <c r="DF82" s="125">
        <v>0</v>
      </c>
      <c r="DG82" s="125">
        <v>0</v>
      </c>
      <c r="DH82" s="125">
        <v>0</v>
      </c>
      <c r="DI82" s="125"/>
      <c r="DJ82" s="125">
        <v>0</v>
      </c>
      <c r="DK82" s="125">
        <v>0</v>
      </c>
      <c r="DL82" s="125">
        <v>0</v>
      </c>
      <c r="DM82" s="125"/>
      <c r="DN82" s="125"/>
      <c r="DO82" s="125"/>
      <c r="DP82" s="125"/>
      <c r="DQ82" s="125"/>
      <c r="DR82" s="125"/>
      <c r="DS82" s="125">
        <v>0</v>
      </c>
      <c r="DT82" s="125">
        <v>0</v>
      </c>
      <c r="DU82" s="125">
        <v>0</v>
      </c>
      <c r="DV82" s="125"/>
      <c r="DW82" s="125"/>
      <c r="DX82" s="125">
        <v>0</v>
      </c>
      <c r="DY82" s="125"/>
      <c r="DZ82" s="125">
        <v>0</v>
      </c>
      <c r="EA82" s="125"/>
      <c r="EB82" s="125"/>
      <c r="EC82" s="125">
        <v>0</v>
      </c>
      <c r="ED82" s="125">
        <v>0</v>
      </c>
      <c r="EE82" s="125">
        <v>0</v>
      </c>
      <c r="EF82" s="125">
        <v>0</v>
      </c>
      <c r="EG82" s="125">
        <v>0</v>
      </c>
      <c r="EH82" s="125">
        <v>0</v>
      </c>
      <c r="EI82" s="125">
        <v>0</v>
      </c>
      <c r="EJ82" s="125">
        <v>0</v>
      </c>
      <c r="EK82" s="125">
        <v>0</v>
      </c>
      <c r="EL82" s="125">
        <v>0</v>
      </c>
      <c r="EM82" s="125">
        <v>0</v>
      </c>
      <c r="EN82" s="125">
        <v>0</v>
      </c>
      <c r="EO82" s="125">
        <v>0</v>
      </c>
      <c r="EP82" s="125"/>
      <c r="EQ82" s="125">
        <v>0</v>
      </c>
      <c r="ER82" s="125"/>
      <c r="ES82" s="125"/>
      <c r="ET82" s="125"/>
      <c r="EU82" s="125"/>
      <c r="EV82" s="125"/>
      <c r="EW82" s="125">
        <v>0</v>
      </c>
      <c r="EX82" s="125">
        <v>0</v>
      </c>
      <c r="EY82" s="125">
        <v>0</v>
      </c>
      <c r="EZ82" s="125"/>
      <c r="FA82" s="125"/>
      <c r="FB82" s="125">
        <v>0</v>
      </c>
      <c r="FC82" s="125"/>
      <c r="FD82" s="125"/>
      <c r="FE82" s="125"/>
      <c r="FF82" s="125">
        <v>0</v>
      </c>
      <c r="FG82" s="125">
        <v>0</v>
      </c>
      <c r="FH82" s="125"/>
      <c r="FI82" s="125"/>
      <c r="FJ82" s="125">
        <v>0</v>
      </c>
      <c r="FK82" s="125">
        <v>0</v>
      </c>
      <c r="FL82" s="125"/>
      <c r="FM82" s="125"/>
      <c r="FN82" s="125"/>
      <c r="FO82" s="125"/>
      <c r="FP82" s="125">
        <v>0</v>
      </c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>
        <v>0</v>
      </c>
      <c r="GD82" s="125">
        <v>0</v>
      </c>
      <c r="GE82" s="125">
        <v>0</v>
      </c>
      <c r="GF82" s="125"/>
      <c r="GG82" s="125"/>
      <c r="GH82" s="125"/>
      <c r="GI82" s="125">
        <v>0</v>
      </c>
      <c r="GJ82" s="125">
        <v>0</v>
      </c>
      <c r="GK82" s="125">
        <v>0</v>
      </c>
      <c r="GL82" s="125">
        <v>0</v>
      </c>
      <c r="GM82" s="125">
        <v>0</v>
      </c>
      <c r="GN82" s="125">
        <v>0</v>
      </c>
      <c r="GO82" s="125">
        <v>0</v>
      </c>
      <c r="GP82" s="125"/>
      <c r="GQ82" s="125"/>
      <c r="GR82" s="125"/>
      <c r="GS82" s="125"/>
      <c r="GT82" s="125">
        <v>0</v>
      </c>
      <c r="GU82" s="125"/>
      <c r="GV82" s="125"/>
      <c r="GW82" s="125">
        <v>0</v>
      </c>
      <c r="GX82" s="125"/>
      <c r="GY82" s="125">
        <v>0</v>
      </c>
      <c r="GZ82" s="125">
        <v>0</v>
      </c>
      <c r="HA82" s="125">
        <v>0</v>
      </c>
      <c r="HB82" s="125">
        <v>0</v>
      </c>
      <c r="HC82" s="125">
        <v>0</v>
      </c>
      <c r="HD82" s="125">
        <v>0</v>
      </c>
      <c r="HE82" s="125">
        <v>0</v>
      </c>
      <c r="HF82" s="125">
        <v>0</v>
      </c>
      <c r="HG82" s="125">
        <v>0</v>
      </c>
      <c r="HH82" s="125"/>
      <c r="HI82" s="125"/>
      <c r="HJ82" s="125"/>
      <c r="HK82" s="125"/>
      <c r="HL82" s="125"/>
      <c r="HM82" s="125"/>
      <c r="HN82" s="125"/>
      <c r="HO82" s="125"/>
      <c r="HP82" s="125">
        <v>0</v>
      </c>
      <c r="HQ82" s="125"/>
      <c r="HR82" s="125"/>
      <c r="HS82" s="125"/>
      <c r="HT82" s="125"/>
      <c r="HU82" s="125"/>
      <c r="HV82" s="125">
        <v>0</v>
      </c>
      <c r="HW82" s="125"/>
      <c r="HX82" s="125">
        <v>0</v>
      </c>
    </row>
    <row r="83" spans="1:232" s="20" customFormat="1" ht="15" x14ac:dyDescent="0.25">
      <c r="A83" s="21"/>
      <c r="B83" s="22"/>
      <c r="C83" s="23" t="s">
        <v>240</v>
      </c>
      <c r="D83" s="18">
        <f t="shared" si="21"/>
        <v>0</v>
      </c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>
        <v>0</v>
      </c>
      <c r="Q83" s="120"/>
      <c r="R83" s="120">
        <v>0</v>
      </c>
      <c r="S83" s="120"/>
      <c r="T83" s="120">
        <v>0</v>
      </c>
      <c r="U83" s="120"/>
      <c r="V83" s="120"/>
      <c r="W83" s="120">
        <v>0</v>
      </c>
      <c r="X83" s="120"/>
      <c r="Y83" s="120"/>
      <c r="Z83" s="120"/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/>
      <c r="AK83" s="120">
        <v>0</v>
      </c>
      <c r="AL83" s="120"/>
      <c r="AM83" s="120"/>
      <c r="AN83" s="120"/>
      <c r="AO83" s="120"/>
      <c r="AP83" s="120"/>
      <c r="AQ83" s="120"/>
      <c r="AR83" s="120"/>
      <c r="AS83" s="120"/>
      <c r="AT83" s="120">
        <v>0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120">
        <v>0</v>
      </c>
      <c r="BC83" s="120">
        <v>0</v>
      </c>
      <c r="BD83" s="120">
        <v>0</v>
      </c>
      <c r="BE83" s="120">
        <v>0</v>
      </c>
      <c r="BF83" s="120">
        <v>0</v>
      </c>
      <c r="BG83" s="120">
        <v>0</v>
      </c>
      <c r="BH83" s="120">
        <v>0</v>
      </c>
      <c r="BI83" s="120">
        <v>0</v>
      </c>
      <c r="BJ83" s="120">
        <v>0</v>
      </c>
      <c r="BK83" s="120"/>
      <c r="BL83" s="120"/>
      <c r="BM83" s="120"/>
      <c r="BN83" s="120"/>
      <c r="BO83" s="120"/>
      <c r="BP83" s="120"/>
      <c r="BQ83" s="120"/>
      <c r="BR83" s="120"/>
      <c r="BS83" s="120"/>
      <c r="BT83" s="120">
        <v>0</v>
      </c>
      <c r="BU83" s="120"/>
      <c r="BV83" s="120"/>
      <c r="BW83" s="120"/>
      <c r="BX83" s="120">
        <v>0</v>
      </c>
      <c r="BY83" s="120"/>
      <c r="BZ83" s="120"/>
      <c r="CA83" s="120"/>
      <c r="CB83" s="120"/>
      <c r="CC83" s="120"/>
      <c r="CD83" s="120">
        <v>0</v>
      </c>
      <c r="CE83" s="120"/>
      <c r="CF83" s="120"/>
      <c r="CG83" s="120"/>
      <c r="CH83" s="120"/>
      <c r="CI83" s="120"/>
      <c r="CJ83" s="120">
        <v>0</v>
      </c>
      <c r="CK83" s="120"/>
      <c r="CL83" s="120">
        <v>0</v>
      </c>
      <c r="CM83" s="120"/>
      <c r="CN83" s="120"/>
      <c r="CO83" s="120"/>
      <c r="CP83" s="120"/>
      <c r="CQ83" s="120">
        <v>0</v>
      </c>
      <c r="CR83" s="120">
        <v>0</v>
      </c>
      <c r="CS83" s="120">
        <v>0</v>
      </c>
      <c r="CT83" s="120">
        <v>0</v>
      </c>
      <c r="CU83" s="120">
        <v>0</v>
      </c>
      <c r="CV83" s="120">
        <v>0</v>
      </c>
      <c r="CW83" s="120">
        <v>0</v>
      </c>
      <c r="CX83" s="120">
        <v>0</v>
      </c>
      <c r="CY83" s="120">
        <v>0</v>
      </c>
      <c r="CZ83" s="120"/>
      <c r="DA83" s="120">
        <v>0</v>
      </c>
      <c r="DB83" s="120"/>
      <c r="DC83" s="120"/>
      <c r="DD83" s="120"/>
      <c r="DE83" s="120">
        <v>0</v>
      </c>
      <c r="DF83" s="120">
        <v>0</v>
      </c>
      <c r="DG83" s="120">
        <v>0</v>
      </c>
      <c r="DH83" s="120">
        <v>0</v>
      </c>
      <c r="DI83" s="120"/>
      <c r="DJ83" s="120">
        <v>0</v>
      </c>
      <c r="DK83" s="120">
        <v>0</v>
      </c>
      <c r="DL83" s="120">
        <v>0</v>
      </c>
      <c r="DM83" s="120"/>
      <c r="DN83" s="120"/>
      <c r="DO83" s="120"/>
      <c r="DP83" s="120"/>
      <c r="DQ83" s="120"/>
      <c r="DR83" s="120"/>
      <c r="DS83" s="120">
        <v>0</v>
      </c>
      <c r="DT83" s="120">
        <v>0</v>
      </c>
      <c r="DU83" s="120">
        <v>0</v>
      </c>
      <c r="DV83" s="120"/>
      <c r="DW83" s="120"/>
      <c r="DX83" s="120">
        <v>0</v>
      </c>
      <c r="DY83" s="120"/>
      <c r="DZ83" s="120">
        <v>0</v>
      </c>
      <c r="EA83" s="120"/>
      <c r="EB83" s="120"/>
      <c r="EC83" s="120">
        <v>0</v>
      </c>
      <c r="ED83" s="120">
        <v>0</v>
      </c>
      <c r="EE83" s="120">
        <v>0</v>
      </c>
      <c r="EF83" s="120">
        <v>0</v>
      </c>
      <c r="EG83" s="120">
        <v>0</v>
      </c>
      <c r="EH83" s="120">
        <v>0</v>
      </c>
      <c r="EI83" s="120">
        <v>0</v>
      </c>
      <c r="EJ83" s="120">
        <v>0</v>
      </c>
      <c r="EK83" s="120">
        <v>0</v>
      </c>
      <c r="EL83" s="120">
        <v>0</v>
      </c>
      <c r="EM83" s="120">
        <v>0</v>
      </c>
      <c r="EN83" s="120">
        <v>0</v>
      </c>
      <c r="EO83" s="120">
        <v>0</v>
      </c>
      <c r="EP83" s="120"/>
      <c r="EQ83" s="120">
        <v>0</v>
      </c>
      <c r="ER83" s="120"/>
      <c r="ES83" s="120"/>
      <c r="ET83" s="120"/>
      <c r="EU83" s="120"/>
      <c r="EV83" s="120"/>
      <c r="EW83" s="120">
        <v>0</v>
      </c>
      <c r="EX83" s="120">
        <v>0</v>
      </c>
      <c r="EY83" s="120">
        <v>0</v>
      </c>
      <c r="EZ83" s="120"/>
      <c r="FA83" s="120"/>
      <c r="FB83" s="120">
        <v>0</v>
      </c>
      <c r="FC83" s="120"/>
      <c r="FD83" s="120"/>
      <c r="FE83" s="120"/>
      <c r="FF83" s="120">
        <v>0</v>
      </c>
      <c r="FG83" s="120">
        <v>0</v>
      </c>
      <c r="FH83" s="120"/>
      <c r="FI83" s="120"/>
      <c r="FJ83" s="120">
        <v>0</v>
      </c>
      <c r="FK83" s="120">
        <v>0</v>
      </c>
      <c r="FL83" s="120"/>
      <c r="FM83" s="120"/>
      <c r="FN83" s="120"/>
      <c r="FO83" s="120"/>
      <c r="FP83" s="120">
        <v>0</v>
      </c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>
        <v>0</v>
      </c>
      <c r="GD83" s="120">
        <v>0</v>
      </c>
      <c r="GE83" s="120">
        <v>0</v>
      </c>
      <c r="GF83" s="120"/>
      <c r="GG83" s="120"/>
      <c r="GH83" s="120"/>
      <c r="GI83" s="120">
        <v>0</v>
      </c>
      <c r="GJ83" s="120">
        <v>0</v>
      </c>
      <c r="GK83" s="120">
        <v>0</v>
      </c>
      <c r="GL83" s="120">
        <v>0</v>
      </c>
      <c r="GM83" s="120">
        <v>0</v>
      </c>
      <c r="GN83" s="120">
        <v>0</v>
      </c>
      <c r="GO83" s="120">
        <v>0</v>
      </c>
      <c r="GP83" s="120"/>
      <c r="GQ83" s="120"/>
      <c r="GR83" s="120"/>
      <c r="GS83" s="120"/>
      <c r="GT83" s="120">
        <v>0</v>
      </c>
      <c r="GU83" s="120"/>
      <c r="GV83" s="120"/>
      <c r="GW83" s="120">
        <v>0</v>
      </c>
      <c r="GX83" s="120"/>
      <c r="GY83" s="120">
        <v>0</v>
      </c>
      <c r="GZ83" s="120">
        <v>0</v>
      </c>
      <c r="HA83" s="120">
        <v>0</v>
      </c>
      <c r="HB83" s="120">
        <v>0</v>
      </c>
      <c r="HC83" s="120">
        <v>0</v>
      </c>
      <c r="HD83" s="120">
        <v>0</v>
      </c>
      <c r="HE83" s="120">
        <v>0</v>
      </c>
      <c r="HF83" s="120">
        <v>0</v>
      </c>
      <c r="HG83" s="120">
        <v>0</v>
      </c>
      <c r="HH83" s="120"/>
      <c r="HI83" s="120"/>
      <c r="HJ83" s="120"/>
      <c r="HK83" s="120"/>
      <c r="HL83" s="120"/>
      <c r="HM83" s="120"/>
      <c r="HN83" s="120"/>
      <c r="HO83" s="120"/>
      <c r="HP83" s="120">
        <v>0</v>
      </c>
      <c r="HQ83" s="120"/>
      <c r="HR83" s="120"/>
      <c r="HS83" s="120"/>
      <c r="HT83" s="120"/>
      <c r="HU83" s="120"/>
      <c r="HV83" s="120">
        <v>0</v>
      </c>
      <c r="HW83" s="120"/>
      <c r="HX83" s="120">
        <v>0</v>
      </c>
    </row>
    <row r="84" spans="1:232" s="20" customFormat="1" ht="31.5" customHeight="1" x14ac:dyDescent="0.25">
      <c r="A84" s="21" t="s">
        <v>323</v>
      </c>
      <c r="B84" s="40" t="s">
        <v>324</v>
      </c>
      <c r="C84" s="23" t="s">
        <v>263</v>
      </c>
      <c r="D84" s="18">
        <f t="shared" si="21"/>
        <v>444</v>
      </c>
      <c r="E84" s="120"/>
      <c r="F84" s="121"/>
      <c r="G84" s="120"/>
      <c r="H84" s="123"/>
      <c r="I84" s="121"/>
      <c r="J84" s="120"/>
      <c r="K84" s="121"/>
      <c r="L84" s="121"/>
      <c r="M84" s="121"/>
      <c r="N84" s="121"/>
      <c r="O84" s="121"/>
      <c r="P84" s="121">
        <v>17</v>
      </c>
      <c r="Q84" s="121"/>
      <c r="R84" s="121">
        <v>0</v>
      </c>
      <c r="S84" s="120"/>
      <c r="T84" s="120">
        <v>6</v>
      </c>
      <c r="U84" s="120"/>
      <c r="V84" s="120"/>
      <c r="W84" s="120">
        <v>4</v>
      </c>
      <c r="X84" s="120"/>
      <c r="Y84" s="120"/>
      <c r="Z84" s="121"/>
      <c r="AA84" s="121">
        <v>3</v>
      </c>
      <c r="AB84" s="121">
        <v>3</v>
      </c>
      <c r="AC84" s="121">
        <v>3</v>
      </c>
      <c r="AD84" s="121">
        <v>3</v>
      </c>
      <c r="AE84" s="121">
        <v>2</v>
      </c>
      <c r="AF84" s="121">
        <v>6</v>
      </c>
      <c r="AG84" s="120">
        <v>4</v>
      </c>
      <c r="AH84" s="121">
        <v>5</v>
      </c>
      <c r="AI84" s="125">
        <v>3</v>
      </c>
      <c r="AJ84" s="125"/>
      <c r="AK84" s="125">
        <v>0</v>
      </c>
      <c r="AL84" s="125"/>
      <c r="AM84" s="125"/>
      <c r="AN84" s="125"/>
      <c r="AO84" s="125"/>
      <c r="AP84" s="125"/>
      <c r="AQ84" s="125"/>
      <c r="AR84" s="125"/>
      <c r="AS84" s="125"/>
      <c r="AT84" s="125">
        <v>3</v>
      </c>
      <c r="AU84" s="125">
        <v>3</v>
      </c>
      <c r="AV84" s="125">
        <v>3</v>
      </c>
      <c r="AW84" s="125">
        <v>4</v>
      </c>
      <c r="AX84" s="125">
        <v>3</v>
      </c>
      <c r="AY84" s="125">
        <v>3</v>
      </c>
      <c r="AZ84" s="125">
        <v>3</v>
      </c>
      <c r="BA84" s="125">
        <v>3</v>
      </c>
      <c r="BB84" s="125">
        <v>3</v>
      </c>
      <c r="BC84" s="125">
        <v>4</v>
      </c>
      <c r="BD84" s="125">
        <v>3</v>
      </c>
      <c r="BE84" s="125">
        <v>3</v>
      </c>
      <c r="BF84" s="125">
        <v>3</v>
      </c>
      <c r="BG84" s="125">
        <v>3</v>
      </c>
      <c r="BH84" s="125">
        <v>4</v>
      </c>
      <c r="BI84" s="125">
        <v>7</v>
      </c>
      <c r="BJ84" s="125">
        <v>6</v>
      </c>
      <c r="BK84" s="125"/>
      <c r="BL84" s="125"/>
      <c r="BM84" s="125"/>
      <c r="BN84" s="125"/>
      <c r="BO84" s="125"/>
      <c r="BP84" s="125"/>
      <c r="BQ84" s="125"/>
      <c r="BR84" s="125"/>
      <c r="BS84" s="125"/>
      <c r="BT84" s="125">
        <v>5</v>
      </c>
      <c r="BU84" s="125"/>
      <c r="BV84" s="125"/>
      <c r="BW84" s="125"/>
      <c r="BX84" s="125">
        <v>15</v>
      </c>
      <c r="BY84" s="125"/>
      <c r="BZ84" s="125"/>
      <c r="CA84" s="125"/>
      <c r="CB84" s="125"/>
      <c r="CC84" s="125"/>
      <c r="CD84" s="125">
        <v>25</v>
      </c>
      <c r="CE84" s="125"/>
      <c r="CF84" s="125"/>
      <c r="CG84" s="125"/>
      <c r="CH84" s="125"/>
      <c r="CI84" s="125"/>
      <c r="CJ84" s="125">
        <v>8</v>
      </c>
      <c r="CK84" s="125"/>
      <c r="CL84" s="125">
        <v>4</v>
      </c>
      <c r="CM84" s="125"/>
      <c r="CN84" s="125"/>
      <c r="CO84" s="125"/>
      <c r="CP84" s="125"/>
      <c r="CQ84" s="125">
        <v>5</v>
      </c>
      <c r="CR84" s="125">
        <v>3</v>
      </c>
      <c r="CS84" s="125">
        <v>3</v>
      </c>
      <c r="CT84" s="125">
        <v>4</v>
      </c>
      <c r="CU84" s="125">
        <v>2</v>
      </c>
      <c r="CV84" s="125">
        <v>3</v>
      </c>
      <c r="CW84" s="125">
        <v>5</v>
      </c>
      <c r="CX84" s="125">
        <v>3</v>
      </c>
      <c r="CY84" s="125">
        <v>18</v>
      </c>
      <c r="CZ84" s="125"/>
      <c r="DA84" s="125">
        <v>2</v>
      </c>
      <c r="DB84" s="125"/>
      <c r="DC84" s="125"/>
      <c r="DD84" s="125"/>
      <c r="DE84" s="125">
        <v>4</v>
      </c>
      <c r="DF84" s="125">
        <v>1</v>
      </c>
      <c r="DG84" s="125">
        <v>2</v>
      </c>
      <c r="DH84" s="125">
        <v>6</v>
      </c>
      <c r="DI84" s="125"/>
      <c r="DJ84" s="125">
        <v>4</v>
      </c>
      <c r="DK84" s="125">
        <v>3</v>
      </c>
      <c r="DL84" s="125">
        <v>7</v>
      </c>
      <c r="DM84" s="125"/>
      <c r="DN84" s="125"/>
      <c r="DO84" s="125"/>
      <c r="DP84" s="125"/>
      <c r="DQ84" s="125"/>
      <c r="DR84" s="125"/>
      <c r="DS84" s="125">
        <v>11</v>
      </c>
      <c r="DT84" s="125">
        <v>4</v>
      </c>
      <c r="DU84" s="125">
        <v>18</v>
      </c>
      <c r="DV84" s="125"/>
      <c r="DW84" s="125"/>
      <c r="DX84" s="125">
        <v>8</v>
      </c>
      <c r="DY84" s="125"/>
      <c r="DZ84" s="125">
        <v>7</v>
      </c>
      <c r="EA84" s="125"/>
      <c r="EB84" s="125"/>
      <c r="EC84" s="125">
        <v>4</v>
      </c>
      <c r="ED84" s="125">
        <v>2</v>
      </c>
      <c r="EE84" s="125">
        <v>8</v>
      </c>
      <c r="EF84" s="125">
        <v>3</v>
      </c>
      <c r="EG84" s="125">
        <v>3</v>
      </c>
      <c r="EH84" s="125">
        <v>3</v>
      </c>
      <c r="EI84" s="125">
        <v>3</v>
      </c>
      <c r="EJ84" s="125">
        <v>3</v>
      </c>
      <c r="EK84" s="125">
        <v>3</v>
      </c>
      <c r="EL84" s="125">
        <v>3</v>
      </c>
      <c r="EM84" s="125">
        <v>3</v>
      </c>
      <c r="EN84" s="125">
        <v>5</v>
      </c>
      <c r="EO84" s="125">
        <v>3</v>
      </c>
      <c r="EP84" s="125"/>
      <c r="EQ84" s="125">
        <v>5</v>
      </c>
      <c r="ER84" s="125"/>
      <c r="ES84" s="125"/>
      <c r="ET84" s="125"/>
      <c r="EU84" s="125"/>
      <c r="EV84" s="125"/>
      <c r="EW84" s="125">
        <v>2</v>
      </c>
      <c r="EX84" s="125">
        <v>2</v>
      </c>
      <c r="EY84" s="125">
        <v>6</v>
      </c>
      <c r="EZ84" s="125"/>
      <c r="FA84" s="125"/>
      <c r="FB84" s="125">
        <v>4</v>
      </c>
      <c r="FC84" s="125"/>
      <c r="FD84" s="125"/>
      <c r="FE84" s="125"/>
      <c r="FF84" s="125">
        <v>0</v>
      </c>
      <c r="FG84" s="125">
        <v>6</v>
      </c>
      <c r="FH84" s="125"/>
      <c r="FI84" s="125"/>
      <c r="FJ84" s="125">
        <v>2</v>
      </c>
      <c r="FK84" s="125">
        <v>3</v>
      </c>
      <c r="FL84" s="125"/>
      <c r="FM84" s="125"/>
      <c r="FN84" s="125"/>
      <c r="FO84" s="125"/>
      <c r="FP84" s="125">
        <v>0</v>
      </c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>
        <v>4</v>
      </c>
      <c r="GD84" s="125">
        <v>0</v>
      </c>
      <c r="GE84" s="125">
        <v>1</v>
      </c>
      <c r="GF84" s="125"/>
      <c r="GG84" s="125"/>
      <c r="GH84" s="125"/>
      <c r="GI84" s="125">
        <v>4</v>
      </c>
      <c r="GJ84" s="125">
        <v>3</v>
      </c>
      <c r="GK84" s="125">
        <v>4</v>
      </c>
      <c r="GL84" s="125">
        <v>3</v>
      </c>
      <c r="GM84" s="125">
        <v>3</v>
      </c>
      <c r="GN84" s="125">
        <v>2</v>
      </c>
      <c r="GO84" s="125">
        <v>3</v>
      </c>
      <c r="GP84" s="125"/>
      <c r="GQ84" s="125"/>
      <c r="GR84" s="125"/>
      <c r="GS84" s="125"/>
      <c r="GT84" s="125">
        <v>0</v>
      </c>
      <c r="GU84" s="125"/>
      <c r="GV84" s="125"/>
      <c r="GW84" s="125">
        <v>8</v>
      </c>
      <c r="GX84" s="125"/>
      <c r="GY84" s="125">
        <v>3</v>
      </c>
      <c r="GZ84" s="125">
        <v>3</v>
      </c>
      <c r="HA84" s="125">
        <v>4</v>
      </c>
      <c r="HB84" s="125">
        <v>3</v>
      </c>
      <c r="HC84" s="125">
        <v>2</v>
      </c>
      <c r="HD84" s="125">
        <v>3</v>
      </c>
      <c r="HE84" s="125">
        <v>5</v>
      </c>
      <c r="HF84" s="125">
        <v>3</v>
      </c>
      <c r="HG84" s="125">
        <v>0</v>
      </c>
      <c r="HH84" s="125"/>
      <c r="HI84" s="125"/>
      <c r="HJ84" s="125"/>
      <c r="HK84" s="125"/>
      <c r="HL84" s="125"/>
      <c r="HM84" s="125"/>
      <c r="HN84" s="125"/>
      <c r="HO84" s="125"/>
      <c r="HP84" s="125">
        <v>2</v>
      </c>
      <c r="HQ84" s="125"/>
      <c r="HR84" s="125"/>
      <c r="HS84" s="125"/>
      <c r="HT84" s="125"/>
      <c r="HU84" s="125"/>
      <c r="HV84" s="125">
        <v>0</v>
      </c>
      <c r="HW84" s="125"/>
      <c r="HX84" s="125">
        <v>5</v>
      </c>
    </row>
    <row r="85" spans="1:232" s="20" customFormat="1" ht="15.75" thickBot="1" x14ac:dyDescent="0.3">
      <c r="A85" s="53"/>
      <c r="B85" s="108"/>
      <c r="C85" s="55" t="s">
        <v>240</v>
      </c>
      <c r="D85" s="18">
        <f t="shared" si="21"/>
        <v>478.98900000000026</v>
      </c>
      <c r="E85" s="120"/>
      <c r="F85" s="121"/>
      <c r="G85" s="121"/>
      <c r="H85" s="123"/>
      <c r="I85" s="121"/>
      <c r="J85" s="121"/>
      <c r="K85" s="121"/>
      <c r="L85" s="121"/>
      <c r="M85" s="121"/>
      <c r="N85" s="121"/>
      <c r="O85" s="121"/>
      <c r="P85" s="121">
        <v>3.6960000000000002</v>
      </c>
      <c r="Q85" s="121"/>
      <c r="R85" s="121">
        <v>0</v>
      </c>
      <c r="S85" s="121"/>
      <c r="T85" s="121">
        <v>2.048</v>
      </c>
      <c r="U85" s="121"/>
      <c r="V85" s="121"/>
      <c r="W85" s="121">
        <v>0.51300000000000001</v>
      </c>
      <c r="X85" s="121"/>
      <c r="Y85" s="121"/>
      <c r="Z85" s="121"/>
      <c r="AA85" s="121">
        <v>5.4370000000000003</v>
      </c>
      <c r="AB85" s="121">
        <v>5.4370000000000003</v>
      </c>
      <c r="AC85" s="121">
        <v>5.4370000000000003</v>
      </c>
      <c r="AD85" s="121">
        <v>5.4370000000000003</v>
      </c>
      <c r="AE85" s="121">
        <v>3.625</v>
      </c>
      <c r="AF85" s="121">
        <v>6.875</v>
      </c>
      <c r="AG85" s="120">
        <v>7.25</v>
      </c>
      <c r="AH85" s="121">
        <v>9.0609999999999999</v>
      </c>
      <c r="AI85" s="125">
        <v>5.4370000000000003</v>
      </c>
      <c r="AJ85" s="125"/>
      <c r="AK85" s="125">
        <v>0</v>
      </c>
      <c r="AL85" s="125"/>
      <c r="AM85" s="125"/>
      <c r="AN85" s="125"/>
      <c r="AO85" s="125"/>
      <c r="AP85" s="125"/>
      <c r="AQ85" s="125"/>
      <c r="AR85" s="125"/>
      <c r="AS85" s="125"/>
      <c r="AT85" s="125">
        <v>5.4370000000000003</v>
      </c>
      <c r="AU85" s="125">
        <v>5.4370000000000003</v>
      </c>
      <c r="AV85" s="125">
        <v>5.4370000000000003</v>
      </c>
      <c r="AW85" s="125">
        <v>7.25</v>
      </c>
      <c r="AX85" s="125">
        <v>5.4370000000000003</v>
      </c>
      <c r="AY85" s="125">
        <v>5.4370000000000003</v>
      </c>
      <c r="AZ85" s="125">
        <v>5.4370000000000003</v>
      </c>
      <c r="BA85" s="125">
        <v>5.4370000000000003</v>
      </c>
      <c r="BB85" s="125">
        <v>5.4370000000000003</v>
      </c>
      <c r="BC85" s="125">
        <v>7.25</v>
      </c>
      <c r="BD85" s="125">
        <v>5.4370000000000003</v>
      </c>
      <c r="BE85" s="125">
        <v>5.4370000000000003</v>
      </c>
      <c r="BF85" s="125">
        <v>5.4370000000000003</v>
      </c>
      <c r="BG85" s="125">
        <v>5.4370000000000003</v>
      </c>
      <c r="BH85" s="125">
        <v>7.25</v>
      </c>
      <c r="BI85" s="125">
        <v>7.3559999999999999</v>
      </c>
      <c r="BJ85" s="125">
        <v>10.872999999999999</v>
      </c>
      <c r="BK85" s="125"/>
      <c r="BL85" s="125"/>
      <c r="BM85" s="125"/>
      <c r="BN85" s="125"/>
      <c r="BO85" s="125"/>
      <c r="BP85" s="125"/>
      <c r="BQ85" s="125"/>
      <c r="BR85" s="125"/>
      <c r="BS85" s="125"/>
      <c r="BT85" s="125">
        <v>1.3660000000000001</v>
      </c>
      <c r="BU85" s="125"/>
      <c r="BV85" s="125"/>
      <c r="BW85" s="125"/>
      <c r="BX85" s="125">
        <v>7.194</v>
      </c>
      <c r="BY85" s="125"/>
      <c r="BZ85" s="125"/>
      <c r="CA85" s="125"/>
      <c r="CB85" s="125"/>
      <c r="CC85" s="125"/>
      <c r="CD85" s="125">
        <v>8.5719999999999992</v>
      </c>
      <c r="CE85" s="125"/>
      <c r="CF85" s="125"/>
      <c r="CG85" s="125"/>
      <c r="CH85" s="125"/>
      <c r="CI85" s="125"/>
      <c r="CJ85" s="125">
        <v>2.9620000000000002</v>
      </c>
      <c r="CK85" s="125"/>
      <c r="CL85" s="125">
        <v>7.25</v>
      </c>
      <c r="CM85" s="125"/>
      <c r="CN85" s="125"/>
      <c r="CO85" s="125"/>
      <c r="CP85" s="125"/>
      <c r="CQ85" s="125">
        <v>2.12</v>
      </c>
      <c r="CR85" s="125">
        <v>5.4370000000000003</v>
      </c>
      <c r="CS85" s="125">
        <v>5.4370000000000003</v>
      </c>
      <c r="CT85" s="125">
        <v>7.25</v>
      </c>
      <c r="CU85" s="125">
        <v>3.625</v>
      </c>
      <c r="CV85" s="125">
        <v>5.4370000000000003</v>
      </c>
      <c r="CW85" s="125">
        <v>9.0609999999999999</v>
      </c>
      <c r="CX85" s="125">
        <v>5.4370000000000003</v>
      </c>
      <c r="CY85" s="125">
        <v>7.32</v>
      </c>
      <c r="CZ85" s="125"/>
      <c r="DA85" s="125">
        <v>0.74</v>
      </c>
      <c r="DB85" s="125"/>
      <c r="DC85" s="125"/>
      <c r="DD85" s="125"/>
      <c r="DE85" s="125">
        <v>1.35</v>
      </c>
      <c r="DF85" s="125">
        <v>0.48</v>
      </c>
      <c r="DG85" s="125">
        <v>0.96</v>
      </c>
      <c r="DH85" s="125">
        <v>2.59</v>
      </c>
      <c r="DI85" s="125"/>
      <c r="DJ85" s="125">
        <v>1.63</v>
      </c>
      <c r="DK85" s="125">
        <v>1.44</v>
      </c>
      <c r="DL85" s="125">
        <v>12.686</v>
      </c>
      <c r="DM85" s="125"/>
      <c r="DN85" s="125"/>
      <c r="DO85" s="125"/>
      <c r="DP85" s="125"/>
      <c r="DQ85" s="125"/>
      <c r="DR85" s="125"/>
      <c r="DS85" s="125">
        <v>5.85</v>
      </c>
      <c r="DT85" s="125">
        <v>1.63</v>
      </c>
      <c r="DU85" s="125">
        <v>7.22</v>
      </c>
      <c r="DV85" s="125"/>
      <c r="DW85" s="125"/>
      <c r="DX85" s="125">
        <v>3.27</v>
      </c>
      <c r="DY85" s="125"/>
      <c r="DZ85" s="125">
        <v>2.79</v>
      </c>
      <c r="EA85" s="125"/>
      <c r="EB85" s="125"/>
      <c r="EC85" s="125">
        <v>1.35</v>
      </c>
      <c r="ED85" s="125">
        <v>0.95899999999999996</v>
      </c>
      <c r="EE85" s="125">
        <v>2.99</v>
      </c>
      <c r="EF85" s="125">
        <v>5.4370000000000003</v>
      </c>
      <c r="EG85" s="125">
        <v>5.4370000000000003</v>
      </c>
      <c r="EH85" s="125">
        <v>5.4370000000000003</v>
      </c>
      <c r="EI85" s="125">
        <v>5.4370000000000003</v>
      </c>
      <c r="EJ85" s="125">
        <v>5.4370000000000003</v>
      </c>
      <c r="EK85" s="125">
        <v>5.4370000000000003</v>
      </c>
      <c r="EL85" s="125">
        <v>5.4370000000000003</v>
      </c>
      <c r="EM85" s="125">
        <v>5.4370000000000003</v>
      </c>
      <c r="EN85" s="125">
        <v>9.0609999999999999</v>
      </c>
      <c r="EO85" s="125">
        <v>5.4370000000000003</v>
      </c>
      <c r="EP85" s="125"/>
      <c r="EQ85" s="125">
        <v>1.851</v>
      </c>
      <c r="ER85" s="125"/>
      <c r="ES85" s="125"/>
      <c r="ET85" s="125"/>
      <c r="EU85" s="125"/>
      <c r="EV85" s="125"/>
      <c r="EW85" s="125">
        <v>0.60799999999999998</v>
      </c>
      <c r="EX85" s="125">
        <v>0.95899999999999996</v>
      </c>
      <c r="EY85" s="125">
        <v>2.8780000000000001</v>
      </c>
      <c r="EZ85" s="125"/>
      <c r="FA85" s="125"/>
      <c r="FB85" s="125">
        <v>1.9179999999999999</v>
      </c>
      <c r="FC85" s="125"/>
      <c r="FD85" s="125"/>
      <c r="FE85" s="125"/>
      <c r="FF85" s="125">
        <v>0</v>
      </c>
      <c r="FG85" s="125">
        <v>2.8780000000000001</v>
      </c>
      <c r="FH85" s="125"/>
      <c r="FI85" s="125"/>
      <c r="FJ85" s="125">
        <v>0.96</v>
      </c>
      <c r="FK85" s="125">
        <v>2.87</v>
      </c>
      <c r="FL85" s="125"/>
      <c r="FM85" s="125"/>
      <c r="FN85" s="125"/>
      <c r="FO85" s="125"/>
      <c r="FP85" s="125">
        <v>0</v>
      </c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>
        <v>7.25</v>
      </c>
      <c r="GD85" s="125">
        <v>0</v>
      </c>
      <c r="GE85" s="125">
        <v>0.76100000000000001</v>
      </c>
      <c r="GF85" s="125"/>
      <c r="GG85" s="125"/>
      <c r="GH85" s="125"/>
      <c r="GI85" s="125">
        <v>7.25</v>
      </c>
      <c r="GJ85" s="125">
        <v>5.4370000000000003</v>
      </c>
      <c r="GK85" s="125">
        <v>7.25</v>
      </c>
      <c r="GL85" s="125">
        <v>5.4370000000000003</v>
      </c>
      <c r="GM85" s="125">
        <v>5.4370000000000003</v>
      </c>
      <c r="GN85" s="125">
        <v>3.625</v>
      </c>
      <c r="GO85" s="125">
        <v>5.4370000000000003</v>
      </c>
      <c r="GP85" s="125"/>
      <c r="GQ85" s="125"/>
      <c r="GR85" s="125"/>
      <c r="GS85" s="125"/>
      <c r="GT85" s="125">
        <v>0</v>
      </c>
      <c r="GU85" s="125"/>
      <c r="GV85" s="125"/>
      <c r="GW85" s="125">
        <v>9.1690000000000005</v>
      </c>
      <c r="GX85" s="125"/>
      <c r="GY85" s="125">
        <v>5.4370000000000003</v>
      </c>
      <c r="GZ85" s="125">
        <v>5.4370000000000003</v>
      </c>
      <c r="HA85" s="125">
        <v>7.25</v>
      </c>
      <c r="HB85" s="125">
        <v>5.4370000000000003</v>
      </c>
      <c r="HC85" s="125">
        <v>3.625</v>
      </c>
      <c r="HD85" s="125">
        <v>5.4370000000000003</v>
      </c>
      <c r="HE85" s="125">
        <v>9.0609999999999999</v>
      </c>
      <c r="HF85" s="125">
        <v>5.4370000000000003</v>
      </c>
      <c r="HG85" s="125">
        <v>0</v>
      </c>
      <c r="HH85" s="125"/>
      <c r="HI85" s="125"/>
      <c r="HJ85" s="125"/>
      <c r="HK85" s="125"/>
      <c r="HL85" s="125"/>
      <c r="HM85" s="125"/>
      <c r="HN85" s="125"/>
      <c r="HO85" s="125"/>
      <c r="HP85" s="125">
        <v>0.95899999999999996</v>
      </c>
      <c r="HQ85" s="125"/>
      <c r="HR85" s="125"/>
      <c r="HS85" s="125"/>
      <c r="HT85" s="125"/>
      <c r="HU85" s="125"/>
      <c r="HV85" s="125">
        <v>0</v>
      </c>
      <c r="HW85" s="125"/>
      <c r="HX85" s="125">
        <v>9.0609999999999999</v>
      </c>
    </row>
    <row r="86" spans="1:232" s="14" customFormat="1" ht="15.75" thickBot="1" x14ac:dyDescent="0.3">
      <c r="A86" s="10" t="s">
        <v>325</v>
      </c>
      <c r="B86" s="11" t="s">
        <v>326</v>
      </c>
      <c r="C86" s="12" t="s">
        <v>240</v>
      </c>
      <c r="D86" s="18">
        <f t="shared" si="21"/>
        <v>87.829999999999984</v>
      </c>
      <c r="E86" s="119">
        <f t="shared" ref="E86:G86" si="22">E88+E90+E92</f>
        <v>0</v>
      </c>
      <c r="F86" s="119">
        <f t="shared" si="22"/>
        <v>0</v>
      </c>
      <c r="G86" s="119">
        <f t="shared" si="22"/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0.35</v>
      </c>
      <c r="O86" s="119">
        <v>1.92</v>
      </c>
      <c r="P86" s="119">
        <v>0</v>
      </c>
      <c r="Q86" s="119">
        <v>3.52</v>
      </c>
      <c r="R86" s="119">
        <v>10.24</v>
      </c>
      <c r="S86" s="119">
        <v>1.81</v>
      </c>
      <c r="T86" s="119">
        <v>0</v>
      </c>
      <c r="U86" s="119">
        <v>0.94</v>
      </c>
      <c r="V86" s="119">
        <v>0</v>
      </c>
      <c r="W86" s="119">
        <v>0</v>
      </c>
      <c r="X86" s="119">
        <v>0</v>
      </c>
      <c r="Y86" s="119">
        <v>0</v>
      </c>
      <c r="Z86" s="119">
        <v>0</v>
      </c>
      <c r="AA86" s="119">
        <v>0</v>
      </c>
      <c r="AB86" s="119">
        <v>0</v>
      </c>
      <c r="AC86" s="119">
        <v>11.719999999999999</v>
      </c>
      <c r="AD86" s="119">
        <v>0</v>
      </c>
      <c r="AE86" s="119">
        <v>0</v>
      </c>
      <c r="AF86" s="119">
        <v>0</v>
      </c>
      <c r="AG86" s="119">
        <v>0</v>
      </c>
      <c r="AH86" s="119">
        <v>0</v>
      </c>
      <c r="AI86" s="119">
        <v>0</v>
      </c>
      <c r="AJ86" s="119">
        <v>0</v>
      </c>
      <c r="AK86" s="119">
        <v>0</v>
      </c>
      <c r="AL86" s="119">
        <v>0</v>
      </c>
      <c r="AM86" s="119">
        <v>0</v>
      </c>
      <c r="AN86" s="119">
        <v>0</v>
      </c>
      <c r="AO86" s="119">
        <v>0</v>
      </c>
      <c r="AP86" s="119">
        <v>0</v>
      </c>
      <c r="AQ86" s="119">
        <v>0</v>
      </c>
      <c r="AR86" s="119">
        <v>0</v>
      </c>
      <c r="AS86" s="119">
        <v>0</v>
      </c>
      <c r="AT86" s="119">
        <v>0</v>
      </c>
      <c r="AU86" s="119">
        <v>0</v>
      </c>
      <c r="AV86" s="119">
        <v>0</v>
      </c>
      <c r="AW86" s="119">
        <v>0</v>
      </c>
      <c r="AX86" s="119">
        <v>0</v>
      </c>
      <c r="AY86" s="119">
        <v>0</v>
      </c>
      <c r="AZ86" s="119">
        <v>0</v>
      </c>
      <c r="BA86" s="119">
        <v>0</v>
      </c>
      <c r="BB86" s="119">
        <v>0</v>
      </c>
      <c r="BC86" s="119">
        <v>0</v>
      </c>
      <c r="BD86" s="119">
        <v>0</v>
      </c>
      <c r="BE86" s="119">
        <v>0</v>
      </c>
      <c r="BF86" s="119">
        <v>0</v>
      </c>
      <c r="BG86" s="119">
        <v>0</v>
      </c>
      <c r="BH86" s="119">
        <v>0</v>
      </c>
      <c r="BI86" s="119">
        <v>0</v>
      </c>
      <c r="BJ86" s="119">
        <v>0</v>
      </c>
      <c r="BK86" s="119">
        <v>0</v>
      </c>
      <c r="BL86" s="119">
        <v>0</v>
      </c>
      <c r="BM86" s="119">
        <v>0</v>
      </c>
      <c r="BN86" s="119">
        <v>0</v>
      </c>
      <c r="BO86" s="119">
        <v>0</v>
      </c>
      <c r="BP86" s="119">
        <v>0</v>
      </c>
      <c r="BQ86" s="119">
        <v>0</v>
      </c>
      <c r="BR86" s="119">
        <v>0</v>
      </c>
      <c r="BS86" s="119">
        <v>0</v>
      </c>
      <c r="BT86" s="119">
        <v>0</v>
      </c>
      <c r="BU86" s="119">
        <v>0</v>
      </c>
      <c r="BV86" s="119">
        <v>0</v>
      </c>
      <c r="BW86" s="119">
        <v>0</v>
      </c>
      <c r="BX86" s="119">
        <v>0</v>
      </c>
      <c r="BY86" s="119">
        <v>0</v>
      </c>
      <c r="BZ86" s="119">
        <v>0</v>
      </c>
      <c r="CA86" s="119">
        <v>0</v>
      </c>
      <c r="CB86" s="119">
        <v>0</v>
      </c>
      <c r="CC86" s="119">
        <v>0</v>
      </c>
      <c r="CD86" s="119">
        <v>0</v>
      </c>
      <c r="CE86" s="119">
        <v>0</v>
      </c>
      <c r="CF86" s="119">
        <v>0</v>
      </c>
      <c r="CG86" s="119">
        <v>0</v>
      </c>
      <c r="CH86" s="119">
        <v>0</v>
      </c>
      <c r="CI86" s="119">
        <v>0</v>
      </c>
      <c r="CJ86" s="119">
        <v>0</v>
      </c>
      <c r="CK86" s="119">
        <v>0</v>
      </c>
      <c r="CL86" s="119">
        <v>0</v>
      </c>
      <c r="CM86" s="119">
        <v>0</v>
      </c>
      <c r="CN86" s="119">
        <v>0</v>
      </c>
      <c r="CO86" s="119">
        <v>0</v>
      </c>
      <c r="CP86" s="119">
        <v>0</v>
      </c>
      <c r="CQ86" s="119">
        <v>0</v>
      </c>
      <c r="CR86" s="119">
        <v>0</v>
      </c>
      <c r="CS86" s="119">
        <v>0</v>
      </c>
      <c r="CT86" s="119">
        <v>0</v>
      </c>
      <c r="CU86" s="119">
        <v>0</v>
      </c>
      <c r="CV86" s="119">
        <v>0</v>
      </c>
      <c r="CW86" s="119">
        <v>0</v>
      </c>
      <c r="CX86" s="119">
        <v>0</v>
      </c>
      <c r="CY86" s="119">
        <v>0</v>
      </c>
      <c r="CZ86" s="119">
        <v>0</v>
      </c>
      <c r="DA86" s="119">
        <v>0.57999999999999996</v>
      </c>
      <c r="DB86" s="119">
        <v>0</v>
      </c>
      <c r="DC86" s="119">
        <v>0</v>
      </c>
      <c r="DD86" s="119">
        <v>0</v>
      </c>
      <c r="DE86" s="119">
        <v>0</v>
      </c>
      <c r="DF86" s="119">
        <v>0</v>
      </c>
      <c r="DG86" s="119">
        <v>0</v>
      </c>
      <c r="DH86" s="119">
        <v>0</v>
      </c>
      <c r="DI86" s="119">
        <v>0</v>
      </c>
      <c r="DJ86" s="119">
        <v>0</v>
      </c>
      <c r="DK86" s="119">
        <v>0</v>
      </c>
      <c r="DL86" s="119">
        <v>0</v>
      </c>
      <c r="DM86" s="119">
        <v>0</v>
      </c>
      <c r="DN86" s="119">
        <v>0</v>
      </c>
      <c r="DO86" s="119">
        <v>0</v>
      </c>
      <c r="DP86" s="119">
        <v>0</v>
      </c>
      <c r="DQ86" s="119">
        <v>0</v>
      </c>
      <c r="DR86" s="119">
        <v>0</v>
      </c>
      <c r="DS86" s="119">
        <v>0</v>
      </c>
      <c r="DT86" s="119">
        <v>0</v>
      </c>
      <c r="DU86" s="119">
        <v>12.43</v>
      </c>
      <c r="DV86" s="119">
        <v>11.82</v>
      </c>
      <c r="DW86" s="119">
        <v>0</v>
      </c>
      <c r="DX86" s="119">
        <v>0</v>
      </c>
      <c r="DY86" s="119">
        <v>6.5100000000000007</v>
      </c>
      <c r="DZ86" s="119">
        <v>0</v>
      </c>
      <c r="EA86" s="119">
        <v>0</v>
      </c>
      <c r="EB86" s="119">
        <v>0</v>
      </c>
      <c r="EC86" s="119">
        <v>0</v>
      </c>
      <c r="ED86" s="119">
        <v>0</v>
      </c>
      <c r="EE86" s="119">
        <v>0</v>
      </c>
      <c r="EF86" s="119">
        <v>0</v>
      </c>
      <c r="EG86" s="119">
        <v>0</v>
      </c>
      <c r="EH86" s="119">
        <v>0</v>
      </c>
      <c r="EI86" s="119">
        <v>0</v>
      </c>
      <c r="EJ86" s="119">
        <v>0</v>
      </c>
      <c r="EK86" s="119">
        <v>0</v>
      </c>
      <c r="EL86" s="119">
        <v>0</v>
      </c>
      <c r="EM86" s="119">
        <v>0</v>
      </c>
      <c r="EN86" s="119">
        <v>0</v>
      </c>
      <c r="EO86" s="119">
        <v>0</v>
      </c>
      <c r="EP86" s="119">
        <v>0</v>
      </c>
      <c r="EQ86" s="119">
        <v>0</v>
      </c>
      <c r="ER86" s="119">
        <v>0</v>
      </c>
      <c r="ES86" s="119">
        <v>0</v>
      </c>
      <c r="ET86" s="119">
        <v>0</v>
      </c>
      <c r="EU86" s="119">
        <v>0</v>
      </c>
      <c r="EV86" s="119">
        <v>0</v>
      </c>
      <c r="EW86" s="119">
        <v>0</v>
      </c>
      <c r="EX86" s="119">
        <v>0</v>
      </c>
      <c r="EY86" s="119">
        <v>0</v>
      </c>
      <c r="EZ86" s="119">
        <v>0</v>
      </c>
      <c r="FA86" s="119">
        <v>0</v>
      </c>
      <c r="FB86" s="119">
        <v>0</v>
      </c>
      <c r="FC86" s="119">
        <v>0</v>
      </c>
      <c r="FD86" s="119">
        <v>0</v>
      </c>
      <c r="FE86" s="119">
        <v>0</v>
      </c>
      <c r="FF86" s="119">
        <v>0</v>
      </c>
      <c r="FG86" s="119">
        <v>0</v>
      </c>
      <c r="FH86" s="119">
        <v>0</v>
      </c>
      <c r="FI86" s="119">
        <v>0</v>
      </c>
      <c r="FJ86" s="119">
        <v>0</v>
      </c>
      <c r="FK86" s="119">
        <v>0</v>
      </c>
      <c r="FL86" s="119">
        <v>0</v>
      </c>
      <c r="FM86" s="119">
        <v>0</v>
      </c>
      <c r="FN86" s="119">
        <v>0</v>
      </c>
      <c r="FO86" s="119">
        <v>0</v>
      </c>
      <c r="FP86" s="119">
        <v>0</v>
      </c>
      <c r="FQ86" s="119">
        <v>0</v>
      </c>
      <c r="FR86" s="119">
        <v>2.98</v>
      </c>
      <c r="FS86" s="119">
        <v>0</v>
      </c>
      <c r="FT86" s="119">
        <v>0</v>
      </c>
      <c r="FU86" s="119">
        <v>0</v>
      </c>
      <c r="FV86" s="119">
        <v>0</v>
      </c>
      <c r="FW86" s="119">
        <v>0</v>
      </c>
      <c r="FX86" s="119">
        <v>0</v>
      </c>
      <c r="FY86" s="119">
        <v>0</v>
      </c>
      <c r="FZ86" s="119">
        <v>0</v>
      </c>
      <c r="GA86" s="119">
        <v>0</v>
      </c>
      <c r="GB86" s="119">
        <v>0</v>
      </c>
      <c r="GC86" s="119">
        <v>0</v>
      </c>
      <c r="GD86" s="119">
        <v>0</v>
      </c>
      <c r="GE86" s="119">
        <v>0</v>
      </c>
      <c r="GF86" s="119">
        <v>0</v>
      </c>
      <c r="GG86" s="119">
        <v>0</v>
      </c>
      <c r="GH86" s="119">
        <v>0</v>
      </c>
      <c r="GI86" s="119">
        <v>0</v>
      </c>
      <c r="GJ86" s="119">
        <v>0</v>
      </c>
      <c r="GK86" s="119">
        <v>0</v>
      </c>
      <c r="GL86" s="119">
        <v>0</v>
      </c>
      <c r="GM86" s="119">
        <v>0</v>
      </c>
      <c r="GN86" s="119">
        <v>0</v>
      </c>
      <c r="GO86" s="119">
        <v>0</v>
      </c>
      <c r="GP86" s="119">
        <v>0</v>
      </c>
      <c r="GQ86" s="119">
        <v>0</v>
      </c>
      <c r="GR86" s="119">
        <v>0</v>
      </c>
      <c r="GS86" s="119">
        <v>0</v>
      </c>
      <c r="GT86" s="119">
        <v>0</v>
      </c>
      <c r="GU86" s="119">
        <v>0</v>
      </c>
      <c r="GV86" s="119">
        <v>0</v>
      </c>
      <c r="GW86" s="119">
        <v>0</v>
      </c>
      <c r="GX86" s="119">
        <v>0</v>
      </c>
      <c r="GY86" s="119">
        <v>0</v>
      </c>
      <c r="GZ86" s="119">
        <v>0</v>
      </c>
      <c r="HA86" s="119">
        <v>0</v>
      </c>
      <c r="HB86" s="119">
        <v>0</v>
      </c>
      <c r="HC86" s="119">
        <v>0</v>
      </c>
      <c r="HD86" s="119">
        <v>2.15</v>
      </c>
      <c r="HE86" s="119">
        <v>1.29</v>
      </c>
      <c r="HF86" s="119">
        <v>3.91</v>
      </c>
      <c r="HG86" s="119">
        <v>0</v>
      </c>
      <c r="HH86" s="119">
        <v>0</v>
      </c>
      <c r="HI86" s="119">
        <v>0</v>
      </c>
      <c r="HJ86" s="119">
        <v>2.74</v>
      </c>
      <c r="HK86" s="119">
        <v>0</v>
      </c>
      <c r="HL86" s="119">
        <v>2.63</v>
      </c>
      <c r="HM86" s="119">
        <v>0</v>
      </c>
      <c r="HN86" s="119">
        <v>0</v>
      </c>
      <c r="HO86" s="119">
        <v>0</v>
      </c>
      <c r="HP86" s="119">
        <v>0</v>
      </c>
      <c r="HQ86" s="119">
        <v>4.3800000000000008</v>
      </c>
      <c r="HR86" s="119">
        <v>0</v>
      </c>
      <c r="HS86" s="119">
        <v>0</v>
      </c>
      <c r="HT86" s="119">
        <v>0</v>
      </c>
      <c r="HU86" s="119">
        <v>5.91</v>
      </c>
      <c r="HV86" s="119">
        <v>0</v>
      </c>
      <c r="HW86" s="119">
        <v>0</v>
      </c>
      <c r="HX86" s="119">
        <v>0</v>
      </c>
    </row>
    <row r="87" spans="1:232" s="20" customFormat="1" ht="15" x14ac:dyDescent="0.25">
      <c r="A87" s="131">
        <v>25</v>
      </c>
      <c r="B87" s="16" t="s">
        <v>327</v>
      </c>
      <c r="C87" s="17" t="s">
        <v>268</v>
      </c>
      <c r="D87" s="18">
        <f t="shared" si="21"/>
        <v>0.17800000000000005</v>
      </c>
      <c r="E87" s="19">
        <f t="shared" ref="E87:G87" si="23">SUM(I87,Y87)</f>
        <v>0</v>
      </c>
      <c r="F87" s="19">
        <f t="shared" si="23"/>
        <v>0</v>
      </c>
      <c r="G87" s="19">
        <f t="shared" si="23"/>
        <v>0</v>
      </c>
      <c r="H87" s="19"/>
      <c r="I87" s="19"/>
      <c r="J87" s="19"/>
      <c r="K87" s="19"/>
      <c r="L87" s="19"/>
      <c r="M87" s="19"/>
      <c r="N87" s="19">
        <v>3.0000000000000001E-3</v>
      </c>
      <c r="O87" s="19">
        <v>3.0000000000000001E-3</v>
      </c>
      <c r="P87" s="19"/>
      <c r="Q87" s="19"/>
      <c r="R87" s="19">
        <v>1.4999999999999999E-2</v>
      </c>
      <c r="S87" s="19">
        <v>2E-3</v>
      </c>
      <c r="T87" s="19"/>
      <c r="U87" s="19">
        <v>8.0000000000000002E-3</v>
      </c>
      <c r="V87" s="19"/>
      <c r="W87" s="19"/>
      <c r="X87" s="19"/>
      <c r="Y87" s="19"/>
      <c r="Z87" s="19"/>
      <c r="AA87" s="19"/>
      <c r="AB87" s="19"/>
      <c r="AC87" s="19">
        <v>0.02</v>
      </c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>
        <v>0.02</v>
      </c>
      <c r="DW87" s="19"/>
      <c r="DX87" s="19"/>
      <c r="DY87" s="19">
        <v>0.04</v>
      </c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>
        <v>0.02</v>
      </c>
      <c r="HG87" s="19"/>
      <c r="HH87" s="19"/>
      <c r="HI87" s="19"/>
      <c r="HJ87" s="19">
        <v>0.01</v>
      </c>
      <c r="HK87" s="19"/>
      <c r="HL87" s="19">
        <v>8.9999999999999993E-3</v>
      </c>
      <c r="HM87" s="19"/>
      <c r="HN87" s="19"/>
      <c r="HO87" s="19"/>
      <c r="HP87" s="19"/>
      <c r="HQ87" s="19">
        <v>1.2999999999999999E-2</v>
      </c>
      <c r="HR87" s="19"/>
      <c r="HS87" s="19"/>
      <c r="HT87" s="19"/>
      <c r="HU87" s="19">
        <v>1.4999999999999999E-2</v>
      </c>
      <c r="HV87" s="19"/>
      <c r="HW87" s="19"/>
      <c r="HX87" s="19"/>
    </row>
    <row r="88" spans="1:232" s="20" customFormat="1" ht="15" x14ac:dyDescent="0.25">
      <c r="A88" s="132"/>
      <c r="B88" s="22"/>
      <c r="C88" s="23" t="s">
        <v>240</v>
      </c>
      <c r="D88" s="18">
        <f t="shared" si="21"/>
        <v>22.029999999999998</v>
      </c>
      <c r="E88" s="19"/>
      <c r="F88" s="19"/>
      <c r="G88" s="19"/>
      <c r="H88" s="19"/>
      <c r="I88" s="19"/>
      <c r="J88" s="19"/>
      <c r="K88" s="19"/>
      <c r="L88" s="19"/>
      <c r="M88" s="19"/>
      <c r="N88" s="19">
        <v>0.35</v>
      </c>
      <c r="O88" s="19">
        <v>0.35</v>
      </c>
      <c r="P88" s="19"/>
      <c r="Q88" s="19"/>
      <c r="R88" s="19">
        <v>1.76</v>
      </c>
      <c r="S88" s="19">
        <v>0.24</v>
      </c>
      <c r="T88" s="19"/>
      <c r="U88" s="19">
        <v>0.94</v>
      </c>
      <c r="V88" s="19"/>
      <c r="W88" s="19"/>
      <c r="X88" s="19"/>
      <c r="Y88" s="19"/>
      <c r="Z88" s="19"/>
      <c r="AA88" s="19"/>
      <c r="AB88" s="19"/>
      <c r="AC88" s="19">
        <v>2.34</v>
      </c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>
        <v>3.51</v>
      </c>
      <c r="DW88" s="19"/>
      <c r="DX88" s="19"/>
      <c r="DY88" s="19">
        <v>4.6900000000000004</v>
      </c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>
        <v>2.34</v>
      </c>
      <c r="HG88" s="19"/>
      <c r="HH88" s="19"/>
      <c r="HI88" s="19"/>
      <c r="HJ88" s="19">
        <v>1.17</v>
      </c>
      <c r="HK88" s="19"/>
      <c r="HL88" s="19">
        <v>1.06</v>
      </c>
      <c r="HM88" s="19"/>
      <c r="HN88" s="19"/>
      <c r="HO88" s="19"/>
      <c r="HP88" s="19"/>
      <c r="HQ88" s="19">
        <v>1.52</v>
      </c>
      <c r="HR88" s="19"/>
      <c r="HS88" s="19"/>
      <c r="HT88" s="19"/>
      <c r="HU88" s="19">
        <v>1.76</v>
      </c>
      <c r="HV88" s="19"/>
      <c r="HW88" s="19"/>
      <c r="HX88" s="19"/>
    </row>
    <row r="89" spans="1:232" s="20" customFormat="1" ht="27" customHeight="1" x14ac:dyDescent="0.25">
      <c r="A89" s="132">
        <v>26</v>
      </c>
      <c r="B89" s="133" t="s">
        <v>328</v>
      </c>
      <c r="C89" s="134" t="s">
        <v>263</v>
      </c>
      <c r="D89" s="18">
        <f t="shared" si="21"/>
        <v>165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>
        <v>1</v>
      </c>
      <c r="P89" s="19"/>
      <c r="Q89" s="19">
        <v>7</v>
      </c>
      <c r="R89" s="19">
        <v>12</v>
      </c>
      <c r="S89" s="19">
        <v>1</v>
      </c>
      <c r="T89" s="19"/>
      <c r="U89" s="19"/>
      <c r="V89" s="19"/>
      <c r="W89" s="19"/>
      <c r="X89" s="19"/>
      <c r="Y89" s="19"/>
      <c r="Z89" s="19"/>
      <c r="AA89" s="19"/>
      <c r="AB89" s="19"/>
      <c r="AC89" s="19">
        <v>16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>
        <v>5</v>
      </c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>
        <v>36</v>
      </c>
      <c r="DV89" s="19">
        <v>48</v>
      </c>
      <c r="DW89" s="19"/>
      <c r="DX89" s="19"/>
      <c r="DY89" s="19">
        <v>12</v>
      </c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>
        <v>5</v>
      </c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>
        <v>5</v>
      </c>
      <c r="HE89" s="19">
        <v>3</v>
      </c>
      <c r="HF89" s="19">
        <v>1</v>
      </c>
      <c r="HG89" s="19"/>
      <c r="HH89" s="19"/>
      <c r="HI89" s="19"/>
      <c r="HJ89" s="19">
        <v>1</v>
      </c>
      <c r="HK89" s="19"/>
      <c r="HL89" s="19">
        <v>1</v>
      </c>
      <c r="HM89" s="19"/>
      <c r="HN89" s="19"/>
      <c r="HO89" s="19"/>
      <c r="HP89" s="19"/>
      <c r="HQ89" s="19">
        <v>4</v>
      </c>
      <c r="HR89" s="19"/>
      <c r="HS89" s="19"/>
      <c r="HT89" s="19"/>
      <c r="HU89" s="19">
        <v>7</v>
      </c>
      <c r="HV89" s="19"/>
      <c r="HW89" s="19"/>
      <c r="HX89" s="19"/>
    </row>
    <row r="90" spans="1:232" s="20" customFormat="1" ht="15" x14ac:dyDescent="0.25">
      <c r="A90" s="132"/>
      <c r="B90" s="133"/>
      <c r="C90" s="23" t="s">
        <v>240</v>
      </c>
      <c r="D90" s="18">
        <f t="shared" si="21"/>
        <v>65.8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>
        <v>1.57</v>
      </c>
      <c r="P90" s="19"/>
      <c r="Q90" s="19">
        <v>3.52</v>
      </c>
      <c r="R90" s="19">
        <v>8.48</v>
      </c>
      <c r="S90" s="19">
        <v>1.57</v>
      </c>
      <c r="T90" s="19"/>
      <c r="U90" s="19"/>
      <c r="V90" s="19"/>
      <c r="W90" s="19"/>
      <c r="X90" s="19"/>
      <c r="Y90" s="19"/>
      <c r="Z90" s="19"/>
      <c r="AA90" s="19"/>
      <c r="AB90" s="19"/>
      <c r="AC90" s="19">
        <v>9.379999999999999</v>
      </c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>
        <v>0.57999999999999996</v>
      </c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>
        <v>12.43</v>
      </c>
      <c r="DV90" s="19">
        <v>8.31</v>
      </c>
      <c r="DW90" s="19"/>
      <c r="DX90" s="19"/>
      <c r="DY90" s="19">
        <v>1.82</v>
      </c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>
        <v>2.98</v>
      </c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>
        <v>2.15</v>
      </c>
      <c r="HE90" s="19">
        <v>1.29</v>
      </c>
      <c r="HF90" s="19">
        <v>1.57</v>
      </c>
      <c r="HG90" s="19"/>
      <c r="HH90" s="19"/>
      <c r="HI90" s="19"/>
      <c r="HJ90" s="19">
        <v>1.57</v>
      </c>
      <c r="HK90" s="19"/>
      <c r="HL90" s="19">
        <v>1.57</v>
      </c>
      <c r="HM90" s="19"/>
      <c r="HN90" s="19"/>
      <c r="HO90" s="19"/>
      <c r="HP90" s="19"/>
      <c r="HQ90" s="19">
        <v>2.8600000000000003</v>
      </c>
      <c r="HR90" s="19"/>
      <c r="HS90" s="19"/>
      <c r="HT90" s="19"/>
      <c r="HU90" s="19">
        <v>4.1500000000000004</v>
      </c>
      <c r="HV90" s="19"/>
      <c r="HW90" s="19"/>
      <c r="HX90" s="19"/>
    </row>
    <row r="91" spans="1:232" s="20" customFormat="1" ht="15" x14ac:dyDescent="0.25">
      <c r="A91" s="21" t="s">
        <v>329</v>
      </c>
      <c r="B91" s="22" t="s">
        <v>330</v>
      </c>
      <c r="C91" s="23" t="s">
        <v>263</v>
      </c>
      <c r="D91" s="18">
        <f t="shared" si="21"/>
        <v>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</row>
    <row r="92" spans="1:232" s="20" customFormat="1" ht="15.75" thickBot="1" x14ac:dyDescent="0.3">
      <c r="A92" s="53"/>
      <c r="B92" s="65"/>
      <c r="C92" s="55" t="s">
        <v>240</v>
      </c>
      <c r="D92" s="18">
        <f t="shared" si="21"/>
        <v>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</row>
    <row r="93" spans="1:232" s="14" customFormat="1" ht="43.5" thickBot="1" x14ac:dyDescent="0.25">
      <c r="A93" s="10" t="s">
        <v>331</v>
      </c>
      <c r="B93" s="135" t="s">
        <v>332</v>
      </c>
      <c r="C93" s="136" t="s">
        <v>240</v>
      </c>
      <c r="D93" s="18">
        <f t="shared" si="21"/>
        <v>0</v>
      </c>
      <c r="E93" s="119">
        <f t="shared" ref="E93:BP93" si="24">E94+E95</f>
        <v>0</v>
      </c>
      <c r="F93" s="119">
        <f t="shared" si="24"/>
        <v>0</v>
      </c>
      <c r="G93" s="119">
        <f t="shared" si="24"/>
        <v>0</v>
      </c>
      <c r="H93" s="119">
        <f t="shared" si="24"/>
        <v>0</v>
      </c>
      <c r="I93" s="119">
        <f t="shared" si="24"/>
        <v>0</v>
      </c>
      <c r="J93" s="119">
        <f t="shared" si="24"/>
        <v>0</v>
      </c>
      <c r="K93" s="119">
        <f t="shared" si="24"/>
        <v>0</v>
      </c>
      <c r="L93" s="119">
        <f t="shared" si="24"/>
        <v>0</v>
      </c>
      <c r="M93" s="119">
        <f t="shared" si="24"/>
        <v>0</v>
      </c>
      <c r="N93" s="119">
        <f t="shared" si="24"/>
        <v>0</v>
      </c>
      <c r="O93" s="119">
        <f t="shared" si="24"/>
        <v>0</v>
      </c>
      <c r="P93" s="119">
        <f t="shared" si="24"/>
        <v>0</v>
      </c>
      <c r="Q93" s="119">
        <f t="shared" si="24"/>
        <v>0</v>
      </c>
      <c r="R93" s="119">
        <f t="shared" si="24"/>
        <v>0</v>
      </c>
      <c r="S93" s="119">
        <f t="shared" si="24"/>
        <v>0</v>
      </c>
      <c r="T93" s="119">
        <f t="shared" si="24"/>
        <v>0</v>
      </c>
      <c r="U93" s="119">
        <f t="shared" si="24"/>
        <v>0</v>
      </c>
      <c r="V93" s="119">
        <f t="shared" si="24"/>
        <v>0</v>
      </c>
      <c r="W93" s="119">
        <f t="shared" si="24"/>
        <v>0</v>
      </c>
      <c r="X93" s="119">
        <f t="shared" si="24"/>
        <v>0</v>
      </c>
      <c r="Y93" s="119">
        <f t="shared" si="24"/>
        <v>0</v>
      </c>
      <c r="Z93" s="119">
        <f t="shared" si="24"/>
        <v>0</v>
      </c>
      <c r="AA93" s="119">
        <f t="shared" si="24"/>
        <v>0</v>
      </c>
      <c r="AB93" s="119">
        <f t="shared" si="24"/>
        <v>0</v>
      </c>
      <c r="AC93" s="119">
        <f t="shared" si="24"/>
        <v>0</v>
      </c>
      <c r="AD93" s="119">
        <f t="shared" si="24"/>
        <v>0</v>
      </c>
      <c r="AE93" s="119">
        <f t="shared" si="24"/>
        <v>0</v>
      </c>
      <c r="AF93" s="119">
        <f t="shared" si="24"/>
        <v>0</v>
      </c>
      <c r="AG93" s="119">
        <f t="shared" si="24"/>
        <v>0</v>
      </c>
      <c r="AH93" s="119">
        <f t="shared" si="24"/>
        <v>0</v>
      </c>
      <c r="AI93" s="119">
        <f t="shared" si="24"/>
        <v>0</v>
      </c>
      <c r="AJ93" s="119">
        <f t="shared" si="24"/>
        <v>0</v>
      </c>
      <c r="AK93" s="119">
        <f t="shared" si="24"/>
        <v>0</v>
      </c>
      <c r="AL93" s="119">
        <f t="shared" si="24"/>
        <v>0</v>
      </c>
      <c r="AM93" s="119">
        <f t="shared" si="24"/>
        <v>0</v>
      </c>
      <c r="AN93" s="119">
        <f t="shared" si="24"/>
        <v>0</v>
      </c>
      <c r="AO93" s="119">
        <f t="shared" si="24"/>
        <v>0</v>
      </c>
      <c r="AP93" s="119">
        <f t="shared" si="24"/>
        <v>0</v>
      </c>
      <c r="AQ93" s="119">
        <f t="shared" si="24"/>
        <v>0</v>
      </c>
      <c r="AR93" s="119">
        <f t="shared" si="24"/>
        <v>0</v>
      </c>
      <c r="AS93" s="119">
        <f t="shared" si="24"/>
        <v>0</v>
      </c>
      <c r="AT93" s="119">
        <f t="shared" si="24"/>
        <v>0</v>
      </c>
      <c r="AU93" s="119">
        <f t="shared" si="24"/>
        <v>0</v>
      </c>
      <c r="AV93" s="119">
        <f t="shared" si="24"/>
        <v>0</v>
      </c>
      <c r="AW93" s="119">
        <f t="shared" si="24"/>
        <v>0</v>
      </c>
      <c r="AX93" s="119">
        <f t="shared" si="24"/>
        <v>0</v>
      </c>
      <c r="AY93" s="119">
        <f t="shared" si="24"/>
        <v>0</v>
      </c>
      <c r="AZ93" s="119">
        <f t="shared" si="24"/>
        <v>0</v>
      </c>
      <c r="BA93" s="119">
        <f t="shared" si="24"/>
        <v>0</v>
      </c>
      <c r="BB93" s="119">
        <f t="shared" si="24"/>
        <v>0</v>
      </c>
      <c r="BC93" s="119">
        <f t="shared" si="24"/>
        <v>0</v>
      </c>
      <c r="BD93" s="119">
        <f t="shared" si="24"/>
        <v>0</v>
      </c>
      <c r="BE93" s="119">
        <f t="shared" si="24"/>
        <v>0</v>
      </c>
      <c r="BF93" s="119">
        <f t="shared" si="24"/>
        <v>0</v>
      </c>
      <c r="BG93" s="119">
        <f t="shared" si="24"/>
        <v>0</v>
      </c>
      <c r="BH93" s="119">
        <f t="shared" si="24"/>
        <v>0</v>
      </c>
      <c r="BI93" s="119">
        <f t="shared" si="24"/>
        <v>0</v>
      </c>
      <c r="BJ93" s="119">
        <f t="shared" si="24"/>
        <v>0</v>
      </c>
      <c r="BK93" s="119">
        <f t="shared" si="24"/>
        <v>0</v>
      </c>
      <c r="BL93" s="119">
        <f t="shared" si="24"/>
        <v>0</v>
      </c>
      <c r="BM93" s="119">
        <f t="shared" si="24"/>
        <v>0</v>
      </c>
      <c r="BN93" s="119">
        <f t="shared" si="24"/>
        <v>0</v>
      </c>
      <c r="BO93" s="119">
        <f t="shared" si="24"/>
        <v>0</v>
      </c>
      <c r="BP93" s="119">
        <f t="shared" si="24"/>
        <v>0</v>
      </c>
      <c r="BQ93" s="119">
        <f t="shared" ref="BQ93:EB93" si="25">BQ94+BQ95</f>
        <v>0</v>
      </c>
      <c r="BR93" s="119">
        <f t="shared" si="25"/>
        <v>0</v>
      </c>
      <c r="BS93" s="119">
        <f t="shared" si="25"/>
        <v>0</v>
      </c>
      <c r="BT93" s="119">
        <f t="shared" si="25"/>
        <v>0</v>
      </c>
      <c r="BU93" s="119">
        <f t="shared" si="25"/>
        <v>0</v>
      </c>
      <c r="BV93" s="119">
        <f t="shared" si="25"/>
        <v>0</v>
      </c>
      <c r="BW93" s="119">
        <f t="shared" si="25"/>
        <v>0</v>
      </c>
      <c r="BX93" s="119">
        <f t="shared" si="25"/>
        <v>0</v>
      </c>
      <c r="BY93" s="119">
        <f t="shared" si="25"/>
        <v>0</v>
      </c>
      <c r="BZ93" s="119">
        <f t="shared" si="25"/>
        <v>0</v>
      </c>
      <c r="CA93" s="119">
        <f t="shared" si="25"/>
        <v>0</v>
      </c>
      <c r="CB93" s="119">
        <f t="shared" si="25"/>
        <v>0</v>
      </c>
      <c r="CC93" s="119">
        <f t="shared" si="25"/>
        <v>0</v>
      </c>
      <c r="CD93" s="119">
        <f t="shared" si="25"/>
        <v>0</v>
      </c>
      <c r="CE93" s="119">
        <f t="shared" si="25"/>
        <v>0</v>
      </c>
      <c r="CF93" s="119">
        <f t="shared" si="25"/>
        <v>0</v>
      </c>
      <c r="CG93" s="119">
        <f t="shared" si="25"/>
        <v>0</v>
      </c>
      <c r="CH93" s="119">
        <f t="shared" si="25"/>
        <v>0</v>
      </c>
      <c r="CI93" s="119">
        <f t="shared" si="25"/>
        <v>0</v>
      </c>
      <c r="CJ93" s="119">
        <f t="shared" si="25"/>
        <v>0</v>
      </c>
      <c r="CK93" s="119">
        <f t="shared" si="25"/>
        <v>0</v>
      </c>
      <c r="CL93" s="119">
        <f t="shared" si="25"/>
        <v>0</v>
      </c>
      <c r="CM93" s="119">
        <f t="shared" si="25"/>
        <v>0</v>
      </c>
      <c r="CN93" s="119">
        <f t="shared" si="25"/>
        <v>0</v>
      </c>
      <c r="CO93" s="119">
        <f t="shared" si="25"/>
        <v>0</v>
      </c>
      <c r="CP93" s="119">
        <f t="shared" si="25"/>
        <v>0</v>
      </c>
      <c r="CQ93" s="119">
        <f t="shared" si="25"/>
        <v>0</v>
      </c>
      <c r="CR93" s="119">
        <f t="shared" si="25"/>
        <v>0</v>
      </c>
      <c r="CS93" s="119">
        <f t="shared" si="25"/>
        <v>0</v>
      </c>
      <c r="CT93" s="119">
        <f t="shared" si="25"/>
        <v>0</v>
      </c>
      <c r="CU93" s="119">
        <f t="shared" si="25"/>
        <v>0</v>
      </c>
      <c r="CV93" s="119">
        <f t="shared" si="25"/>
        <v>0</v>
      </c>
      <c r="CW93" s="119">
        <f t="shared" si="25"/>
        <v>0</v>
      </c>
      <c r="CX93" s="119">
        <f t="shared" si="25"/>
        <v>0</v>
      </c>
      <c r="CY93" s="119">
        <f t="shared" si="25"/>
        <v>0</v>
      </c>
      <c r="CZ93" s="119">
        <f t="shared" si="25"/>
        <v>0</v>
      </c>
      <c r="DA93" s="119">
        <f t="shared" si="25"/>
        <v>0</v>
      </c>
      <c r="DB93" s="119">
        <f t="shared" si="25"/>
        <v>0</v>
      </c>
      <c r="DC93" s="119">
        <f t="shared" si="25"/>
        <v>0</v>
      </c>
      <c r="DD93" s="119">
        <f t="shared" si="25"/>
        <v>0</v>
      </c>
      <c r="DE93" s="119">
        <f t="shared" si="25"/>
        <v>0</v>
      </c>
      <c r="DF93" s="119">
        <f t="shared" si="25"/>
        <v>0</v>
      </c>
      <c r="DG93" s="119">
        <f t="shared" si="25"/>
        <v>0</v>
      </c>
      <c r="DH93" s="119">
        <f t="shared" si="25"/>
        <v>0</v>
      </c>
      <c r="DI93" s="119">
        <f t="shared" si="25"/>
        <v>0</v>
      </c>
      <c r="DJ93" s="119">
        <f t="shared" si="25"/>
        <v>0</v>
      </c>
      <c r="DK93" s="119">
        <f t="shared" si="25"/>
        <v>0</v>
      </c>
      <c r="DL93" s="119">
        <f t="shared" si="25"/>
        <v>0</v>
      </c>
      <c r="DM93" s="119">
        <f t="shared" si="25"/>
        <v>0</v>
      </c>
      <c r="DN93" s="119">
        <f t="shared" si="25"/>
        <v>0</v>
      </c>
      <c r="DO93" s="119">
        <f t="shared" si="25"/>
        <v>0</v>
      </c>
      <c r="DP93" s="119">
        <f t="shared" si="25"/>
        <v>0</v>
      </c>
      <c r="DQ93" s="119">
        <f t="shared" si="25"/>
        <v>0</v>
      </c>
      <c r="DR93" s="119">
        <f t="shared" si="25"/>
        <v>0</v>
      </c>
      <c r="DS93" s="119">
        <f t="shared" si="25"/>
        <v>0</v>
      </c>
      <c r="DT93" s="119">
        <f t="shared" si="25"/>
        <v>0</v>
      </c>
      <c r="DU93" s="119">
        <f t="shared" si="25"/>
        <v>0</v>
      </c>
      <c r="DV93" s="119">
        <f t="shared" si="25"/>
        <v>0</v>
      </c>
      <c r="DW93" s="119">
        <f t="shared" si="25"/>
        <v>0</v>
      </c>
      <c r="DX93" s="119">
        <f t="shared" si="25"/>
        <v>0</v>
      </c>
      <c r="DY93" s="119">
        <f t="shared" si="25"/>
        <v>0</v>
      </c>
      <c r="DZ93" s="119">
        <f t="shared" si="25"/>
        <v>0</v>
      </c>
      <c r="EA93" s="119">
        <f t="shared" si="25"/>
        <v>0</v>
      </c>
      <c r="EB93" s="119">
        <f t="shared" si="25"/>
        <v>0</v>
      </c>
      <c r="EC93" s="119">
        <f t="shared" ref="EC93:GN93" si="26">EC94+EC95</f>
        <v>0</v>
      </c>
      <c r="ED93" s="119">
        <f t="shared" si="26"/>
        <v>0</v>
      </c>
      <c r="EE93" s="119">
        <f t="shared" si="26"/>
        <v>0</v>
      </c>
      <c r="EF93" s="119">
        <f t="shared" si="26"/>
        <v>0</v>
      </c>
      <c r="EG93" s="119">
        <f t="shared" si="26"/>
        <v>0</v>
      </c>
      <c r="EH93" s="119">
        <f t="shared" si="26"/>
        <v>0</v>
      </c>
      <c r="EI93" s="119">
        <f t="shared" si="26"/>
        <v>0</v>
      </c>
      <c r="EJ93" s="119">
        <f t="shared" si="26"/>
        <v>0</v>
      </c>
      <c r="EK93" s="119">
        <f t="shared" si="26"/>
        <v>0</v>
      </c>
      <c r="EL93" s="119">
        <f t="shared" si="26"/>
        <v>0</v>
      </c>
      <c r="EM93" s="119">
        <f t="shared" si="26"/>
        <v>0</v>
      </c>
      <c r="EN93" s="119">
        <f t="shared" si="26"/>
        <v>0</v>
      </c>
      <c r="EO93" s="119">
        <f t="shared" si="26"/>
        <v>0</v>
      </c>
      <c r="EP93" s="119">
        <f t="shared" si="26"/>
        <v>0</v>
      </c>
      <c r="EQ93" s="119">
        <f t="shared" si="26"/>
        <v>0</v>
      </c>
      <c r="ER93" s="119">
        <f t="shared" si="26"/>
        <v>0</v>
      </c>
      <c r="ES93" s="119">
        <f t="shared" si="26"/>
        <v>0</v>
      </c>
      <c r="ET93" s="119">
        <f t="shared" si="26"/>
        <v>0</v>
      </c>
      <c r="EU93" s="119">
        <f t="shared" si="26"/>
        <v>0</v>
      </c>
      <c r="EV93" s="119">
        <f t="shared" si="26"/>
        <v>0</v>
      </c>
      <c r="EW93" s="119">
        <f t="shared" si="26"/>
        <v>0</v>
      </c>
      <c r="EX93" s="119">
        <f t="shared" si="26"/>
        <v>0</v>
      </c>
      <c r="EY93" s="119">
        <f t="shared" si="26"/>
        <v>0</v>
      </c>
      <c r="EZ93" s="119">
        <f t="shared" si="26"/>
        <v>0</v>
      </c>
      <c r="FA93" s="119">
        <f t="shared" si="26"/>
        <v>0</v>
      </c>
      <c r="FB93" s="119">
        <f t="shared" si="26"/>
        <v>0</v>
      </c>
      <c r="FC93" s="119">
        <f t="shared" si="26"/>
        <v>0</v>
      </c>
      <c r="FD93" s="119">
        <f t="shared" si="26"/>
        <v>0</v>
      </c>
      <c r="FE93" s="119">
        <f t="shared" si="26"/>
        <v>0</v>
      </c>
      <c r="FF93" s="119">
        <f t="shared" si="26"/>
        <v>0</v>
      </c>
      <c r="FG93" s="119">
        <f t="shared" si="26"/>
        <v>0</v>
      </c>
      <c r="FH93" s="119">
        <f t="shared" si="26"/>
        <v>0</v>
      </c>
      <c r="FI93" s="119">
        <f t="shared" si="26"/>
        <v>0</v>
      </c>
      <c r="FJ93" s="119">
        <f t="shared" si="26"/>
        <v>0</v>
      </c>
      <c r="FK93" s="119">
        <f t="shared" si="26"/>
        <v>0</v>
      </c>
      <c r="FL93" s="119">
        <f t="shared" si="26"/>
        <v>0</v>
      </c>
      <c r="FM93" s="119">
        <f t="shared" si="26"/>
        <v>0</v>
      </c>
      <c r="FN93" s="119">
        <f t="shared" si="26"/>
        <v>0</v>
      </c>
      <c r="FO93" s="119">
        <f t="shared" si="26"/>
        <v>0</v>
      </c>
      <c r="FP93" s="119">
        <f t="shared" si="26"/>
        <v>0</v>
      </c>
      <c r="FQ93" s="119">
        <f t="shared" si="26"/>
        <v>0</v>
      </c>
      <c r="FR93" s="119">
        <f t="shared" si="26"/>
        <v>0</v>
      </c>
      <c r="FS93" s="119">
        <f t="shared" si="26"/>
        <v>0</v>
      </c>
      <c r="FT93" s="119">
        <f t="shared" si="26"/>
        <v>0</v>
      </c>
      <c r="FU93" s="119">
        <f t="shared" si="26"/>
        <v>0</v>
      </c>
      <c r="FV93" s="119">
        <f t="shared" si="26"/>
        <v>0</v>
      </c>
      <c r="FW93" s="119">
        <f t="shared" si="26"/>
        <v>0</v>
      </c>
      <c r="FX93" s="119">
        <f t="shared" si="26"/>
        <v>0</v>
      </c>
      <c r="FY93" s="119">
        <f t="shared" si="26"/>
        <v>0</v>
      </c>
      <c r="FZ93" s="119">
        <f t="shared" si="26"/>
        <v>0</v>
      </c>
      <c r="GA93" s="119">
        <f t="shared" si="26"/>
        <v>0</v>
      </c>
      <c r="GB93" s="119">
        <f t="shared" si="26"/>
        <v>0</v>
      </c>
      <c r="GC93" s="119">
        <f t="shared" si="26"/>
        <v>0</v>
      </c>
      <c r="GD93" s="119">
        <f t="shared" si="26"/>
        <v>0</v>
      </c>
      <c r="GE93" s="119">
        <f t="shared" si="26"/>
        <v>0</v>
      </c>
      <c r="GF93" s="119">
        <f t="shared" si="26"/>
        <v>0</v>
      </c>
      <c r="GG93" s="119">
        <f t="shared" si="26"/>
        <v>0</v>
      </c>
      <c r="GH93" s="119">
        <f t="shared" si="26"/>
        <v>0</v>
      </c>
      <c r="GI93" s="119">
        <f t="shared" si="26"/>
        <v>0</v>
      </c>
      <c r="GJ93" s="119">
        <f t="shared" si="26"/>
        <v>0</v>
      </c>
      <c r="GK93" s="119">
        <f t="shared" si="26"/>
        <v>0</v>
      </c>
      <c r="GL93" s="119">
        <f t="shared" si="26"/>
        <v>0</v>
      </c>
      <c r="GM93" s="119">
        <f t="shared" si="26"/>
        <v>0</v>
      </c>
      <c r="GN93" s="119">
        <f t="shared" si="26"/>
        <v>0</v>
      </c>
      <c r="GO93" s="119">
        <f t="shared" ref="GO93:HX93" si="27">GO94+GO95</f>
        <v>0</v>
      </c>
      <c r="GP93" s="119">
        <f t="shared" si="27"/>
        <v>0</v>
      </c>
      <c r="GQ93" s="119">
        <f t="shared" si="27"/>
        <v>0</v>
      </c>
      <c r="GR93" s="119">
        <f t="shared" si="27"/>
        <v>0</v>
      </c>
      <c r="GS93" s="119">
        <f t="shared" si="27"/>
        <v>0</v>
      </c>
      <c r="GT93" s="119">
        <f t="shared" si="27"/>
        <v>0</v>
      </c>
      <c r="GU93" s="119">
        <f t="shared" si="27"/>
        <v>0</v>
      </c>
      <c r="GV93" s="119">
        <f t="shared" si="27"/>
        <v>0</v>
      </c>
      <c r="GW93" s="119">
        <f t="shared" si="27"/>
        <v>0</v>
      </c>
      <c r="GX93" s="119">
        <f t="shared" si="27"/>
        <v>0</v>
      </c>
      <c r="GY93" s="119">
        <f t="shared" si="27"/>
        <v>0</v>
      </c>
      <c r="GZ93" s="119">
        <f t="shared" si="27"/>
        <v>0</v>
      </c>
      <c r="HA93" s="119">
        <f t="shared" si="27"/>
        <v>0</v>
      </c>
      <c r="HB93" s="119">
        <f t="shared" si="27"/>
        <v>0</v>
      </c>
      <c r="HC93" s="119">
        <f t="shared" si="27"/>
        <v>0</v>
      </c>
      <c r="HD93" s="119">
        <f t="shared" si="27"/>
        <v>0</v>
      </c>
      <c r="HE93" s="119">
        <f t="shared" si="27"/>
        <v>0</v>
      </c>
      <c r="HF93" s="119">
        <f t="shared" si="27"/>
        <v>0</v>
      </c>
      <c r="HG93" s="119">
        <f t="shared" si="27"/>
        <v>0</v>
      </c>
      <c r="HH93" s="119">
        <f t="shared" si="27"/>
        <v>0</v>
      </c>
      <c r="HI93" s="119">
        <f t="shared" si="27"/>
        <v>0</v>
      </c>
      <c r="HJ93" s="119">
        <f t="shared" si="27"/>
        <v>0</v>
      </c>
      <c r="HK93" s="119">
        <f t="shared" si="27"/>
        <v>0</v>
      </c>
      <c r="HL93" s="119">
        <f t="shared" si="27"/>
        <v>0</v>
      </c>
      <c r="HM93" s="119">
        <f t="shared" si="27"/>
        <v>0</v>
      </c>
      <c r="HN93" s="119">
        <f t="shared" si="27"/>
        <v>0</v>
      </c>
      <c r="HO93" s="119">
        <f t="shared" si="27"/>
        <v>0</v>
      </c>
      <c r="HP93" s="119">
        <f t="shared" si="27"/>
        <v>0</v>
      </c>
      <c r="HQ93" s="119">
        <f t="shared" si="27"/>
        <v>0</v>
      </c>
      <c r="HR93" s="119">
        <f t="shared" si="27"/>
        <v>0</v>
      </c>
      <c r="HS93" s="119">
        <f t="shared" si="27"/>
        <v>0</v>
      </c>
      <c r="HT93" s="119">
        <f t="shared" si="27"/>
        <v>0</v>
      </c>
      <c r="HU93" s="119">
        <f t="shared" si="27"/>
        <v>0</v>
      </c>
      <c r="HV93" s="119">
        <f t="shared" si="27"/>
        <v>0</v>
      </c>
      <c r="HW93" s="119">
        <f t="shared" si="27"/>
        <v>0</v>
      </c>
      <c r="HX93" s="119">
        <f t="shared" si="27"/>
        <v>0</v>
      </c>
    </row>
    <row r="94" spans="1:232" s="20" customFormat="1" ht="15" x14ac:dyDescent="0.25">
      <c r="A94" s="58" t="s">
        <v>333</v>
      </c>
      <c r="B94" s="59" t="s">
        <v>334</v>
      </c>
      <c r="C94" s="60" t="s">
        <v>240</v>
      </c>
      <c r="D94" s="18">
        <f t="shared" si="21"/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</row>
    <row r="95" spans="1:232" s="20" customFormat="1" ht="15.75" thickBot="1" x14ac:dyDescent="0.3">
      <c r="A95" s="61" t="s">
        <v>335</v>
      </c>
      <c r="B95" s="62" t="s">
        <v>336</v>
      </c>
      <c r="C95" s="63" t="s">
        <v>240</v>
      </c>
      <c r="D95" s="18">
        <f t="shared" si="21"/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</row>
    <row r="96" spans="1:232" s="14" customFormat="1" ht="16.5" customHeight="1" thickBot="1" x14ac:dyDescent="0.3">
      <c r="A96" s="118" t="s">
        <v>337</v>
      </c>
      <c r="B96" s="11" t="s">
        <v>338</v>
      </c>
      <c r="C96" s="12" t="s">
        <v>240</v>
      </c>
      <c r="D96" s="18">
        <f t="shared" si="21"/>
        <v>635.41800000000035</v>
      </c>
      <c r="E96" s="119">
        <f t="shared" ref="E96:G96" si="28">SUM(I96,Y96)</f>
        <v>35.522999999999996</v>
      </c>
      <c r="F96" s="119">
        <f t="shared" si="28"/>
        <v>5.71</v>
      </c>
      <c r="G96" s="119">
        <f t="shared" si="28"/>
        <v>2.399</v>
      </c>
      <c r="H96" s="119"/>
      <c r="I96" s="119">
        <v>6.7530000000000001</v>
      </c>
      <c r="J96" s="119"/>
      <c r="K96" s="119"/>
      <c r="L96" s="119">
        <v>7.2960000000000003</v>
      </c>
      <c r="M96" s="119">
        <v>8.2520000000000007</v>
      </c>
      <c r="N96" s="119">
        <v>1.91</v>
      </c>
      <c r="O96" s="119">
        <v>2.5369999999999999</v>
      </c>
      <c r="P96" s="119">
        <v>3.173</v>
      </c>
      <c r="Q96" s="119">
        <v>5.71</v>
      </c>
      <c r="R96" s="119">
        <v>7.6040000000000001</v>
      </c>
      <c r="S96" s="119"/>
      <c r="T96" s="119"/>
      <c r="U96" s="119">
        <v>1.587</v>
      </c>
      <c r="V96" s="119"/>
      <c r="W96" s="119">
        <v>2.5369999999999999</v>
      </c>
      <c r="X96" s="119"/>
      <c r="Y96" s="119">
        <v>28.77</v>
      </c>
      <c r="Z96" s="119">
        <v>5.71</v>
      </c>
      <c r="AA96" s="119">
        <v>2.399</v>
      </c>
      <c r="AB96" s="119"/>
      <c r="AC96" s="119">
        <v>10.794</v>
      </c>
      <c r="AD96" s="119"/>
      <c r="AE96" s="119"/>
      <c r="AF96" s="119"/>
      <c r="AG96" s="119"/>
      <c r="AH96" s="119">
        <v>29.946000000000002</v>
      </c>
      <c r="AI96" s="119"/>
      <c r="AJ96" s="119"/>
      <c r="AK96" s="119"/>
      <c r="AL96" s="119">
        <v>0.5</v>
      </c>
      <c r="AM96" s="119">
        <v>8.8829999999999991</v>
      </c>
      <c r="AN96" s="119">
        <v>8.2479999999999993</v>
      </c>
      <c r="AO96" s="119"/>
      <c r="AP96" s="119"/>
      <c r="AQ96" s="119">
        <v>0.48</v>
      </c>
      <c r="AR96" s="119"/>
      <c r="AS96" s="119"/>
      <c r="AT96" s="119"/>
      <c r="AU96" s="119"/>
      <c r="AV96" s="119"/>
      <c r="AW96" s="119"/>
      <c r="AX96" s="119">
        <v>0.51</v>
      </c>
      <c r="AY96" s="119"/>
      <c r="AZ96" s="119">
        <v>8.2479999999999993</v>
      </c>
      <c r="BA96" s="119">
        <v>1.87</v>
      </c>
      <c r="BB96" s="119"/>
      <c r="BC96" s="119"/>
      <c r="BD96" s="119"/>
      <c r="BE96" s="119"/>
      <c r="BF96" s="119"/>
      <c r="BG96" s="119"/>
      <c r="BH96" s="119">
        <v>10.382999999999999</v>
      </c>
      <c r="BI96" s="119"/>
      <c r="BJ96" s="119"/>
      <c r="BK96" s="119"/>
      <c r="BL96" s="119">
        <v>1.6</v>
      </c>
      <c r="BM96" s="119"/>
      <c r="BN96" s="119"/>
      <c r="BO96" s="119"/>
      <c r="BP96" s="119"/>
      <c r="BQ96" s="119"/>
      <c r="BR96" s="119">
        <v>29.66</v>
      </c>
      <c r="BS96" s="119"/>
      <c r="BT96" s="119"/>
      <c r="BU96" s="119">
        <v>0.97</v>
      </c>
      <c r="BV96" s="119"/>
      <c r="BW96" s="119">
        <v>7.46</v>
      </c>
      <c r="BX96" s="119">
        <v>65.554999999999993</v>
      </c>
      <c r="BY96" s="119"/>
      <c r="BZ96" s="119">
        <v>4.1239999999999997</v>
      </c>
      <c r="CA96" s="119">
        <v>0.63</v>
      </c>
      <c r="CB96" s="119"/>
      <c r="CC96" s="119">
        <v>2.4569999999999999</v>
      </c>
      <c r="CD96" s="119"/>
      <c r="CE96" s="119">
        <v>2.5499999999999998</v>
      </c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>
        <v>8.5660000000000007</v>
      </c>
      <c r="CS96" s="119">
        <v>8.2479999999999993</v>
      </c>
      <c r="CT96" s="119"/>
      <c r="CU96" s="119"/>
      <c r="CV96" s="119">
        <v>8.2479999999999993</v>
      </c>
      <c r="CW96" s="119">
        <v>21.593</v>
      </c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>
        <v>1.2390000000000001</v>
      </c>
      <c r="DL96" s="119">
        <v>12.69</v>
      </c>
      <c r="DM96" s="119"/>
      <c r="DN96" s="119"/>
      <c r="DO96" s="119">
        <v>1.27</v>
      </c>
      <c r="DP96" s="119"/>
      <c r="DQ96" s="119"/>
      <c r="DR96" s="119"/>
      <c r="DS96" s="119"/>
      <c r="DT96" s="119"/>
      <c r="DU96" s="119">
        <v>50.629999999999995</v>
      </c>
      <c r="DV96" s="119">
        <v>1.25</v>
      </c>
      <c r="DW96" s="119">
        <v>4.16</v>
      </c>
      <c r="DX96" s="119">
        <v>35.753</v>
      </c>
      <c r="DY96" s="119"/>
      <c r="DZ96" s="119"/>
      <c r="EA96" s="119"/>
      <c r="EB96" s="119"/>
      <c r="EC96" s="119"/>
      <c r="ED96" s="119"/>
      <c r="EE96" s="119">
        <v>30.826000000000001</v>
      </c>
      <c r="EF96" s="119">
        <v>2.0699999999999998</v>
      </c>
      <c r="EG96" s="119"/>
      <c r="EH96" s="119"/>
      <c r="EI96" s="119"/>
      <c r="EJ96" s="119">
        <v>0.77400000000000002</v>
      </c>
      <c r="EK96" s="119"/>
      <c r="EL96" s="119">
        <v>11.542999999999999</v>
      </c>
      <c r="EM96" s="119">
        <v>28.018000000000001</v>
      </c>
      <c r="EN96" s="119"/>
      <c r="EO96" s="119"/>
      <c r="EP96" s="119"/>
      <c r="EQ96" s="119"/>
      <c r="ER96" s="119"/>
      <c r="ES96" s="119"/>
      <c r="ET96" s="119">
        <v>11.103999999999999</v>
      </c>
      <c r="EU96" s="119">
        <v>1.1599999999999999</v>
      </c>
      <c r="EV96" s="119">
        <v>3.8069999999999999</v>
      </c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>
        <v>1.38</v>
      </c>
      <c r="FM96" s="119"/>
      <c r="FN96" s="119"/>
      <c r="FO96" s="119"/>
      <c r="FP96" s="119"/>
      <c r="FQ96" s="119"/>
      <c r="FR96" s="119">
        <v>7.931</v>
      </c>
      <c r="FS96" s="119"/>
      <c r="FT96" s="119"/>
      <c r="FU96" s="119">
        <v>14.408000000000001</v>
      </c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>
        <v>0.86</v>
      </c>
      <c r="GK96" s="119"/>
      <c r="GL96" s="119"/>
      <c r="GM96" s="119">
        <v>6.56</v>
      </c>
      <c r="GN96" s="119"/>
      <c r="GO96" s="119">
        <v>8.8829999999999991</v>
      </c>
      <c r="GP96" s="119"/>
      <c r="GQ96" s="119"/>
      <c r="GR96" s="119">
        <v>0.94</v>
      </c>
      <c r="GS96" s="119">
        <v>9.5180000000000007</v>
      </c>
      <c r="GT96" s="119">
        <v>9.9980000000000011</v>
      </c>
      <c r="GU96" s="119">
        <v>8.2479999999999993</v>
      </c>
      <c r="GV96" s="119"/>
      <c r="GW96" s="119">
        <v>9.5180000000000007</v>
      </c>
      <c r="GX96" s="119">
        <v>0.77400000000000002</v>
      </c>
      <c r="GY96" s="119">
        <v>8.2479999999999993</v>
      </c>
      <c r="GZ96" s="119"/>
      <c r="HA96" s="119"/>
      <c r="HB96" s="119"/>
      <c r="HC96" s="119"/>
      <c r="HD96" s="119"/>
      <c r="HE96" s="119">
        <v>0.77400000000000002</v>
      </c>
      <c r="HF96" s="119"/>
      <c r="HG96" s="119"/>
      <c r="HH96" s="119"/>
      <c r="HI96" s="119"/>
      <c r="HJ96" s="119"/>
      <c r="HK96" s="119">
        <v>2.4500000000000002</v>
      </c>
      <c r="HL96" s="119"/>
      <c r="HM96" s="119"/>
      <c r="HN96" s="119"/>
      <c r="HO96" s="119"/>
      <c r="HP96" s="119"/>
      <c r="HQ96" s="119"/>
      <c r="HR96" s="119"/>
      <c r="HS96" s="119"/>
      <c r="HT96" s="119">
        <v>7.01</v>
      </c>
      <c r="HU96" s="119">
        <v>4.7590000000000003</v>
      </c>
      <c r="HV96" s="119"/>
      <c r="HW96" s="119"/>
      <c r="HX96" s="119">
        <v>11.103999999999999</v>
      </c>
    </row>
    <row r="97" spans="1:232" s="141" customFormat="1" ht="16.5" customHeight="1" thickBot="1" x14ac:dyDescent="0.3">
      <c r="A97" s="137"/>
      <c r="B97" s="138" t="s">
        <v>339</v>
      </c>
      <c r="C97" s="139" t="s">
        <v>240</v>
      </c>
      <c r="D97" s="140">
        <f>D96+D93+D86+D71+D12</f>
        <v>3259.3470000000007</v>
      </c>
      <c r="E97" s="140">
        <f t="shared" ref="E97:BP97" si="29">E96+E93+E86+E71+E12</f>
        <v>1665.8549999999998</v>
      </c>
      <c r="F97" s="140">
        <f t="shared" si="29"/>
        <v>250.19600000000011</v>
      </c>
      <c r="G97" s="140">
        <f t="shared" si="29"/>
        <v>1388.2449999999997</v>
      </c>
      <c r="H97" s="140">
        <f t="shared" si="29"/>
        <v>0.97</v>
      </c>
      <c r="I97" s="140">
        <f t="shared" si="29"/>
        <v>7.5069999999999997</v>
      </c>
      <c r="J97" s="140">
        <f t="shared" si="29"/>
        <v>1.7230000000000001</v>
      </c>
      <c r="K97" s="140">
        <f t="shared" si="29"/>
        <v>0</v>
      </c>
      <c r="L97" s="140">
        <f t="shared" si="29"/>
        <v>7.2960000000000003</v>
      </c>
      <c r="M97" s="140">
        <f t="shared" si="29"/>
        <v>8.2520000000000007</v>
      </c>
      <c r="N97" s="140">
        <f t="shared" si="29"/>
        <v>2.8549999999999995</v>
      </c>
      <c r="O97" s="140">
        <f t="shared" si="29"/>
        <v>4.4569999999999999</v>
      </c>
      <c r="P97" s="140">
        <f t="shared" si="29"/>
        <v>9.1609999999999996</v>
      </c>
      <c r="Q97" s="140">
        <f t="shared" si="29"/>
        <v>9.23</v>
      </c>
      <c r="R97" s="140">
        <f t="shared" si="29"/>
        <v>272.92500000000001</v>
      </c>
      <c r="S97" s="140">
        <f t="shared" si="29"/>
        <v>1.81</v>
      </c>
      <c r="T97" s="140">
        <f t="shared" si="29"/>
        <v>2.048</v>
      </c>
      <c r="U97" s="140">
        <f t="shared" si="29"/>
        <v>2.5270000000000001</v>
      </c>
      <c r="V97" s="140">
        <f t="shared" si="29"/>
        <v>0</v>
      </c>
      <c r="W97" s="140">
        <f t="shared" si="29"/>
        <v>6.6150000000000002</v>
      </c>
      <c r="X97" s="140">
        <f t="shared" si="29"/>
        <v>0</v>
      </c>
      <c r="Y97" s="140">
        <f t="shared" si="29"/>
        <v>30.74</v>
      </c>
      <c r="Z97" s="140">
        <f t="shared" si="29"/>
        <v>5.71</v>
      </c>
      <c r="AA97" s="140">
        <f t="shared" si="29"/>
        <v>7.8360000000000003</v>
      </c>
      <c r="AB97" s="140">
        <f t="shared" si="29"/>
        <v>5.4370000000000003</v>
      </c>
      <c r="AC97" s="140">
        <f t="shared" si="29"/>
        <v>27.951000000000001</v>
      </c>
      <c r="AD97" s="140">
        <f t="shared" si="29"/>
        <v>6.8900000000000006</v>
      </c>
      <c r="AE97" s="140">
        <f t="shared" si="29"/>
        <v>4.3789999999999996</v>
      </c>
      <c r="AF97" s="140">
        <f t="shared" si="29"/>
        <v>10.74</v>
      </c>
      <c r="AG97" s="140">
        <f t="shared" si="29"/>
        <v>7.25</v>
      </c>
      <c r="AH97" s="140">
        <f t="shared" si="29"/>
        <v>39.007000000000005</v>
      </c>
      <c r="AI97" s="140">
        <f t="shared" si="29"/>
        <v>10.147</v>
      </c>
      <c r="AJ97" s="140">
        <f t="shared" si="29"/>
        <v>0</v>
      </c>
      <c r="AK97" s="140">
        <f t="shared" si="29"/>
        <v>9.8960000000000008</v>
      </c>
      <c r="AL97" s="140">
        <f t="shared" si="29"/>
        <v>0.5</v>
      </c>
      <c r="AM97" s="140">
        <f t="shared" si="29"/>
        <v>8.8829999999999991</v>
      </c>
      <c r="AN97" s="140">
        <f t="shared" si="29"/>
        <v>8.2479999999999993</v>
      </c>
      <c r="AO97" s="140">
        <f t="shared" si="29"/>
        <v>0</v>
      </c>
      <c r="AP97" s="140">
        <f t="shared" si="29"/>
        <v>127.602</v>
      </c>
      <c r="AQ97" s="140">
        <f t="shared" si="29"/>
        <v>216.989</v>
      </c>
      <c r="AR97" s="140">
        <f t="shared" si="29"/>
        <v>0</v>
      </c>
      <c r="AS97" s="140">
        <f t="shared" si="29"/>
        <v>0</v>
      </c>
      <c r="AT97" s="140">
        <f t="shared" si="29"/>
        <v>9.3650000000000002</v>
      </c>
      <c r="AU97" s="140">
        <f t="shared" si="29"/>
        <v>5.4370000000000003</v>
      </c>
      <c r="AV97" s="140">
        <f t="shared" si="29"/>
        <v>5.4370000000000003</v>
      </c>
      <c r="AW97" s="140">
        <f t="shared" si="29"/>
        <v>7.25</v>
      </c>
      <c r="AX97" s="140">
        <f t="shared" si="29"/>
        <v>5.9470000000000001</v>
      </c>
      <c r="AY97" s="140">
        <f t="shared" si="29"/>
        <v>5.4370000000000003</v>
      </c>
      <c r="AZ97" s="140">
        <f t="shared" si="29"/>
        <v>13.684999999999999</v>
      </c>
      <c r="BA97" s="140">
        <f t="shared" si="29"/>
        <v>7.3070000000000004</v>
      </c>
      <c r="BB97" s="140">
        <f t="shared" si="29"/>
        <v>5.4370000000000003</v>
      </c>
      <c r="BC97" s="140">
        <f t="shared" si="29"/>
        <v>7.25</v>
      </c>
      <c r="BD97" s="140">
        <f t="shared" si="29"/>
        <v>5.4370000000000003</v>
      </c>
      <c r="BE97" s="140">
        <f t="shared" si="29"/>
        <v>5.4370000000000003</v>
      </c>
      <c r="BF97" s="140">
        <f t="shared" si="29"/>
        <v>5.4370000000000003</v>
      </c>
      <c r="BG97" s="140">
        <f t="shared" si="29"/>
        <v>6.1370000000000005</v>
      </c>
      <c r="BH97" s="140">
        <f t="shared" si="29"/>
        <v>17.632999999999999</v>
      </c>
      <c r="BI97" s="140">
        <f t="shared" si="29"/>
        <v>14.309999999999999</v>
      </c>
      <c r="BJ97" s="140">
        <f t="shared" si="29"/>
        <v>10.872999999999999</v>
      </c>
      <c r="BK97" s="140">
        <f t="shared" si="29"/>
        <v>0</v>
      </c>
      <c r="BL97" s="140">
        <f t="shared" si="29"/>
        <v>1.6</v>
      </c>
      <c r="BM97" s="140">
        <f t="shared" si="29"/>
        <v>0</v>
      </c>
      <c r="BN97" s="140">
        <f t="shared" si="29"/>
        <v>0.48399999999999999</v>
      </c>
      <c r="BO97" s="140">
        <f t="shared" si="29"/>
        <v>0</v>
      </c>
      <c r="BP97" s="140">
        <f t="shared" si="29"/>
        <v>9.6150000000000002</v>
      </c>
      <c r="BQ97" s="140">
        <f t="shared" ref="BQ97:EB97" si="30">BQ96+BQ93+BQ86+BQ71+BQ12</f>
        <v>2.61</v>
      </c>
      <c r="BR97" s="140">
        <f t="shared" si="30"/>
        <v>30.414000000000001</v>
      </c>
      <c r="BS97" s="140">
        <f t="shared" si="30"/>
        <v>0</v>
      </c>
      <c r="BT97" s="140">
        <f t="shared" si="30"/>
        <v>12.093999999999999</v>
      </c>
      <c r="BU97" s="140">
        <f t="shared" si="30"/>
        <v>1.454</v>
      </c>
      <c r="BV97" s="140">
        <f t="shared" si="30"/>
        <v>0</v>
      </c>
      <c r="BW97" s="140">
        <f t="shared" si="30"/>
        <v>10.44</v>
      </c>
      <c r="BX97" s="140">
        <f t="shared" si="30"/>
        <v>78.8</v>
      </c>
      <c r="BY97" s="140">
        <f t="shared" si="30"/>
        <v>0</v>
      </c>
      <c r="BZ97" s="140">
        <f t="shared" si="30"/>
        <v>4.1239999999999997</v>
      </c>
      <c r="CA97" s="140">
        <f t="shared" si="30"/>
        <v>2.7269999999999999</v>
      </c>
      <c r="CB97" s="140">
        <f t="shared" si="30"/>
        <v>0</v>
      </c>
      <c r="CC97" s="140">
        <f t="shared" si="30"/>
        <v>6.1669999999999998</v>
      </c>
      <c r="CD97" s="140">
        <f t="shared" si="30"/>
        <v>8.5719999999999992</v>
      </c>
      <c r="CE97" s="140">
        <f t="shared" si="30"/>
        <v>2.5499999999999998</v>
      </c>
      <c r="CF97" s="140">
        <f t="shared" si="30"/>
        <v>2.4769999999999999</v>
      </c>
      <c r="CG97" s="140">
        <f t="shared" si="30"/>
        <v>0</v>
      </c>
      <c r="CH97" s="140">
        <f t="shared" si="30"/>
        <v>3.359</v>
      </c>
      <c r="CI97" s="140">
        <f t="shared" si="30"/>
        <v>0</v>
      </c>
      <c r="CJ97" s="140">
        <f t="shared" si="30"/>
        <v>5.2539999999999996</v>
      </c>
      <c r="CK97" s="140">
        <f t="shared" si="30"/>
        <v>0</v>
      </c>
      <c r="CL97" s="140">
        <f t="shared" si="30"/>
        <v>7.25</v>
      </c>
      <c r="CM97" s="140">
        <f t="shared" si="30"/>
        <v>0</v>
      </c>
      <c r="CN97" s="140">
        <f t="shared" si="30"/>
        <v>0</v>
      </c>
      <c r="CO97" s="140">
        <f t="shared" si="30"/>
        <v>0</v>
      </c>
      <c r="CP97" s="140">
        <f t="shared" si="30"/>
        <v>0.86499999999999999</v>
      </c>
      <c r="CQ97" s="140">
        <f t="shared" si="30"/>
        <v>5.01</v>
      </c>
      <c r="CR97" s="140">
        <f t="shared" si="30"/>
        <v>14.003</v>
      </c>
      <c r="CS97" s="140">
        <f t="shared" si="30"/>
        <v>13.684999999999999</v>
      </c>
      <c r="CT97" s="140">
        <f t="shared" si="30"/>
        <v>7.25</v>
      </c>
      <c r="CU97" s="140">
        <f t="shared" si="30"/>
        <v>3.625</v>
      </c>
      <c r="CV97" s="140">
        <f t="shared" si="30"/>
        <v>14.168999999999999</v>
      </c>
      <c r="CW97" s="140">
        <f t="shared" si="30"/>
        <v>30.654</v>
      </c>
      <c r="CX97" s="140">
        <f t="shared" si="30"/>
        <v>5.4370000000000003</v>
      </c>
      <c r="CY97" s="140">
        <f t="shared" si="30"/>
        <v>22.989000000000001</v>
      </c>
      <c r="CZ97" s="140">
        <f t="shared" si="30"/>
        <v>4.29</v>
      </c>
      <c r="DA97" s="140">
        <f t="shared" si="30"/>
        <v>14.593</v>
      </c>
      <c r="DB97" s="140">
        <f t="shared" si="30"/>
        <v>0.754</v>
      </c>
      <c r="DC97" s="140">
        <f t="shared" si="30"/>
        <v>0</v>
      </c>
      <c r="DD97" s="140">
        <f t="shared" si="30"/>
        <v>0</v>
      </c>
      <c r="DE97" s="140">
        <f t="shared" si="30"/>
        <v>3.3570000000000002</v>
      </c>
      <c r="DF97" s="140">
        <f t="shared" si="30"/>
        <v>2.1539999999999999</v>
      </c>
      <c r="DG97" s="140">
        <f t="shared" si="30"/>
        <v>6.577</v>
      </c>
      <c r="DH97" s="140">
        <f t="shared" si="30"/>
        <v>6.8460000000000001</v>
      </c>
      <c r="DI97" s="140">
        <f t="shared" si="30"/>
        <v>4.6529999999999996</v>
      </c>
      <c r="DJ97" s="140">
        <f t="shared" si="30"/>
        <v>11.791</v>
      </c>
      <c r="DK97" s="140">
        <f t="shared" si="30"/>
        <v>7.4189999999999996</v>
      </c>
      <c r="DL97" s="140">
        <f t="shared" si="30"/>
        <v>26.883999999999997</v>
      </c>
      <c r="DM97" s="140">
        <f t="shared" si="30"/>
        <v>0</v>
      </c>
      <c r="DN97" s="140">
        <f t="shared" si="30"/>
        <v>0</v>
      </c>
      <c r="DO97" s="140">
        <f t="shared" si="30"/>
        <v>1.27</v>
      </c>
      <c r="DP97" s="140">
        <f t="shared" si="30"/>
        <v>0</v>
      </c>
      <c r="DQ97" s="140">
        <f t="shared" si="30"/>
        <v>0</v>
      </c>
      <c r="DR97" s="140">
        <f t="shared" si="30"/>
        <v>0.73</v>
      </c>
      <c r="DS97" s="140">
        <f t="shared" si="30"/>
        <v>10.776999999999999</v>
      </c>
      <c r="DT97" s="140">
        <f t="shared" si="30"/>
        <v>11.827</v>
      </c>
      <c r="DU97" s="140">
        <f t="shared" si="30"/>
        <v>101.36999999999999</v>
      </c>
      <c r="DV97" s="140">
        <f t="shared" si="30"/>
        <v>13.07</v>
      </c>
      <c r="DW97" s="140">
        <f t="shared" si="30"/>
        <v>4.16</v>
      </c>
      <c r="DX97" s="140">
        <f t="shared" si="30"/>
        <v>364.548</v>
      </c>
      <c r="DY97" s="140">
        <f t="shared" si="30"/>
        <v>16.887</v>
      </c>
      <c r="DZ97" s="140">
        <f t="shared" si="30"/>
        <v>2.79</v>
      </c>
      <c r="EA97" s="140">
        <f t="shared" si="30"/>
        <v>0</v>
      </c>
      <c r="EB97" s="140">
        <f t="shared" si="30"/>
        <v>0</v>
      </c>
      <c r="EC97" s="140">
        <f t="shared" ref="EC97:GN97" si="31">EC96+EC93+EC86+EC71+EC12</f>
        <v>1.35</v>
      </c>
      <c r="ED97" s="140">
        <f t="shared" si="31"/>
        <v>6.2829999999999995</v>
      </c>
      <c r="EE97" s="140">
        <f t="shared" si="31"/>
        <v>39.658000000000001</v>
      </c>
      <c r="EF97" s="140">
        <f t="shared" si="31"/>
        <v>7.5069999999999997</v>
      </c>
      <c r="EG97" s="140">
        <f t="shared" si="31"/>
        <v>5.4370000000000003</v>
      </c>
      <c r="EH97" s="140">
        <f t="shared" si="31"/>
        <v>5.9210000000000003</v>
      </c>
      <c r="EI97" s="140">
        <f t="shared" si="31"/>
        <v>5.4370000000000003</v>
      </c>
      <c r="EJ97" s="140">
        <f t="shared" si="31"/>
        <v>6.9649999999999999</v>
      </c>
      <c r="EK97" s="140">
        <f t="shared" si="31"/>
        <v>5.4370000000000003</v>
      </c>
      <c r="EL97" s="140">
        <f t="shared" si="31"/>
        <v>22.317</v>
      </c>
      <c r="EM97" s="140">
        <f t="shared" si="31"/>
        <v>33.454999999999998</v>
      </c>
      <c r="EN97" s="140">
        <f t="shared" si="31"/>
        <v>9.5449999999999999</v>
      </c>
      <c r="EO97" s="140">
        <f t="shared" si="31"/>
        <v>9.532</v>
      </c>
      <c r="EP97" s="140">
        <f t="shared" si="31"/>
        <v>0</v>
      </c>
      <c r="EQ97" s="140">
        <f t="shared" si="31"/>
        <v>3.7610000000000001</v>
      </c>
      <c r="ER97" s="140">
        <f t="shared" si="31"/>
        <v>0</v>
      </c>
      <c r="ES97" s="140">
        <f t="shared" si="31"/>
        <v>0.112</v>
      </c>
      <c r="ET97" s="140">
        <f t="shared" si="31"/>
        <v>14.007</v>
      </c>
      <c r="EU97" s="140">
        <f t="shared" si="31"/>
        <v>1.1599999999999999</v>
      </c>
      <c r="EV97" s="140">
        <f t="shared" si="31"/>
        <v>3.8069999999999999</v>
      </c>
      <c r="EW97" s="140">
        <f t="shared" si="31"/>
        <v>1.9009999999999998</v>
      </c>
      <c r="EX97" s="140">
        <f t="shared" si="31"/>
        <v>5.5140000000000002</v>
      </c>
      <c r="EY97" s="140">
        <f t="shared" si="31"/>
        <v>4.016</v>
      </c>
      <c r="EZ97" s="140">
        <f t="shared" si="31"/>
        <v>0</v>
      </c>
      <c r="FA97" s="140">
        <f t="shared" si="31"/>
        <v>0</v>
      </c>
      <c r="FB97" s="140">
        <f t="shared" si="31"/>
        <v>2.552</v>
      </c>
      <c r="FC97" s="140">
        <f t="shared" si="31"/>
        <v>0</v>
      </c>
      <c r="FD97" s="140">
        <f t="shared" si="31"/>
        <v>0</v>
      </c>
      <c r="FE97" s="140">
        <f t="shared" si="31"/>
        <v>0.48399999999999999</v>
      </c>
      <c r="FF97" s="140">
        <f t="shared" si="31"/>
        <v>11.64</v>
      </c>
      <c r="FG97" s="140">
        <f t="shared" si="31"/>
        <v>6.444</v>
      </c>
      <c r="FH97" s="140">
        <f t="shared" si="31"/>
        <v>0.97</v>
      </c>
      <c r="FI97" s="140">
        <f t="shared" si="31"/>
        <v>0</v>
      </c>
      <c r="FJ97" s="140">
        <f t="shared" si="31"/>
        <v>3.863</v>
      </c>
      <c r="FK97" s="140">
        <f t="shared" si="31"/>
        <v>11.303000000000001</v>
      </c>
      <c r="FL97" s="140">
        <f t="shared" si="31"/>
        <v>1.38</v>
      </c>
      <c r="FM97" s="140">
        <f t="shared" si="31"/>
        <v>0.434</v>
      </c>
      <c r="FN97" s="140">
        <f t="shared" si="31"/>
        <v>0</v>
      </c>
      <c r="FO97" s="140">
        <f t="shared" si="31"/>
        <v>0</v>
      </c>
      <c r="FP97" s="140">
        <f t="shared" si="31"/>
        <v>10.42</v>
      </c>
      <c r="FQ97" s="140">
        <f t="shared" si="31"/>
        <v>0</v>
      </c>
      <c r="FR97" s="140">
        <f t="shared" si="31"/>
        <v>14.298</v>
      </c>
      <c r="FS97" s="140">
        <f t="shared" si="31"/>
        <v>4.9499999999999993</v>
      </c>
      <c r="FT97" s="140">
        <f t="shared" si="31"/>
        <v>3.7399999999999998</v>
      </c>
      <c r="FU97" s="140">
        <f t="shared" si="31"/>
        <v>266.80699999999996</v>
      </c>
      <c r="FV97" s="140">
        <f t="shared" si="31"/>
        <v>1.85</v>
      </c>
      <c r="FW97" s="140">
        <f t="shared" si="31"/>
        <v>0</v>
      </c>
      <c r="FX97" s="140">
        <f t="shared" si="31"/>
        <v>0</v>
      </c>
      <c r="FY97" s="140">
        <f t="shared" si="31"/>
        <v>0</v>
      </c>
      <c r="FZ97" s="140">
        <f t="shared" si="31"/>
        <v>0</v>
      </c>
      <c r="GA97" s="140">
        <f t="shared" si="31"/>
        <v>0</v>
      </c>
      <c r="GB97" s="140">
        <f t="shared" si="31"/>
        <v>0</v>
      </c>
      <c r="GC97" s="140">
        <f t="shared" si="31"/>
        <v>7.3620000000000001</v>
      </c>
      <c r="GD97" s="140">
        <f t="shared" si="31"/>
        <v>3.0219999999999998</v>
      </c>
      <c r="GE97" s="140">
        <f t="shared" si="31"/>
        <v>0.76100000000000001</v>
      </c>
      <c r="GF97" s="140">
        <f t="shared" si="31"/>
        <v>0</v>
      </c>
      <c r="GG97" s="140">
        <f t="shared" si="31"/>
        <v>97.702000000000012</v>
      </c>
      <c r="GH97" s="140">
        <f t="shared" si="31"/>
        <v>0</v>
      </c>
      <c r="GI97" s="140">
        <f t="shared" si="31"/>
        <v>8.77</v>
      </c>
      <c r="GJ97" s="140">
        <f t="shared" si="31"/>
        <v>6.7810000000000006</v>
      </c>
      <c r="GK97" s="140">
        <f t="shared" si="31"/>
        <v>7.25</v>
      </c>
      <c r="GL97" s="140">
        <f t="shared" si="31"/>
        <v>9.8470000000000013</v>
      </c>
      <c r="GM97" s="140">
        <f t="shared" si="31"/>
        <v>269.38200000000001</v>
      </c>
      <c r="GN97" s="140">
        <f t="shared" si="31"/>
        <v>3.625</v>
      </c>
      <c r="GO97" s="140">
        <f t="shared" ref="GO97:HX97" si="32">GO96+GO93+GO86+GO71+GO12</f>
        <v>14.32</v>
      </c>
      <c r="GP97" s="140">
        <f t="shared" si="32"/>
        <v>0</v>
      </c>
      <c r="GQ97" s="140">
        <f t="shared" si="32"/>
        <v>0</v>
      </c>
      <c r="GR97" s="140">
        <f t="shared" si="32"/>
        <v>0.94</v>
      </c>
      <c r="GS97" s="140">
        <f t="shared" si="32"/>
        <v>9.5180000000000007</v>
      </c>
      <c r="GT97" s="140">
        <f t="shared" si="32"/>
        <v>18.785000000000004</v>
      </c>
      <c r="GU97" s="140">
        <f t="shared" si="32"/>
        <v>8.7319999999999993</v>
      </c>
      <c r="GV97" s="140">
        <f t="shared" si="32"/>
        <v>0</v>
      </c>
      <c r="GW97" s="140">
        <f t="shared" si="32"/>
        <v>22.552</v>
      </c>
      <c r="GX97" s="140">
        <f t="shared" si="32"/>
        <v>0.77400000000000002</v>
      </c>
      <c r="GY97" s="140">
        <f t="shared" si="32"/>
        <v>13.684999999999999</v>
      </c>
      <c r="GZ97" s="140">
        <f t="shared" si="32"/>
        <v>167.31400000000002</v>
      </c>
      <c r="HA97" s="140">
        <f t="shared" si="32"/>
        <v>7.25</v>
      </c>
      <c r="HB97" s="140">
        <f t="shared" si="32"/>
        <v>5.9210000000000003</v>
      </c>
      <c r="HC97" s="140">
        <f t="shared" si="32"/>
        <v>3.625</v>
      </c>
      <c r="HD97" s="140">
        <f t="shared" si="32"/>
        <v>7.9269999999999996</v>
      </c>
      <c r="HE97" s="140">
        <f t="shared" si="32"/>
        <v>11.125</v>
      </c>
      <c r="HF97" s="140">
        <f t="shared" si="32"/>
        <v>9.3470000000000013</v>
      </c>
      <c r="HG97" s="140">
        <f t="shared" si="32"/>
        <v>4.37</v>
      </c>
      <c r="HH97" s="140">
        <f t="shared" si="32"/>
        <v>0</v>
      </c>
      <c r="HI97" s="140">
        <f t="shared" si="32"/>
        <v>0</v>
      </c>
      <c r="HJ97" s="140">
        <f t="shared" si="32"/>
        <v>2.74</v>
      </c>
      <c r="HK97" s="140">
        <f t="shared" si="32"/>
        <v>3.0500000000000003</v>
      </c>
      <c r="HL97" s="140">
        <f t="shared" si="32"/>
        <v>5.0339999999999998</v>
      </c>
      <c r="HM97" s="140">
        <f t="shared" si="32"/>
        <v>0</v>
      </c>
      <c r="HN97" s="140">
        <f t="shared" si="32"/>
        <v>0</v>
      </c>
      <c r="HO97" s="140">
        <f t="shared" si="32"/>
        <v>0</v>
      </c>
      <c r="HP97" s="140">
        <f t="shared" si="32"/>
        <v>0.95899999999999996</v>
      </c>
      <c r="HQ97" s="140">
        <f t="shared" si="32"/>
        <v>4.3800000000000008</v>
      </c>
      <c r="HR97" s="140">
        <f t="shared" si="32"/>
        <v>0</v>
      </c>
      <c r="HS97" s="140">
        <f t="shared" si="32"/>
        <v>0.33</v>
      </c>
      <c r="HT97" s="140">
        <f t="shared" si="32"/>
        <v>7.01</v>
      </c>
      <c r="HU97" s="140">
        <f t="shared" si="32"/>
        <v>12.313000000000001</v>
      </c>
      <c r="HV97" s="140">
        <f t="shared" si="32"/>
        <v>18.282</v>
      </c>
      <c r="HW97" s="140">
        <f t="shared" si="32"/>
        <v>0</v>
      </c>
      <c r="HX97" s="140">
        <f t="shared" si="32"/>
        <v>22.482999999999997</v>
      </c>
    </row>
    <row r="98" spans="1:232" s="146" customFormat="1" x14ac:dyDescent="0.2">
      <c r="A98" s="142"/>
      <c r="B98" s="143" t="s">
        <v>340</v>
      </c>
      <c r="C98" s="144" t="s">
        <v>341</v>
      </c>
      <c r="D98" s="145"/>
      <c r="E98" s="144"/>
      <c r="F98" s="144"/>
      <c r="G98" s="144"/>
      <c r="H98" s="144">
        <v>4639</v>
      </c>
      <c r="I98" s="144">
        <v>3257</v>
      </c>
      <c r="J98" s="144">
        <v>1863</v>
      </c>
      <c r="K98" s="144">
        <v>1043</v>
      </c>
      <c r="L98" s="144">
        <v>3532</v>
      </c>
      <c r="M98" s="144">
        <v>1683</v>
      </c>
      <c r="N98" s="144">
        <v>2508</v>
      </c>
      <c r="O98" s="144">
        <v>4164</v>
      </c>
      <c r="P98" s="144">
        <v>2360</v>
      </c>
      <c r="Q98" s="144">
        <v>5598</v>
      </c>
      <c r="R98" s="144">
        <v>4435</v>
      </c>
      <c r="S98" s="144">
        <v>4187</v>
      </c>
      <c r="T98" s="144">
        <v>4155</v>
      </c>
      <c r="U98" s="144">
        <v>4191</v>
      </c>
      <c r="V98" s="144">
        <v>3458</v>
      </c>
      <c r="W98" s="144">
        <v>3462</v>
      </c>
      <c r="X98" s="144">
        <v>1606</v>
      </c>
      <c r="Y98" s="144">
        <v>2571</v>
      </c>
      <c r="Z98" s="144">
        <v>4626</v>
      </c>
      <c r="AA98" s="144">
        <v>4759</v>
      </c>
      <c r="AB98" s="144">
        <v>2272</v>
      </c>
      <c r="AC98" s="144">
        <v>5075</v>
      </c>
      <c r="AD98" s="144">
        <v>4478</v>
      </c>
      <c r="AE98" s="144">
        <v>2279</v>
      </c>
      <c r="AF98" s="144">
        <v>1313</v>
      </c>
      <c r="AG98" s="145">
        <v>1384</v>
      </c>
      <c r="AH98" s="144">
        <v>3253</v>
      </c>
      <c r="AI98" s="144">
        <v>1250</v>
      </c>
      <c r="AJ98" s="144">
        <v>1620</v>
      </c>
      <c r="AK98" s="144">
        <v>4506</v>
      </c>
      <c r="AL98" s="144">
        <v>2647</v>
      </c>
      <c r="AM98" s="144">
        <v>798</v>
      </c>
      <c r="AN98" s="144">
        <v>6024</v>
      </c>
      <c r="AO98" s="144">
        <v>1575</v>
      </c>
      <c r="AP98" s="144">
        <v>2631</v>
      </c>
      <c r="AQ98" s="144">
        <v>4817</v>
      </c>
      <c r="AR98" s="144">
        <v>1980</v>
      </c>
      <c r="AS98" s="144">
        <v>3098</v>
      </c>
      <c r="AT98" s="144">
        <v>4807</v>
      </c>
      <c r="AU98" s="144">
        <v>870</v>
      </c>
      <c r="AV98" s="144">
        <v>4152</v>
      </c>
      <c r="AW98" s="144">
        <v>2942</v>
      </c>
      <c r="AX98" s="144">
        <v>2762</v>
      </c>
      <c r="AY98" s="144">
        <v>3770</v>
      </c>
      <c r="AZ98" s="144">
        <v>2762</v>
      </c>
      <c r="BA98" s="144">
        <v>2126</v>
      </c>
      <c r="BB98" s="144">
        <v>3033</v>
      </c>
      <c r="BC98" s="144">
        <v>6121</v>
      </c>
      <c r="BD98" s="144">
        <v>745</v>
      </c>
      <c r="BE98" s="144">
        <v>544</v>
      </c>
      <c r="BF98" s="144">
        <v>781</v>
      </c>
      <c r="BG98" s="144">
        <v>935</v>
      </c>
      <c r="BH98" s="144">
        <v>5770</v>
      </c>
      <c r="BI98" s="144">
        <v>2389</v>
      </c>
      <c r="BJ98" s="144">
        <v>5645</v>
      </c>
      <c r="BK98" s="144">
        <v>4371</v>
      </c>
      <c r="BL98" s="144">
        <v>536</v>
      </c>
      <c r="BM98" s="144">
        <v>1445</v>
      </c>
      <c r="BN98" s="144">
        <v>1117</v>
      </c>
      <c r="BO98" s="144">
        <v>4336</v>
      </c>
      <c r="BP98" s="144">
        <v>6394</v>
      </c>
      <c r="BQ98" s="144">
        <v>11905</v>
      </c>
      <c r="BR98" s="144">
        <v>2260</v>
      </c>
      <c r="BS98" s="144">
        <v>296</v>
      </c>
      <c r="BT98" s="144">
        <v>5442</v>
      </c>
      <c r="BU98" s="144">
        <v>4801</v>
      </c>
      <c r="BV98" s="144">
        <v>342</v>
      </c>
      <c r="BW98" s="144">
        <v>5664</v>
      </c>
      <c r="BX98" s="144">
        <v>4539</v>
      </c>
      <c r="BY98" s="144">
        <v>3926</v>
      </c>
      <c r="BZ98" s="144">
        <v>5478</v>
      </c>
      <c r="CA98" s="144">
        <v>5333</v>
      </c>
      <c r="CB98" s="144">
        <v>4187</v>
      </c>
      <c r="CC98" s="144">
        <v>2228</v>
      </c>
      <c r="CD98" s="144">
        <v>1844</v>
      </c>
      <c r="CE98" s="144">
        <v>251</v>
      </c>
      <c r="CF98" s="144">
        <v>1580</v>
      </c>
      <c r="CG98" s="144">
        <v>2489</v>
      </c>
      <c r="CH98" s="144">
        <v>5516</v>
      </c>
      <c r="CI98" s="144">
        <v>4134</v>
      </c>
      <c r="CJ98" s="144">
        <v>5838</v>
      </c>
      <c r="CK98" s="144">
        <v>2541</v>
      </c>
      <c r="CL98" s="144">
        <v>2048</v>
      </c>
      <c r="CM98" s="144">
        <v>4131</v>
      </c>
      <c r="CN98" s="144">
        <v>2280</v>
      </c>
      <c r="CO98" s="144">
        <v>2271</v>
      </c>
      <c r="CP98" s="144">
        <v>3555</v>
      </c>
      <c r="CQ98" s="144">
        <v>3395</v>
      </c>
      <c r="CR98" s="144">
        <v>3208</v>
      </c>
      <c r="CS98" s="144">
        <v>4140</v>
      </c>
      <c r="CT98" s="144">
        <v>2948</v>
      </c>
      <c r="CU98" s="144">
        <v>2343</v>
      </c>
      <c r="CV98" s="144">
        <v>2280</v>
      </c>
      <c r="CW98" s="144">
        <v>7372</v>
      </c>
      <c r="CX98" s="144">
        <v>1621</v>
      </c>
      <c r="CY98" s="144">
        <v>3006</v>
      </c>
      <c r="CZ98" s="144">
        <v>2508</v>
      </c>
      <c r="DA98" s="144">
        <v>10846</v>
      </c>
      <c r="DB98" s="144">
        <v>487</v>
      </c>
      <c r="DC98" s="144">
        <v>4809</v>
      </c>
      <c r="DD98" s="144">
        <v>2405</v>
      </c>
      <c r="DE98" s="144">
        <v>4748</v>
      </c>
      <c r="DF98" s="144">
        <v>4665</v>
      </c>
      <c r="DG98" s="144">
        <v>29219</v>
      </c>
      <c r="DH98" s="144">
        <v>24914</v>
      </c>
      <c r="DI98" s="144">
        <v>28123</v>
      </c>
      <c r="DJ98" s="144">
        <v>10774</v>
      </c>
      <c r="DK98" s="144">
        <v>28311</v>
      </c>
      <c r="DL98" s="144">
        <v>14754</v>
      </c>
      <c r="DM98" s="144">
        <v>2760</v>
      </c>
      <c r="DN98" s="144">
        <v>2560</v>
      </c>
      <c r="DO98" s="144">
        <v>3508</v>
      </c>
      <c r="DP98" s="144">
        <v>2532</v>
      </c>
      <c r="DQ98" s="144">
        <v>4378</v>
      </c>
      <c r="DR98" s="144">
        <v>2904</v>
      </c>
      <c r="DS98" s="144">
        <v>17434</v>
      </c>
      <c r="DT98" s="144">
        <v>6734</v>
      </c>
      <c r="DU98" s="144">
        <v>24816</v>
      </c>
      <c r="DV98" s="144">
        <v>6440</v>
      </c>
      <c r="DW98" s="144">
        <v>6977</v>
      </c>
      <c r="DX98" s="144">
        <v>34690</v>
      </c>
      <c r="DY98" s="144">
        <v>6964</v>
      </c>
      <c r="DZ98" s="144">
        <v>6986</v>
      </c>
      <c r="EA98" s="144">
        <v>6984</v>
      </c>
      <c r="EB98" s="144">
        <v>4694</v>
      </c>
      <c r="EC98" s="144">
        <v>4596</v>
      </c>
      <c r="ED98" s="144">
        <v>7359</v>
      </c>
      <c r="EE98" s="144">
        <v>5976</v>
      </c>
      <c r="EF98" s="144">
        <v>2901</v>
      </c>
      <c r="EG98" s="144">
        <v>3404</v>
      </c>
      <c r="EH98" s="144">
        <v>982</v>
      </c>
      <c r="EI98" s="144">
        <v>2349</v>
      </c>
      <c r="EJ98" s="144">
        <v>2348</v>
      </c>
      <c r="EK98" s="144">
        <v>2359</v>
      </c>
      <c r="EL98" s="144">
        <v>4942</v>
      </c>
      <c r="EM98" s="144">
        <v>3076</v>
      </c>
      <c r="EN98" s="144">
        <v>3202</v>
      </c>
      <c r="EO98" s="144">
        <v>3964</v>
      </c>
      <c r="EP98" s="144">
        <v>1919</v>
      </c>
      <c r="EQ98" s="144">
        <v>2151</v>
      </c>
      <c r="ER98" s="144">
        <v>3643</v>
      </c>
      <c r="ES98" s="144">
        <v>15242</v>
      </c>
      <c r="ET98" s="144">
        <v>7344</v>
      </c>
      <c r="EU98" s="144">
        <v>4324</v>
      </c>
      <c r="EV98" s="144">
        <v>4568</v>
      </c>
      <c r="EW98" s="144">
        <v>4950</v>
      </c>
      <c r="EX98" s="144">
        <v>4193</v>
      </c>
      <c r="EY98" s="144">
        <v>5479</v>
      </c>
      <c r="EZ98" s="144">
        <v>3494</v>
      </c>
      <c r="FA98" s="144">
        <v>3557</v>
      </c>
      <c r="FB98" s="144">
        <v>4140</v>
      </c>
      <c r="FC98" s="144">
        <v>4184</v>
      </c>
      <c r="FD98" s="144">
        <v>3413</v>
      </c>
      <c r="FE98" s="144">
        <v>3474</v>
      </c>
      <c r="FF98" s="144">
        <v>28987</v>
      </c>
      <c r="FG98" s="144">
        <v>5956</v>
      </c>
      <c r="FH98" s="144">
        <v>8350</v>
      </c>
      <c r="FI98" s="144">
        <v>2536</v>
      </c>
      <c r="FJ98" s="144">
        <v>4311</v>
      </c>
      <c r="FK98" s="144">
        <v>5192</v>
      </c>
      <c r="FL98" s="144">
        <v>3766</v>
      </c>
      <c r="FM98" s="144">
        <v>2537</v>
      </c>
      <c r="FN98" s="144">
        <v>2804</v>
      </c>
      <c r="FO98" s="144">
        <v>4306</v>
      </c>
      <c r="FP98" s="144">
        <v>2048</v>
      </c>
      <c r="FQ98" s="144">
        <v>3014</v>
      </c>
      <c r="FR98" s="144">
        <v>3596</v>
      </c>
      <c r="FS98" s="144">
        <v>2573</v>
      </c>
      <c r="FT98" s="144">
        <v>3802</v>
      </c>
      <c r="FU98" s="144">
        <v>3457</v>
      </c>
      <c r="FV98" s="144">
        <v>1252</v>
      </c>
      <c r="FW98" s="144">
        <v>3463</v>
      </c>
      <c r="FX98" s="144">
        <v>4031</v>
      </c>
      <c r="FY98" s="144">
        <v>1798</v>
      </c>
      <c r="FZ98" s="144">
        <v>411</v>
      </c>
      <c r="GA98" s="144">
        <v>3453</v>
      </c>
      <c r="GB98" s="144">
        <v>2245</v>
      </c>
      <c r="GC98" s="144">
        <v>3514</v>
      </c>
      <c r="GD98" s="144">
        <v>4086</v>
      </c>
      <c r="GE98" s="144">
        <v>1069</v>
      </c>
      <c r="GF98" s="144">
        <v>1022</v>
      </c>
      <c r="GG98" s="144">
        <v>1753</v>
      </c>
      <c r="GH98" s="144">
        <v>2458</v>
      </c>
      <c r="GI98" s="144">
        <v>3905</v>
      </c>
      <c r="GJ98" s="144">
        <v>2568</v>
      </c>
      <c r="GK98" s="144">
        <v>1604</v>
      </c>
      <c r="GL98" s="144">
        <v>5032</v>
      </c>
      <c r="GM98" s="144">
        <v>2637</v>
      </c>
      <c r="GN98" s="144">
        <v>2741</v>
      </c>
      <c r="GO98" s="144">
        <v>2000</v>
      </c>
      <c r="GP98" s="144">
        <v>1424</v>
      </c>
      <c r="GQ98" s="144">
        <v>1178</v>
      </c>
      <c r="GR98" s="144">
        <v>2139</v>
      </c>
      <c r="GS98" s="144">
        <v>1208</v>
      </c>
      <c r="GT98" s="144">
        <v>5282</v>
      </c>
      <c r="GU98" s="144">
        <v>3935</v>
      </c>
      <c r="GV98" s="144">
        <v>3433</v>
      </c>
      <c r="GW98" s="144">
        <v>8273</v>
      </c>
      <c r="GX98" s="144">
        <v>195</v>
      </c>
      <c r="GY98" s="144">
        <v>590</v>
      </c>
      <c r="GZ98" s="144">
        <v>1759</v>
      </c>
      <c r="HA98" s="144">
        <v>2041</v>
      </c>
      <c r="HB98" s="144">
        <v>2112</v>
      </c>
      <c r="HC98" s="144">
        <v>871</v>
      </c>
      <c r="HD98" s="144">
        <v>5125</v>
      </c>
      <c r="HE98" s="144">
        <v>3929</v>
      </c>
      <c r="HF98" s="144">
        <v>1980</v>
      </c>
      <c r="HG98" s="144">
        <v>13634</v>
      </c>
      <c r="HH98" s="144">
        <v>2485</v>
      </c>
      <c r="HI98" s="144">
        <v>2374</v>
      </c>
      <c r="HJ98" s="144">
        <v>2540</v>
      </c>
      <c r="HK98" s="144">
        <v>5261</v>
      </c>
      <c r="HL98" s="144">
        <v>3360</v>
      </c>
      <c r="HM98" s="144">
        <v>4202</v>
      </c>
      <c r="HN98" s="144">
        <v>1582</v>
      </c>
      <c r="HO98" s="144">
        <v>4517</v>
      </c>
      <c r="HP98" s="144">
        <v>2745</v>
      </c>
      <c r="HQ98" s="144">
        <v>2787</v>
      </c>
      <c r="HR98" s="144">
        <v>2570</v>
      </c>
      <c r="HS98" s="144">
        <v>2401</v>
      </c>
      <c r="HT98" s="144">
        <v>1642</v>
      </c>
      <c r="HU98" s="144">
        <v>2556</v>
      </c>
      <c r="HV98" s="144">
        <v>5550</v>
      </c>
      <c r="HW98" s="144">
        <v>2561</v>
      </c>
      <c r="HX98" s="144">
        <v>4813</v>
      </c>
    </row>
    <row r="99" spans="1:232" s="20" customFormat="1" x14ac:dyDescent="0.2">
      <c r="A99" s="27"/>
      <c r="B99" s="147" t="s">
        <v>342</v>
      </c>
      <c r="C99" s="27" t="s">
        <v>240</v>
      </c>
      <c r="D99" s="148"/>
      <c r="E99" s="27"/>
      <c r="F99" s="27"/>
      <c r="G99" s="149"/>
      <c r="H99" s="149">
        <f>H98*5.08/1000</f>
        <v>23.566119999999998</v>
      </c>
      <c r="I99" s="149">
        <f t="shared" ref="I99:BT99" si="33">I98*5.08/1000</f>
        <v>16.545560000000002</v>
      </c>
      <c r="J99" s="149">
        <f t="shared" si="33"/>
        <v>9.4640400000000007</v>
      </c>
      <c r="K99" s="149">
        <f t="shared" si="33"/>
        <v>5.2984400000000003</v>
      </c>
      <c r="L99" s="149">
        <f t="shared" si="33"/>
        <v>17.94256</v>
      </c>
      <c r="M99" s="149">
        <f t="shared" si="33"/>
        <v>8.5496400000000001</v>
      </c>
      <c r="N99" s="149">
        <f t="shared" si="33"/>
        <v>12.740639999999999</v>
      </c>
      <c r="O99" s="149">
        <f t="shared" si="33"/>
        <v>21.153119999999998</v>
      </c>
      <c r="P99" s="149">
        <f t="shared" si="33"/>
        <v>11.988799999999999</v>
      </c>
      <c r="Q99" s="149">
        <f t="shared" si="33"/>
        <v>28.437840000000001</v>
      </c>
      <c r="R99" s="149">
        <f t="shared" si="33"/>
        <v>22.529799999999998</v>
      </c>
      <c r="S99" s="149">
        <f t="shared" si="33"/>
        <v>21.269959999999998</v>
      </c>
      <c r="T99" s="149">
        <f t="shared" si="33"/>
        <v>21.107400000000002</v>
      </c>
      <c r="U99" s="149">
        <f t="shared" si="33"/>
        <v>21.290279999999999</v>
      </c>
      <c r="V99" s="149">
        <f t="shared" si="33"/>
        <v>17.56664</v>
      </c>
      <c r="W99" s="149">
        <f t="shared" si="33"/>
        <v>17.586959999999998</v>
      </c>
      <c r="X99" s="149">
        <f t="shared" si="33"/>
        <v>8.1584800000000008</v>
      </c>
      <c r="Y99" s="149">
        <f t="shared" si="33"/>
        <v>13.06068</v>
      </c>
      <c r="Z99" s="149">
        <f t="shared" si="33"/>
        <v>23.500080000000001</v>
      </c>
      <c r="AA99" s="149">
        <f t="shared" si="33"/>
        <v>24.175720000000002</v>
      </c>
      <c r="AB99" s="149">
        <f t="shared" si="33"/>
        <v>11.54176</v>
      </c>
      <c r="AC99" s="149">
        <f t="shared" si="33"/>
        <v>25.780999999999999</v>
      </c>
      <c r="AD99" s="149">
        <f t="shared" si="33"/>
        <v>22.748240000000003</v>
      </c>
      <c r="AE99" s="149">
        <f t="shared" si="33"/>
        <v>11.57732</v>
      </c>
      <c r="AF99" s="149">
        <f t="shared" si="33"/>
        <v>6.6700400000000002</v>
      </c>
      <c r="AG99" s="149">
        <f t="shared" si="33"/>
        <v>7.0307200000000005</v>
      </c>
      <c r="AH99" s="149">
        <f t="shared" si="33"/>
        <v>16.52524</v>
      </c>
      <c r="AI99" s="149">
        <f t="shared" si="33"/>
        <v>6.35</v>
      </c>
      <c r="AJ99" s="149">
        <f t="shared" si="33"/>
        <v>8.2295999999999996</v>
      </c>
      <c r="AK99" s="149">
        <f t="shared" si="33"/>
        <v>22.89048</v>
      </c>
      <c r="AL99" s="149">
        <f t="shared" si="33"/>
        <v>13.446759999999999</v>
      </c>
      <c r="AM99" s="149">
        <f t="shared" si="33"/>
        <v>4.0538400000000001</v>
      </c>
      <c r="AN99" s="149">
        <f t="shared" si="33"/>
        <v>30.601920000000003</v>
      </c>
      <c r="AO99" s="149">
        <f t="shared" si="33"/>
        <v>8.0009999999999994</v>
      </c>
      <c r="AP99" s="149">
        <f t="shared" si="33"/>
        <v>13.36548</v>
      </c>
      <c r="AQ99" s="149">
        <f t="shared" si="33"/>
        <v>24.470359999999999</v>
      </c>
      <c r="AR99" s="149">
        <f t="shared" si="33"/>
        <v>10.058399999999999</v>
      </c>
      <c r="AS99" s="149">
        <f t="shared" si="33"/>
        <v>15.73784</v>
      </c>
      <c r="AT99" s="149">
        <f t="shared" si="33"/>
        <v>24.419560000000001</v>
      </c>
      <c r="AU99" s="149">
        <f t="shared" si="33"/>
        <v>4.4196</v>
      </c>
      <c r="AV99" s="149">
        <f t="shared" si="33"/>
        <v>21.09216</v>
      </c>
      <c r="AW99" s="149">
        <f t="shared" si="33"/>
        <v>14.945360000000001</v>
      </c>
      <c r="AX99" s="149">
        <f t="shared" si="33"/>
        <v>14.03096</v>
      </c>
      <c r="AY99" s="149">
        <f t="shared" si="33"/>
        <v>19.151599999999998</v>
      </c>
      <c r="AZ99" s="149">
        <f t="shared" si="33"/>
        <v>14.03096</v>
      </c>
      <c r="BA99" s="149">
        <f t="shared" si="33"/>
        <v>10.800079999999999</v>
      </c>
      <c r="BB99" s="149">
        <f t="shared" si="33"/>
        <v>15.407639999999999</v>
      </c>
      <c r="BC99" s="149">
        <f t="shared" si="33"/>
        <v>31.09468</v>
      </c>
      <c r="BD99" s="149">
        <f t="shared" si="33"/>
        <v>3.7845999999999997</v>
      </c>
      <c r="BE99" s="149">
        <f t="shared" si="33"/>
        <v>2.7635200000000002</v>
      </c>
      <c r="BF99" s="149">
        <f t="shared" si="33"/>
        <v>3.9674800000000001</v>
      </c>
      <c r="BG99" s="149">
        <f t="shared" si="33"/>
        <v>4.7498000000000005</v>
      </c>
      <c r="BH99" s="149">
        <f t="shared" si="33"/>
        <v>29.311600000000002</v>
      </c>
      <c r="BI99" s="149">
        <f t="shared" si="33"/>
        <v>12.13612</v>
      </c>
      <c r="BJ99" s="149">
        <f t="shared" si="33"/>
        <v>28.676600000000001</v>
      </c>
      <c r="BK99" s="149">
        <f t="shared" si="33"/>
        <v>22.20468</v>
      </c>
      <c r="BL99" s="149">
        <f t="shared" si="33"/>
        <v>2.72288</v>
      </c>
      <c r="BM99" s="149">
        <f t="shared" si="33"/>
        <v>7.3406000000000002</v>
      </c>
      <c r="BN99" s="149">
        <f t="shared" si="33"/>
        <v>5.6743600000000001</v>
      </c>
      <c r="BO99" s="149">
        <f t="shared" si="33"/>
        <v>22.026880000000002</v>
      </c>
      <c r="BP99" s="149">
        <f t="shared" si="33"/>
        <v>32.481520000000003</v>
      </c>
      <c r="BQ99" s="149">
        <f t="shared" si="33"/>
        <v>60.477400000000003</v>
      </c>
      <c r="BR99" s="149">
        <f t="shared" si="33"/>
        <v>11.480799999999999</v>
      </c>
      <c r="BS99" s="149">
        <f t="shared" si="33"/>
        <v>1.5036800000000001</v>
      </c>
      <c r="BT99" s="149">
        <f t="shared" si="33"/>
        <v>27.64536</v>
      </c>
      <c r="BU99" s="149">
        <f t="shared" ref="BU99:EF99" si="34">BU98*5.08/1000</f>
        <v>24.389080000000003</v>
      </c>
      <c r="BV99" s="149">
        <f t="shared" si="34"/>
        <v>1.7373600000000002</v>
      </c>
      <c r="BW99" s="149">
        <f t="shared" si="34"/>
        <v>28.773119999999999</v>
      </c>
      <c r="BX99" s="149">
        <f t="shared" si="34"/>
        <v>23.058119999999999</v>
      </c>
      <c r="BY99" s="149">
        <f t="shared" si="34"/>
        <v>19.944080000000003</v>
      </c>
      <c r="BZ99" s="149">
        <f t="shared" si="34"/>
        <v>27.828240000000001</v>
      </c>
      <c r="CA99" s="149">
        <f t="shared" si="34"/>
        <v>27.091639999999998</v>
      </c>
      <c r="CB99" s="149">
        <f t="shared" si="34"/>
        <v>21.269959999999998</v>
      </c>
      <c r="CC99" s="149">
        <f t="shared" si="34"/>
        <v>11.318239999999999</v>
      </c>
      <c r="CD99" s="149">
        <f t="shared" si="34"/>
        <v>9.3675200000000007</v>
      </c>
      <c r="CE99" s="149">
        <f t="shared" si="34"/>
        <v>1.27508</v>
      </c>
      <c r="CF99" s="149">
        <f t="shared" si="34"/>
        <v>8.0264000000000006</v>
      </c>
      <c r="CG99" s="149">
        <f t="shared" si="34"/>
        <v>12.644120000000001</v>
      </c>
      <c r="CH99" s="149">
        <f t="shared" si="34"/>
        <v>28.021279999999997</v>
      </c>
      <c r="CI99" s="149">
        <f t="shared" si="34"/>
        <v>21.000720000000001</v>
      </c>
      <c r="CJ99" s="149">
        <f t="shared" si="34"/>
        <v>29.657040000000002</v>
      </c>
      <c r="CK99" s="149">
        <f t="shared" si="34"/>
        <v>12.908280000000001</v>
      </c>
      <c r="CL99" s="149">
        <f t="shared" si="34"/>
        <v>10.403840000000001</v>
      </c>
      <c r="CM99" s="149">
        <f t="shared" si="34"/>
        <v>20.985479999999999</v>
      </c>
      <c r="CN99" s="149">
        <f t="shared" si="34"/>
        <v>11.5824</v>
      </c>
      <c r="CO99" s="149">
        <f t="shared" si="34"/>
        <v>11.53668</v>
      </c>
      <c r="CP99" s="149">
        <f t="shared" si="34"/>
        <v>18.0594</v>
      </c>
      <c r="CQ99" s="149">
        <f t="shared" si="34"/>
        <v>17.246599999999997</v>
      </c>
      <c r="CR99" s="149">
        <f t="shared" si="34"/>
        <v>16.29664</v>
      </c>
      <c r="CS99" s="149">
        <f t="shared" si="34"/>
        <v>21.031200000000002</v>
      </c>
      <c r="CT99" s="149">
        <f t="shared" si="34"/>
        <v>14.97584</v>
      </c>
      <c r="CU99" s="149">
        <f t="shared" si="34"/>
        <v>11.90244</v>
      </c>
      <c r="CV99" s="149">
        <f t="shared" si="34"/>
        <v>11.5824</v>
      </c>
      <c r="CW99" s="149">
        <f t="shared" si="34"/>
        <v>37.449760000000005</v>
      </c>
      <c r="CX99" s="149">
        <f t="shared" si="34"/>
        <v>8.2346800000000009</v>
      </c>
      <c r="CY99" s="149">
        <f t="shared" si="34"/>
        <v>15.270479999999999</v>
      </c>
      <c r="CZ99" s="149">
        <f t="shared" si="34"/>
        <v>12.740639999999999</v>
      </c>
      <c r="DA99" s="149">
        <f t="shared" si="34"/>
        <v>55.097679999999997</v>
      </c>
      <c r="DB99" s="149">
        <f t="shared" si="34"/>
        <v>2.4739599999999999</v>
      </c>
      <c r="DC99" s="149">
        <f t="shared" si="34"/>
        <v>24.42972</v>
      </c>
      <c r="DD99" s="149">
        <f t="shared" si="34"/>
        <v>12.2174</v>
      </c>
      <c r="DE99" s="149">
        <f t="shared" si="34"/>
        <v>24.11984</v>
      </c>
      <c r="DF99" s="149">
        <f t="shared" si="34"/>
        <v>23.6982</v>
      </c>
      <c r="DG99" s="149">
        <f t="shared" si="34"/>
        <v>148.43251999999998</v>
      </c>
      <c r="DH99" s="149">
        <f t="shared" si="34"/>
        <v>126.56312</v>
      </c>
      <c r="DI99" s="149">
        <f t="shared" si="34"/>
        <v>142.86483999999999</v>
      </c>
      <c r="DJ99" s="149">
        <f t="shared" si="34"/>
        <v>54.731919999999995</v>
      </c>
      <c r="DK99" s="149">
        <f t="shared" si="34"/>
        <v>143.81988000000001</v>
      </c>
      <c r="DL99" s="149">
        <f t="shared" si="34"/>
        <v>74.950320000000005</v>
      </c>
      <c r="DM99" s="149">
        <f t="shared" si="34"/>
        <v>14.020800000000001</v>
      </c>
      <c r="DN99" s="149">
        <f t="shared" si="34"/>
        <v>13.004799999999999</v>
      </c>
      <c r="DO99" s="149">
        <f t="shared" si="34"/>
        <v>17.820640000000001</v>
      </c>
      <c r="DP99" s="149">
        <f t="shared" si="34"/>
        <v>12.86256</v>
      </c>
      <c r="DQ99" s="149">
        <f t="shared" si="34"/>
        <v>22.24024</v>
      </c>
      <c r="DR99" s="149">
        <f t="shared" si="34"/>
        <v>14.752319999999999</v>
      </c>
      <c r="DS99" s="149">
        <f t="shared" si="34"/>
        <v>88.564719999999994</v>
      </c>
      <c r="DT99" s="149">
        <f t="shared" si="34"/>
        <v>34.20872</v>
      </c>
      <c r="DU99" s="149">
        <f t="shared" si="34"/>
        <v>126.06528</v>
      </c>
      <c r="DV99" s="149">
        <f t="shared" si="34"/>
        <v>32.715200000000003</v>
      </c>
      <c r="DW99" s="149">
        <f t="shared" si="34"/>
        <v>35.443160000000006</v>
      </c>
      <c r="DX99" s="149">
        <f t="shared" si="34"/>
        <v>176.2252</v>
      </c>
      <c r="DY99" s="149">
        <f t="shared" si="34"/>
        <v>35.377120000000005</v>
      </c>
      <c r="DZ99" s="149">
        <f t="shared" si="34"/>
        <v>35.488879999999995</v>
      </c>
      <c r="EA99" s="149">
        <f t="shared" si="34"/>
        <v>35.478720000000003</v>
      </c>
      <c r="EB99" s="149">
        <f t="shared" si="34"/>
        <v>23.84552</v>
      </c>
      <c r="EC99" s="149">
        <f t="shared" si="34"/>
        <v>23.34768</v>
      </c>
      <c r="ED99" s="149">
        <f t="shared" si="34"/>
        <v>37.383720000000004</v>
      </c>
      <c r="EE99" s="149">
        <f t="shared" si="34"/>
        <v>30.358080000000001</v>
      </c>
      <c r="EF99" s="149">
        <f t="shared" si="34"/>
        <v>14.737080000000001</v>
      </c>
      <c r="EG99" s="149">
        <f t="shared" ref="EG99:GR99" si="35">EG98*5.08/1000</f>
        <v>17.29232</v>
      </c>
      <c r="EH99" s="149">
        <f t="shared" si="35"/>
        <v>4.9885600000000005</v>
      </c>
      <c r="EI99" s="149">
        <f t="shared" si="35"/>
        <v>11.932919999999999</v>
      </c>
      <c r="EJ99" s="149">
        <f t="shared" si="35"/>
        <v>11.92784</v>
      </c>
      <c r="EK99" s="149">
        <f t="shared" si="35"/>
        <v>11.98372</v>
      </c>
      <c r="EL99" s="149">
        <f t="shared" si="35"/>
        <v>25.105360000000001</v>
      </c>
      <c r="EM99" s="149">
        <f t="shared" si="35"/>
        <v>15.62608</v>
      </c>
      <c r="EN99" s="149">
        <f t="shared" si="35"/>
        <v>16.266159999999999</v>
      </c>
      <c r="EO99" s="149">
        <f t="shared" si="35"/>
        <v>20.137119999999999</v>
      </c>
      <c r="EP99" s="149">
        <f t="shared" si="35"/>
        <v>9.748520000000001</v>
      </c>
      <c r="EQ99" s="149">
        <f t="shared" si="35"/>
        <v>10.92708</v>
      </c>
      <c r="ER99" s="149">
        <f t="shared" si="35"/>
        <v>18.506439999999998</v>
      </c>
      <c r="ES99" s="149">
        <f t="shared" si="35"/>
        <v>77.429360000000003</v>
      </c>
      <c r="ET99" s="149">
        <f t="shared" si="35"/>
        <v>37.307520000000004</v>
      </c>
      <c r="EU99" s="149">
        <f t="shared" si="35"/>
        <v>21.965920000000001</v>
      </c>
      <c r="EV99" s="149">
        <f t="shared" si="35"/>
        <v>23.205439999999999</v>
      </c>
      <c r="EW99" s="149">
        <f t="shared" si="35"/>
        <v>25.146000000000001</v>
      </c>
      <c r="EX99" s="149">
        <f t="shared" si="35"/>
        <v>21.300439999999998</v>
      </c>
      <c r="EY99" s="149">
        <f t="shared" si="35"/>
        <v>27.833320000000001</v>
      </c>
      <c r="EZ99" s="149">
        <f t="shared" si="35"/>
        <v>17.74952</v>
      </c>
      <c r="FA99" s="149">
        <f t="shared" si="35"/>
        <v>18.069560000000003</v>
      </c>
      <c r="FB99" s="149">
        <f t="shared" si="35"/>
        <v>21.031200000000002</v>
      </c>
      <c r="FC99" s="149">
        <f t="shared" si="35"/>
        <v>21.254720000000002</v>
      </c>
      <c r="FD99" s="149">
        <f t="shared" si="35"/>
        <v>17.338039999999999</v>
      </c>
      <c r="FE99" s="149">
        <f t="shared" si="35"/>
        <v>17.647920000000003</v>
      </c>
      <c r="FF99" s="149">
        <f t="shared" si="35"/>
        <v>147.25395999999998</v>
      </c>
      <c r="FG99" s="149">
        <f t="shared" si="35"/>
        <v>30.25648</v>
      </c>
      <c r="FH99" s="149">
        <f t="shared" si="35"/>
        <v>42.417999999999999</v>
      </c>
      <c r="FI99" s="149">
        <f t="shared" si="35"/>
        <v>12.882880000000002</v>
      </c>
      <c r="FJ99" s="149">
        <f t="shared" si="35"/>
        <v>21.89988</v>
      </c>
      <c r="FK99" s="149">
        <f t="shared" si="35"/>
        <v>26.375360000000001</v>
      </c>
      <c r="FL99" s="149">
        <f t="shared" si="35"/>
        <v>19.13128</v>
      </c>
      <c r="FM99" s="149">
        <f t="shared" si="35"/>
        <v>12.887960000000001</v>
      </c>
      <c r="FN99" s="149">
        <f t="shared" si="35"/>
        <v>14.24432</v>
      </c>
      <c r="FO99" s="149">
        <f t="shared" si="35"/>
        <v>21.874479999999998</v>
      </c>
      <c r="FP99" s="149">
        <f t="shared" si="35"/>
        <v>10.403840000000001</v>
      </c>
      <c r="FQ99" s="149">
        <f t="shared" si="35"/>
        <v>15.311120000000001</v>
      </c>
      <c r="FR99" s="149">
        <f t="shared" si="35"/>
        <v>18.267679999999999</v>
      </c>
      <c r="FS99" s="149">
        <f t="shared" si="35"/>
        <v>13.07084</v>
      </c>
      <c r="FT99" s="149">
        <f t="shared" si="35"/>
        <v>19.314160000000001</v>
      </c>
      <c r="FU99" s="149">
        <f t="shared" si="35"/>
        <v>17.56156</v>
      </c>
      <c r="FV99" s="149">
        <f t="shared" si="35"/>
        <v>6.3601599999999996</v>
      </c>
      <c r="FW99" s="149">
        <f t="shared" si="35"/>
        <v>17.592040000000001</v>
      </c>
      <c r="FX99" s="149">
        <f t="shared" si="35"/>
        <v>20.47748</v>
      </c>
      <c r="FY99" s="149">
        <f t="shared" si="35"/>
        <v>9.1338399999999993</v>
      </c>
      <c r="FZ99" s="149">
        <f t="shared" si="35"/>
        <v>2.0878800000000002</v>
      </c>
      <c r="GA99" s="149">
        <f t="shared" si="35"/>
        <v>17.541240000000002</v>
      </c>
      <c r="GB99" s="149">
        <f t="shared" si="35"/>
        <v>11.4046</v>
      </c>
      <c r="GC99" s="149">
        <f t="shared" si="35"/>
        <v>17.851119999999998</v>
      </c>
      <c r="GD99" s="149">
        <f t="shared" si="35"/>
        <v>20.756880000000002</v>
      </c>
      <c r="GE99" s="149">
        <f t="shared" si="35"/>
        <v>5.4305200000000005</v>
      </c>
      <c r="GF99" s="149">
        <f t="shared" si="35"/>
        <v>5.1917600000000004</v>
      </c>
      <c r="GG99" s="149">
        <f t="shared" si="35"/>
        <v>8.9052399999999992</v>
      </c>
      <c r="GH99" s="149">
        <f t="shared" si="35"/>
        <v>12.48664</v>
      </c>
      <c r="GI99" s="149">
        <f t="shared" si="35"/>
        <v>19.837400000000002</v>
      </c>
      <c r="GJ99" s="149">
        <f t="shared" si="35"/>
        <v>13.045440000000001</v>
      </c>
      <c r="GK99" s="149">
        <f t="shared" si="35"/>
        <v>8.14832</v>
      </c>
      <c r="GL99" s="149">
        <f t="shared" si="35"/>
        <v>25.562560000000001</v>
      </c>
      <c r="GM99" s="149">
        <f t="shared" si="35"/>
        <v>13.395960000000001</v>
      </c>
      <c r="GN99" s="149">
        <f t="shared" si="35"/>
        <v>13.924280000000001</v>
      </c>
      <c r="GO99" s="149">
        <f t="shared" si="35"/>
        <v>10.16</v>
      </c>
      <c r="GP99" s="149">
        <f t="shared" si="35"/>
        <v>7.2339200000000003</v>
      </c>
      <c r="GQ99" s="149">
        <f t="shared" si="35"/>
        <v>5.9842399999999998</v>
      </c>
      <c r="GR99" s="149">
        <f t="shared" si="35"/>
        <v>10.86612</v>
      </c>
      <c r="GS99" s="149">
        <f t="shared" ref="GS99:HX99" si="36">GS98*5.08/1000</f>
        <v>6.1366400000000008</v>
      </c>
      <c r="GT99" s="149">
        <f t="shared" si="36"/>
        <v>26.832560000000001</v>
      </c>
      <c r="GU99" s="149">
        <f t="shared" si="36"/>
        <v>19.989799999999999</v>
      </c>
      <c r="GV99" s="149">
        <f t="shared" si="36"/>
        <v>17.439640000000001</v>
      </c>
      <c r="GW99" s="149">
        <f t="shared" si="36"/>
        <v>42.026840000000007</v>
      </c>
      <c r="GX99" s="149">
        <f t="shared" si="36"/>
        <v>0.99060000000000004</v>
      </c>
      <c r="GY99" s="149">
        <f t="shared" si="36"/>
        <v>2.9971999999999999</v>
      </c>
      <c r="GZ99" s="149">
        <f t="shared" si="36"/>
        <v>8.9357199999999999</v>
      </c>
      <c r="HA99" s="149">
        <f t="shared" si="36"/>
        <v>10.36828</v>
      </c>
      <c r="HB99" s="149">
        <f t="shared" si="36"/>
        <v>10.728960000000001</v>
      </c>
      <c r="HC99" s="149">
        <f t="shared" si="36"/>
        <v>4.4246800000000004</v>
      </c>
      <c r="HD99" s="149">
        <f t="shared" si="36"/>
        <v>26.035</v>
      </c>
      <c r="HE99" s="149">
        <f t="shared" si="36"/>
        <v>19.959319999999998</v>
      </c>
      <c r="HF99" s="149">
        <f t="shared" si="36"/>
        <v>10.058399999999999</v>
      </c>
      <c r="HG99" s="149">
        <f t="shared" si="36"/>
        <v>69.260720000000006</v>
      </c>
      <c r="HH99" s="149">
        <f t="shared" si="36"/>
        <v>12.623799999999999</v>
      </c>
      <c r="HI99" s="149">
        <f t="shared" si="36"/>
        <v>12.05992</v>
      </c>
      <c r="HJ99" s="149">
        <f t="shared" si="36"/>
        <v>12.9032</v>
      </c>
      <c r="HK99" s="149">
        <f t="shared" si="36"/>
        <v>26.72588</v>
      </c>
      <c r="HL99" s="149">
        <f t="shared" si="36"/>
        <v>17.0688</v>
      </c>
      <c r="HM99" s="149">
        <f t="shared" si="36"/>
        <v>21.346160000000001</v>
      </c>
      <c r="HN99" s="149">
        <f t="shared" si="36"/>
        <v>8.0365599999999997</v>
      </c>
      <c r="HO99" s="149">
        <f t="shared" si="36"/>
        <v>22.946360000000002</v>
      </c>
      <c r="HP99" s="149">
        <f t="shared" si="36"/>
        <v>13.944600000000001</v>
      </c>
      <c r="HQ99" s="149">
        <f t="shared" si="36"/>
        <v>14.157960000000001</v>
      </c>
      <c r="HR99" s="149">
        <f t="shared" si="36"/>
        <v>13.0556</v>
      </c>
      <c r="HS99" s="149">
        <f t="shared" si="36"/>
        <v>12.19708</v>
      </c>
      <c r="HT99" s="149">
        <f t="shared" si="36"/>
        <v>8.3413599999999999</v>
      </c>
      <c r="HU99" s="149">
        <f t="shared" si="36"/>
        <v>12.98448</v>
      </c>
      <c r="HV99" s="149">
        <f t="shared" si="36"/>
        <v>28.193999999999999</v>
      </c>
      <c r="HW99" s="149">
        <f t="shared" si="36"/>
        <v>13.009880000000001</v>
      </c>
      <c r="HX99" s="149">
        <f t="shared" si="36"/>
        <v>24.450040000000001</v>
      </c>
    </row>
    <row r="100" spans="1:232" s="152" customFormat="1" ht="18" customHeight="1" x14ac:dyDescent="0.2">
      <c r="A100" s="148"/>
      <c r="B100" s="150" t="s">
        <v>343</v>
      </c>
      <c r="C100" s="27" t="s">
        <v>240</v>
      </c>
      <c r="D100" s="148"/>
      <c r="E100" s="148"/>
      <c r="F100" s="148"/>
      <c r="G100" s="148"/>
      <c r="H100" s="151">
        <f>H99-H97</f>
        <v>22.596119999999999</v>
      </c>
      <c r="I100" s="151">
        <f>I99-I97</f>
        <v>9.0385600000000021</v>
      </c>
      <c r="J100" s="151">
        <f>J99-J97</f>
        <v>7.7410400000000008</v>
      </c>
      <c r="K100" s="151">
        <f t="shared" ref="K100:BV100" si="37">K99-K87</f>
        <v>5.2984400000000003</v>
      </c>
      <c r="L100" s="151">
        <f t="shared" si="37"/>
        <v>17.94256</v>
      </c>
      <c r="M100" s="151">
        <f t="shared" si="37"/>
        <v>8.5496400000000001</v>
      </c>
      <c r="N100" s="151">
        <f t="shared" si="37"/>
        <v>12.737639999999999</v>
      </c>
      <c r="O100" s="151">
        <f t="shared" si="37"/>
        <v>21.150119999999998</v>
      </c>
      <c r="P100" s="151">
        <f t="shared" si="37"/>
        <v>11.988799999999999</v>
      </c>
      <c r="Q100" s="151">
        <f t="shared" si="37"/>
        <v>28.437840000000001</v>
      </c>
      <c r="R100" s="151">
        <f t="shared" si="37"/>
        <v>22.514799999999997</v>
      </c>
      <c r="S100" s="151">
        <f t="shared" si="37"/>
        <v>21.267959999999999</v>
      </c>
      <c r="T100" s="151">
        <f t="shared" si="37"/>
        <v>21.107400000000002</v>
      </c>
      <c r="U100" s="151">
        <f t="shared" si="37"/>
        <v>21.28228</v>
      </c>
      <c r="V100" s="151">
        <f t="shared" si="37"/>
        <v>17.56664</v>
      </c>
      <c r="W100" s="151">
        <f t="shared" si="37"/>
        <v>17.586959999999998</v>
      </c>
      <c r="X100" s="151">
        <f t="shared" si="37"/>
        <v>8.1584800000000008</v>
      </c>
      <c r="Y100" s="151">
        <f t="shared" si="37"/>
        <v>13.06068</v>
      </c>
      <c r="Z100" s="151">
        <f t="shared" si="37"/>
        <v>23.500080000000001</v>
      </c>
      <c r="AA100" s="151">
        <f t="shared" si="37"/>
        <v>24.175720000000002</v>
      </c>
      <c r="AB100" s="151">
        <f t="shared" si="37"/>
        <v>11.54176</v>
      </c>
      <c r="AC100" s="151">
        <f t="shared" si="37"/>
        <v>25.760999999999999</v>
      </c>
      <c r="AD100" s="151">
        <f t="shared" si="37"/>
        <v>22.748240000000003</v>
      </c>
      <c r="AE100" s="151">
        <f t="shared" si="37"/>
        <v>11.57732</v>
      </c>
      <c r="AF100" s="151">
        <f t="shared" si="37"/>
        <v>6.6700400000000002</v>
      </c>
      <c r="AG100" s="151">
        <f t="shared" si="37"/>
        <v>7.0307200000000005</v>
      </c>
      <c r="AH100" s="151">
        <f t="shared" si="37"/>
        <v>16.52524</v>
      </c>
      <c r="AI100" s="151">
        <f t="shared" si="37"/>
        <v>6.35</v>
      </c>
      <c r="AJ100" s="151">
        <f t="shared" si="37"/>
        <v>8.2295999999999996</v>
      </c>
      <c r="AK100" s="151">
        <f t="shared" si="37"/>
        <v>22.89048</v>
      </c>
      <c r="AL100" s="151">
        <f t="shared" si="37"/>
        <v>13.446759999999999</v>
      </c>
      <c r="AM100" s="151">
        <f t="shared" si="37"/>
        <v>4.0538400000000001</v>
      </c>
      <c r="AN100" s="151">
        <f t="shared" si="37"/>
        <v>30.601920000000003</v>
      </c>
      <c r="AO100" s="151">
        <f t="shared" si="37"/>
        <v>8.0009999999999994</v>
      </c>
      <c r="AP100" s="151">
        <f t="shared" si="37"/>
        <v>13.36548</v>
      </c>
      <c r="AQ100" s="151">
        <f t="shared" si="37"/>
        <v>24.470359999999999</v>
      </c>
      <c r="AR100" s="151">
        <f t="shared" si="37"/>
        <v>10.058399999999999</v>
      </c>
      <c r="AS100" s="151">
        <f t="shared" si="37"/>
        <v>15.73784</v>
      </c>
      <c r="AT100" s="151">
        <f t="shared" si="37"/>
        <v>24.419560000000001</v>
      </c>
      <c r="AU100" s="151">
        <f t="shared" si="37"/>
        <v>4.4196</v>
      </c>
      <c r="AV100" s="151">
        <f t="shared" si="37"/>
        <v>21.09216</v>
      </c>
      <c r="AW100" s="151">
        <f t="shared" si="37"/>
        <v>14.945360000000001</v>
      </c>
      <c r="AX100" s="151">
        <f t="shared" si="37"/>
        <v>14.03096</v>
      </c>
      <c r="AY100" s="151">
        <f t="shared" si="37"/>
        <v>19.151599999999998</v>
      </c>
      <c r="AZ100" s="151">
        <f t="shared" si="37"/>
        <v>14.03096</v>
      </c>
      <c r="BA100" s="151">
        <f t="shared" si="37"/>
        <v>10.800079999999999</v>
      </c>
      <c r="BB100" s="151">
        <f t="shared" si="37"/>
        <v>15.407639999999999</v>
      </c>
      <c r="BC100" s="151">
        <f t="shared" si="37"/>
        <v>31.09468</v>
      </c>
      <c r="BD100" s="151">
        <f t="shared" si="37"/>
        <v>3.7845999999999997</v>
      </c>
      <c r="BE100" s="151">
        <f t="shared" si="37"/>
        <v>2.7635200000000002</v>
      </c>
      <c r="BF100" s="151">
        <f t="shared" si="37"/>
        <v>3.9674800000000001</v>
      </c>
      <c r="BG100" s="151">
        <f t="shared" si="37"/>
        <v>4.7498000000000005</v>
      </c>
      <c r="BH100" s="151">
        <f t="shared" si="37"/>
        <v>29.311600000000002</v>
      </c>
      <c r="BI100" s="151">
        <f t="shared" si="37"/>
        <v>12.13612</v>
      </c>
      <c r="BJ100" s="151">
        <f t="shared" si="37"/>
        <v>28.676600000000001</v>
      </c>
      <c r="BK100" s="151">
        <f t="shared" si="37"/>
        <v>22.20468</v>
      </c>
      <c r="BL100" s="151">
        <f t="shared" si="37"/>
        <v>2.72288</v>
      </c>
      <c r="BM100" s="151">
        <f t="shared" si="37"/>
        <v>7.3406000000000002</v>
      </c>
      <c r="BN100" s="151">
        <f t="shared" si="37"/>
        <v>5.6743600000000001</v>
      </c>
      <c r="BO100" s="151">
        <f t="shared" si="37"/>
        <v>22.026880000000002</v>
      </c>
      <c r="BP100" s="151">
        <f t="shared" si="37"/>
        <v>32.481520000000003</v>
      </c>
      <c r="BQ100" s="151">
        <f t="shared" si="37"/>
        <v>60.477400000000003</v>
      </c>
      <c r="BR100" s="151">
        <f t="shared" si="37"/>
        <v>11.480799999999999</v>
      </c>
      <c r="BS100" s="151">
        <f t="shared" si="37"/>
        <v>1.5036800000000001</v>
      </c>
      <c r="BT100" s="151">
        <f t="shared" si="37"/>
        <v>27.64536</v>
      </c>
      <c r="BU100" s="151">
        <f t="shared" si="37"/>
        <v>24.389080000000003</v>
      </c>
      <c r="BV100" s="151">
        <f t="shared" si="37"/>
        <v>1.7373600000000002</v>
      </c>
      <c r="BW100" s="151">
        <f t="shared" ref="BW100:EH100" si="38">BW99-BW87</f>
        <v>28.773119999999999</v>
      </c>
      <c r="BX100" s="151">
        <f t="shared" si="38"/>
        <v>23.058119999999999</v>
      </c>
      <c r="BY100" s="151">
        <f t="shared" si="38"/>
        <v>19.944080000000003</v>
      </c>
      <c r="BZ100" s="151">
        <f t="shared" si="38"/>
        <v>27.828240000000001</v>
      </c>
      <c r="CA100" s="151">
        <f t="shared" si="38"/>
        <v>27.091639999999998</v>
      </c>
      <c r="CB100" s="151">
        <f t="shared" si="38"/>
        <v>21.269959999999998</v>
      </c>
      <c r="CC100" s="151">
        <f t="shared" si="38"/>
        <v>11.318239999999999</v>
      </c>
      <c r="CD100" s="151">
        <f t="shared" si="38"/>
        <v>9.3675200000000007</v>
      </c>
      <c r="CE100" s="151">
        <f t="shared" si="38"/>
        <v>1.27508</v>
      </c>
      <c r="CF100" s="151">
        <f t="shared" si="38"/>
        <v>8.0264000000000006</v>
      </c>
      <c r="CG100" s="151">
        <f t="shared" si="38"/>
        <v>12.644120000000001</v>
      </c>
      <c r="CH100" s="151">
        <f t="shared" si="38"/>
        <v>28.021279999999997</v>
      </c>
      <c r="CI100" s="151">
        <f t="shared" si="38"/>
        <v>21.000720000000001</v>
      </c>
      <c r="CJ100" s="151">
        <f t="shared" si="38"/>
        <v>29.657040000000002</v>
      </c>
      <c r="CK100" s="151">
        <f t="shared" si="38"/>
        <v>12.908280000000001</v>
      </c>
      <c r="CL100" s="151">
        <f t="shared" si="38"/>
        <v>10.403840000000001</v>
      </c>
      <c r="CM100" s="151">
        <f t="shared" si="38"/>
        <v>20.985479999999999</v>
      </c>
      <c r="CN100" s="151">
        <f t="shared" si="38"/>
        <v>11.5824</v>
      </c>
      <c r="CO100" s="151">
        <f t="shared" si="38"/>
        <v>11.53668</v>
      </c>
      <c r="CP100" s="151">
        <f t="shared" si="38"/>
        <v>18.0594</v>
      </c>
      <c r="CQ100" s="151">
        <f t="shared" si="38"/>
        <v>17.246599999999997</v>
      </c>
      <c r="CR100" s="151">
        <f t="shared" si="38"/>
        <v>16.29664</v>
      </c>
      <c r="CS100" s="151">
        <f t="shared" si="38"/>
        <v>21.031200000000002</v>
      </c>
      <c r="CT100" s="151">
        <f t="shared" si="38"/>
        <v>14.97584</v>
      </c>
      <c r="CU100" s="151">
        <f t="shared" si="38"/>
        <v>11.90244</v>
      </c>
      <c r="CV100" s="151">
        <f t="shared" si="38"/>
        <v>11.5824</v>
      </c>
      <c r="CW100" s="151">
        <f t="shared" si="38"/>
        <v>37.449760000000005</v>
      </c>
      <c r="CX100" s="151">
        <f t="shared" si="38"/>
        <v>8.2346800000000009</v>
      </c>
      <c r="CY100" s="151">
        <f t="shared" si="38"/>
        <v>15.270479999999999</v>
      </c>
      <c r="CZ100" s="151">
        <f t="shared" si="38"/>
        <v>12.740639999999999</v>
      </c>
      <c r="DA100" s="151">
        <f t="shared" si="38"/>
        <v>55.097679999999997</v>
      </c>
      <c r="DB100" s="151">
        <f t="shared" si="38"/>
        <v>2.4739599999999999</v>
      </c>
      <c r="DC100" s="151">
        <f t="shared" si="38"/>
        <v>24.42972</v>
      </c>
      <c r="DD100" s="151">
        <f t="shared" si="38"/>
        <v>12.2174</v>
      </c>
      <c r="DE100" s="151">
        <f t="shared" si="38"/>
        <v>24.11984</v>
      </c>
      <c r="DF100" s="151">
        <f t="shared" si="38"/>
        <v>23.6982</v>
      </c>
      <c r="DG100" s="151">
        <f t="shared" si="38"/>
        <v>148.43251999999998</v>
      </c>
      <c r="DH100" s="151">
        <f t="shared" si="38"/>
        <v>126.56312</v>
      </c>
      <c r="DI100" s="151">
        <f t="shared" si="38"/>
        <v>142.86483999999999</v>
      </c>
      <c r="DJ100" s="151">
        <f t="shared" si="38"/>
        <v>54.731919999999995</v>
      </c>
      <c r="DK100" s="151">
        <f t="shared" si="38"/>
        <v>143.81988000000001</v>
      </c>
      <c r="DL100" s="151">
        <f t="shared" si="38"/>
        <v>74.950320000000005</v>
      </c>
      <c r="DM100" s="151">
        <f t="shared" si="38"/>
        <v>14.020800000000001</v>
      </c>
      <c r="DN100" s="151">
        <f t="shared" si="38"/>
        <v>13.004799999999999</v>
      </c>
      <c r="DO100" s="151">
        <f t="shared" si="38"/>
        <v>17.820640000000001</v>
      </c>
      <c r="DP100" s="151">
        <f t="shared" si="38"/>
        <v>12.86256</v>
      </c>
      <c r="DQ100" s="151">
        <f t="shared" si="38"/>
        <v>22.24024</v>
      </c>
      <c r="DR100" s="151">
        <f t="shared" si="38"/>
        <v>14.752319999999999</v>
      </c>
      <c r="DS100" s="151">
        <f t="shared" si="38"/>
        <v>88.564719999999994</v>
      </c>
      <c r="DT100" s="151">
        <f t="shared" si="38"/>
        <v>34.20872</v>
      </c>
      <c r="DU100" s="151">
        <f t="shared" si="38"/>
        <v>126.06528</v>
      </c>
      <c r="DV100" s="151">
        <f t="shared" si="38"/>
        <v>32.6952</v>
      </c>
      <c r="DW100" s="151">
        <f t="shared" si="38"/>
        <v>35.443160000000006</v>
      </c>
      <c r="DX100" s="151">
        <f t="shared" si="38"/>
        <v>176.2252</v>
      </c>
      <c r="DY100" s="151">
        <f t="shared" si="38"/>
        <v>35.337120000000006</v>
      </c>
      <c r="DZ100" s="151">
        <f t="shared" si="38"/>
        <v>35.488879999999995</v>
      </c>
      <c r="EA100" s="151">
        <f t="shared" si="38"/>
        <v>35.478720000000003</v>
      </c>
      <c r="EB100" s="151">
        <f t="shared" si="38"/>
        <v>23.84552</v>
      </c>
      <c r="EC100" s="151">
        <f t="shared" si="38"/>
        <v>23.34768</v>
      </c>
      <c r="ED100" s="151">
        <f t="shared" si="38"/>
        <v>37.383720000000004</v>
      </c>
      <c r="EE100" s="151">
        <f t="shared" si="38"/>
        <v>30.358080000000001</v>
      </c>
      <c r="EF100" s="151">
        <f t="shared" si="38"/>
        <v>14.737080000000001</v>
      </c>
      <c r="EG100" s="151">
        <f t="shared" si="38"/>
        <v>17.29232</v>
      </c>
      <c r="EH100" s="151">
        <f t="shared" si="38"/>
        <v>4.9885600000000005</v>
      </c>
      <c r="EI100" s="151">
        <f t="shared" ref="EI100:GT100" si="39">EI99-EI87</f>
        <v>11.932919999999999</v>
      </c>
      <c r="EJ100" s="151">
        <f t="shared" si="39"/>
        <v>11.92784</v>
      </c>
      <c r="EK100" s="151">
        <f t="shared" si="39"/>
        <v>11.98372</v>
      </c>
      <c r="EL100" s="151">
        <f t="shared" si="39"/>
        <v>25.105360000000001</v>
      </c>
      <c r="EM100" s="151">
        <f t="shared" si="39"/>
        <v>15.62608</v>
      </c>
      <c r="EN100" s="151">
        <f t="shared" si="39"/>
        <v>16.266159999999999</v>
      </c>
      <c r="EO100" s="151">
        <f t="shared" si="39"/>
        <v>20.137119999999999</v>
      </c>
      <c r="EP100" s="151">
        <f t="shared" si="39"/>
        <v>9.748520000000001</v>
      </c>
      <c r="EQ100" s="151">
        <f t="shared" si="39"/>
        <v>10.92708</v>
      </c>
      <c r="ER100" s="151">
        <f t="shared" si="39"/>
        <v>18.506439999999998</v>
      </c>
      <c r="ES100" s="151">
        <f t="shared" si="39"/>
        <v>77.429360000000003</v>
      </c>
      <c r="ET100" s="151">
        <f t="shared" si="39"/>
        <v>37.307520000000004</v>
      </c>
      <c r="EU100" s="151">
        <f t="shared" si="39"/>
        <v>21.965920000000001</v>
      </c>
      <c r="EV100" s="151">
        <f t="shared" si="39"/>
        <v>23.205439999999999</v>
      </c>
      <c r="EW100" s="151">
        <f t="shared" si="39"/>
        <v>25.146000000000001</v>
      </c>
      <c r="EX100" s="151">
        <f t="shared" si="39"/>
        <v>21.300439999999998</v>
      </c>
      <c r="EY100" s="151">
        <f t="shared" si="39"/>
        <v>27.833320000000001</v>
      </c>
      <c r="EZ100" s="151">
        <f t="shared" si="39"/>
        <v>17.74952</v>
      </c>
      <c r="FA100" s="151">
        <f t="shared" si="39"/>
        <v>18.069560000000003</v>
      </c>
      <c r="FB100" s="151">
        <f t="shared" si="39"/>
        <v>21.031200000000002</v>
      </c>
      <c r="FC100" s="151">
        <f t="shared" si="39"/>
        <v>21.254720000000002</v>
      </c>
      <c r="FD100" s="151">
        <f t="shared" si="39"/>
        <v>17.338039999999999</v>
      </c>
      <c r="FE100" s="151">
        <f t="shared" si="39"/>
        <v>17.647920000000003</v>
      </c>
      <c r="FF100" s="151">
        <f t="shared" si="39"/>
        <v>147.25395999999998</v>
      </c>
      <c r="FG100" s="151">
        <f t="shared" si="39"/>
        <v>30.25648</v>
      </c>
      <c r="FH100" s="151">
        <f t="shared" si="39"/>
        <v>42.417999999999999</v>
      </c>
      <c r="FI100" s="151">
        <f t="shared" si="39"/>
        <v>12.882880000000002</v>
      </c>
      <c r="FJ100" s="151">
        <f t="shared" si="39"/>
        <v>21.89988</v>
      </c>
      <c r="FK100" s="151">
        <f t="shared" si="39"/>
        <v>26.375360000000001</v>
      </c>
      <c r="FL100" s="151">
        <f t="shared" si="39"/>
        <v>19.13128</v>
      </c>
      <c r="FM100" s="151">
        <f t="shared" si="39"/>
        <v>12.887960000000001</v>
      </c>
      <c r="FN100" s="151">
        <f t="shared" si="39"/>
        <v>14.24432</v>
      </c>
      <c r="FO100" s="151">
        <f t="shared" si="39"/>
        <v>21.874479999999998</v>
      </c>
      <c r="FP100" s="151">
        <f t="shared" si="39"/>
        <v>10.403840000000001</v>
      </c>
      <c r="FQ100" s="151">
        <f t="shared" si="39"/>
        <v>15.311120000000001</v>
      </c>
      <c r="FR100" s="151">
        <f t="shared" si="39"/>
        <v>18.267679999999999</v>
      </c>
      <c r="FS100" s="151">
        <f t="shared" si="39"/>
        <v>13.07084</v>
      </c>
      <c r="FT100" s="151">
        <f t="shared" si="39"/>
        <v>19.314160000000001</v>
      </c>
      <c r="FU100" s="151">
        <f t="shared" si="39"/>
        <v>17.56156</v>
      </c>
      <c r="FV100" s="151">
        <f t="shared" si="39"/>
        <v>6.3601599999999996</v>
      </c>
      <c r="FW100" s="151">
        <f t="shared" si="39"/>
        <v>17.592040000000001</v>
      </c>
      <c r="FX100" s="151">
        <f t="shared" si="39"/>
        <v>20.47748</v>
      </c>
      <c r="FY100" s="151">
        <f t="shared" si="39"/>
        <v>9.1338399999999993</v>
      </c>
      <c r="FZ100" s="151">
        <f t="shared" si="39"/>
        <v>2.0878800000000002</v>
      </c>
      <c r="GA100" s="151">
        <f t="shared" si="39"/>
        <v>17.541240000000002</v>
      </c>
      <c r="GB100" s="151">
        <f t="shared" si="39"/>
        <v>11.4046</v>
      </c>
      <c r="GC100" s="151">
        <f t="shared" si="39"/>
        <v>17.851119999999998</v>
      </c>
      <c r="GD100" s="151">
        <f t="shared" si="39"/>
        <v>20.756880000000002</v>
      </c>
      <c r="GE100" s="151">
        <f t="shared" si="39"/>
        <v>5.4305200000000005</v>
      </c>
      <c r="GF100" s="151">
        <f t="shared" si="39"/>
        <v>5.1917600000000004</v>
      </c>
      <c r="GG100" s="151">
        <f t="shared" si="39"/>
        <v>8.9052399999999992</v>
      </c>
      <c r="GH100" s="151">
        <f t="shared" si="39"/>
        <v>12.48664</v>
      </c>
      <c r="GI100" s="151">
        <f t="shared" si="39"/>
        <v>19.837400000000002</v>
      </c>
      <c r="GJ100" s="151">
        <f t="shared" si="39"/>
        <v>13.045440000000001</v>
      </c>
      <c r="GK100" s="151">
        <f t="shared" si="39"/>
        <v>8.14832</v>
      </c>
      <c r="GL100" s="151">
        <f t="shared" si="39"/>
        <v>25.562560000000001</v>
      </c>
      <c r="GM100" s="151">
        <f t="shared" si="39"/>
        <v>13.395960000000001</v>
      </c>
      <c r="GN100" s="151">
        <f t="shared" si="39"/>
        <v>13.924280000000001</v>
      </c>
      <c r="GO100" s="151">
        <f t="shared" si="39"/>
        <v>10.16</v>
      </c>
      <c r="GP100" s="151">
        <f t="shared" si="39"/>
        <v>7.2339200000000003</v>
      </c>
      <c r="GQ100" s="151">
        <f t="shared" si="39"/>
        <v>5.9842399999999998</v>
      </c>
      <c r="GR100" s="151">
        <f t="shared" si="39"/>
        <v>10.86612</v>
      </c>
      <c r="GS100" s="151">
        <f t="shared" si="39"/>
        <v>6.1366400000000008</v>
      </c>
      <c r="GT100" s="151">
        <f t="shared" si="39"/>
        <v>26.832560000000001</v>
      </c>
      <c r="GU100" s="151">
        <f t="shared" ref="GU100:HX100" si="40">GU99-GU87</f>
        <v>19.989799999999999</v>
      </c>
      <c r="GV100" s="151">
        <f t="shared" si="40"/>
        <v>17.439640000000001</v>
      </c>
      <c r="GW100" s="151">
        <f t="shared" si="40"/>
        <v>42.026840000000007</v>
      </c>
      <c r="GX100" s="151">
        <f t="shared" si="40"/>
        <v>0.99060000000000004</v>
      </c>
      <c r="GY100" s="151">
        <f t="shared" si="40"/>
        <v>2.9971999999999999</v>
      </c>
      <c r="GZ100" s="151">
        <f t="shared" si="40"/>
        <v>8.9357199999999999</v>
      </c>
      <c r="HA100" s="151">
        <f t="shared" si="40"/>
        <v>10.36828</v>
      </c>
      <c r="HB100" s="151">
        <f t="shared" si="40"/>
        <v>10.728960000000001</v>
      </c>
      <c r="HC100" s="151">
        <f t="shared" si="40"/>
        <v>4.4246800000000004</v>
      </c>
      <c r="HD100" s="151">
        <f t="shared" si="40"/>
        <v>26.035</v>
      </c>
      <c r="HE100" s="151">
        <f t="shared" si="40"/>
        <v>19.959319999999998</v>
      </c>
      <c r="HF100" s="151">
        <f t="shared" si="40"/>
        <v>10.038399999999999</v>
      </c>
      <c r="HG100" s="151">
        <f t="shared" si="40"/>
        <v>69.260720000000006</v>
      </c>
      <c r="HH100" s="151">
        <f t="shared" si="40"/>
        <v>12.623799999999999</v>
      </c>
      <c r="HI100" s="151">
        <f t="shared" si="40"/>
        <v>12.05992</v>
      </c>
      <c r="HJ100" s="151">
        <f t="shared" si="40"/>
        <v>12.8932</v>
      </c>
      <c r="HK100" s="151">
        <f t="shared" si="40"/>
        <v>26.72588</v>
      </c>
      <c r="HL100" s="151">
        <f t="shared" si="40"/>
        <v>17.059799999999999</v>
      </c>
      <c r="HM100" s="151">
        <f t="shared" si="40"/>
        <v>21.346160000000001</v>
      </c>
      <c r="HN100" s="151">
        <f t="shared" si="40"/>
        <v>8.0365599999999997</v>
      </c>
      <c r="HO100" s="151">
        <f t="shared" si="40"/>
        <v>22.946360000000002</v>
      </c>
      <c r="HP100" s="151">
        <f t="shared" si="40"/>
        <v>13.944600000000001</v>
      </c>
      <c r="HQ100" s="151">
        <f t="shared" si="40"/>
        <v>14.144960000000001</v>
      </c>
      <c r="HR100" s="151">
        <f t="shared" si="40"/>
        <v>13.0556</v>
      </c>
      <c r="HS100" s="151">
        <f t="shared" si="40"/>
        <v>12.19708</v>
      </c>
      <c r="HT100" s="151">
        <f t="shared" si="40"/>
        <v>8.3413599999999999</v>
      </c>
      <c r="HU100" s="151">
        <f t="shared" si="40"/>
        <v>12.969479999999999</v>
      </c>
      <c r="HV100" s="151">
        <f t="shared" si="40"/>
        <v>28.193999999999999</v>
      </c>
      <c r="HW100" s="151">
        <f t="shared" si="40"/>
        <v>13.009880000000001</v>
      </c>
      <c r="HX100" s="151">
        <f t="shared" si="40"/>
        <v>24.450040000000001</v>
      </c>
    </row>
    <row r="101" spans="1:232" s="20" customFormat="1" ht="4.5" customHeight="1" x14ac:dyDescent="0.2">
      <c r="D101" s="152"/>
      <c r="AG101" s="152"/>
    </row>
    <row r="102" spans="1:232" s="20" customFormat="1" x14ac:dyDescent="0.2">
      <c r="D102" s="152"/>
      <c r="AG102" s="152"/>
    </row>
    <row r="103" spans="1:232" s="20" customFormat="1" x14ac:dyDescent="0.2">
      <c r="D103" s="152"/>
      <c r="AG103" s="152"/>
    </row>
    <row r="104" spans="1:232" x14ac:dyDescent="0.2">
      <c r="D104" s="2"/>
      <c r="AG104" s="2"/>
    </row>
    <row r="105" spans="1:232" x14ac:dyDescent="0.2">
      <c r="D105" s="2"/>
      <c r="AG105" s="2"/>
    </row>
    <row r="106" spans="1:232" x14ac:dyDescent="0.2">
      <c r="D106" s="2"/>
      <c r="AG106" s="2"/>
    </row>
    <row r="107" spans="1:232" x14ac:dyDescent="0.2">
      <c r="D107" s="2"/>
      <c r="AG107" s="2"/>
    </row>
    <row r="108" spans="1:232" x14ac:dyDescent="0.2">
      <c r="D108" s="2"/>
      <c r="AG108" s="2"/>
    </row>
    <row r="109" spans="1:232" x14ac:dyDescent="0.2">
      <c r="D109" s="2"/>
      <c r="AG109" s="2"/>
    </row>
    <row r="110" spans="1:232" x14ac:dyDescent="0.2">
      <c r="D110" s="2"/>
      <c r="AG110" s="2"/>
    </row>
    <row r="111" spans="1:232" x14ac:dyDescent="0.2">
      <c r="D111" s="2"/>
      <c r="AG111" s="2"/>
    </row>
    <row r="112" spans="1:232" x14ac:dyDescent="0.2">
      <c r="D112" s="2"/>
      <c r="AG112" s="2"/>
    </row>
    <row r="113" spans="4:33" x14ac:dyDescent="0.2">
      <c r="D113" s="2"/>
      <c r="AG113" s="2"/>
    </row>
    <row r="114" spans="4:33" x14ac:dyDescent="0.2">
      <c r="D114" s="2"/>
      <c r="AG114" s="2"/>
    </row>
    <row r="115" spans="4:33" x14ac:dyDescent="0.2">
      <c r="D115" s="2"/>
      <c r="AG115" s="2"/>
    </row>
    <row r="116" spans="4:33" x14ac:dyDescent="0.2">
      <c r="D116" s="2"/>
      <c r="AG116" s="2"/>
    </row>
    <row r="117" spans="4:33" x14ac:dyDescent="0.2">
      <c r="D117" s="2"/>
      <c r="AG117" s="2"/>
    </row>
    <row r="118" spans="4:33" x14ac:dyDescent="0.2">
      <c r="D118" s="2"/>
      <c r="AG118" s="2"/>
    </row>
    <row r="119" spans="4:33" x14ac:dyDescent="0.2">
      <c r="D119" s="2"/>
      <c r="AG119" s="2"/>
    </row>
    <row r="120" spans="4:33" x14ac:dyDescent="0.2">
      <c r="D120" s="2"/>
      <c r="AG120" s="2"/>
    </row>
    <row r="121" spans="4:33" x14ac:dyDescent="0.2">
      <c r="D121" s="2"/>
      <c r="AG121" s="2"/>
    </row>
    <row r="122" spans="4:33" x14ac:dyDescent="0.2">
      <c r="D122" s="2"/>
      <c r="AG122" s="2"/>
    </row>
    <row r="123" spans="4:33" x14ac:dyDescent="0.2">
      <c r="D123" s="2"/>
      <c r="AG123" s="2"/>
    </row>
    <row r="124" spans="4:33" x14ac:dyDescent="0.2">
      <c r="D124" s="2"/>
      <c r="AG124" s="2"/>
    </row>
    <row r="125" spans="4:33" x14ac:dyDescent="0.2">
      <c r="D125" s="2"/>
      <c r="AG125" s="2"/>
    </row>
    <row r="126" spans="4:33" x14ac:dyDescent="0.2">
      <c r="D126" s="2"/>
      <c r="AG126" s="2"/>
    </row>
    <row r="127" spans="4:33" x14ac:dyDescent="0.2">
      <c r="D127" s="2"/>
      <c r="AG127" s="2"/>
    </row>
    <row r="128" spans="4:33" x14ac:dyDescent="0.2">
      <c r="D128" s="2"/>
      <c r="AG128" s="2"/>
    </row>
    <row r="129" spans="4:33" x14ac:dyDescent="0.2">
      <c r="D129" s="2"/>
      <c r="AG129" s="2"/>
    </row>
    <row r="130" spans="4:33" x14ac:dyDescent="0.2">
      <c r="D130" s="2"/>
      <c r="AG130" s="2"/>
    </row>
    <row r="131" spans="4:33" x14ac:dyDescent="0.2">
      <c r="D131" s="2"/>
      <c r="AG131" s="2"/>
    </row>
    <row r="132" spans="4:33" x14ac:dyDescent="0.2">
      <c r="D132" s="2"/>
      <c r="AG132" s="2"/>
    </row>
    <row r="133" spans="4:33" x14ac:dyDescent="0.2">
      <c r="D133" s="2"/>
      <c r="AG133" s="2"/>
    </row>
    <row r="134" spans="4:33" x14ac:dyDescent="0.2">
      <c r="D134" s="2"/>
      <c r="AG134" s="2"/>
    </row>
    <row r="135" spans="4:33" x14ac:dyDescent="0.2">
      <c r="D135" s="2"/>
      <c r="AG135" s="2"/>
    </row>
    <row r="136" spans="4:33" x14ac:dyDescent="0.2">
      <c r="D136" s="2"/>
      <c r="AG136" s="2"/>
    </row>
    <row r="137" spans="4:33" x14ac:dyDescent="0.2">
      <c r="D137" s="2"/>
      <c r="AG137" s="2"/>
    </row>
    <row r="138" spans="4:33" x14ac:dyDescent="0.2">
      <c r="D138" s="2"/>
      <c r="AG138" s="2"/>
    </row>
    <row r="139" spans="4:33" x14ac:dyDescent="0.2">
      <c r="D139" s="2"/>
      <c r="AG139" s="2"/>
    </row>
    <row r="140" spans="4:33" x14ac:dyDescent="0.2">
      <c r="D140" s="2"/>
      <c r="AG140" s="2"/>
    </row>
    <row r="141" spans="4:33" x14ac:dyDescent="0.2">
      <c r="D141" s="2"/>
      <c r="AG141" s="2"/>
    </row>
    <row r="142" spans="4:33" x14ac:dyDescent="0.2">
      <c r="D142" s="2"/>
      <c r="AG142" s="2"/>
    </row>
    <row r="143" spans="4:33" x14ac:dyDescent="0.2">
      <c r="D143" s="2"/>
      <c r="AG143" s="2"/>
    </row>
    <row r="144" spans="4:33" x14ac:dyDescent="0.2">
      <c r="D144" s="2"/>
      <c r="AG144" s="2"/>
    </row>
    <row r="145" spans="4:33" x14ac:dyDescent="0.2">
      <c r="D145" s="2"/>
      <c r="AG145" s="2"/>
    </row>
    <row r="146" spans="4:33" x14ac:dyDescent="0.2">
      <c r="D146" s="2"/>
      <c r="AG146" s="2"/>
    </row>
    <row r="147" spans="4:33" x14ac:dyDescent="0.2">
      <c r="D147" s="2"/>
      <c r="AG147" s="2"/>
    </row>
  </sheetData>
  <mergeCells count="232">
    <mergeCell ref="L9:L11"/>
    <mergeCell ref="M9:M11"/>
    <mergeCell ref="N9:N11"/>
    <mergeCell ref="O9:O11"/>
    <mergeCell ref="P9:P11"/>
    <mergeCell ref="Q9:Q11"/>
    <mergeCell ref="A7:AH7"/>
    <mergeCell ref="A9:A11"/>
    <mergeCell ref="B9:B11"/>
    <mergeCell ref="C9:C11"/>
    <mergeCell ref="D9:D11"/>
    <mergeCell ref="E9:G9"/>
    <mergeCell ref="H9:H11"/>
    <mergeCell ref="I9:I11"/>
    <mergeCell ref="J9:J11"/>
    <mergeCell ref="K9:K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BH9:BH11"/>
    <mergeCell ref="BI9:BI11"/>
    <mergeCell ref="BJ9:BJ11"/>
    <mergeCell ref="BK9:BK11"/>
    <mergeCell ref="BL9:BL11"/>
    <mergeCell ref="BM9:BM11"/>
    <mergeCell ref="BB9:BB11"/>
    <mergeCell ref="BC9:BC11"/>
    <mergeCell ref="BD9:BD11"/>
    <mergeCell ref="BE9:BE11"/>
    <mergeCell ref="BF9:BF11"/>
    <mergeCell ref="BG9:BG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CF9:CF11"/>
    <mergeCell ref="CG9:CG11"/>
    <mergeCell ref="CH9:CH11"/>
    <mergeCell ref="CI9:CI11"/>
    <mergeCell ref="CJ9:CJ11"/>
    <mergeCell ref="CK9:CK11"/>
    <mergeCell ref="BZ9:BZ11"/>
    <mergeCell ref="CA9:CA11"/>
    <mergeCell ref="CB9:CB11"/>
    <mergeCell ref="CC9:CC11"/>
    <mergeCell ref="CD9:CD11"/>
    <mergeCell ref="CE9:CE11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  <mergeCell ref="CO9:CO11"/>
    <mergeCell ref="CP9:CP11"/>
    <mergeCell ref="CQ9:CQ11"/>
    <mergeCell ref="DD9:DD11"/>
    <mergeCell ref="DE9:DE11"/>
    <mergeCell ref="DF9:DF11"/>
    <mergeCell ref="DG9:DG11"/>
    <mergeCell ref="DH9:DH11"/>
    <mergeCell ref="DI9:DI11"/>
    <mergeCell ref="CX9:CX11"/>
    <mergeCell ref="CY9:CY11"/>
    <mergeCell ref="CZ9:CZ11"/>
    <mergeCell ref="DA9:DA11"/>
    <mergeCell ref="DB9:DB11"/>
    <mergeCell ref="DC9:DC11"/>
    <mergeCell ref="DP9:DP11"/>
    <mergeCell ref="DQ9:DQ11"/>
    <mergeCell ref="DR9:DR11"/>
    <mergeCell ref="DS9:DS11"/>
    <mergeCell ref="DT9:DT11"/>
    <mergeCell ref="DU9:DU11"/>
    <mergeCell ref="DJ9:DJ11"/>
    <mergeCell ref="DK9:DK11"/>
    <mergeCell ref="DL9:DL11"/>
    <mergeCell ref="DM9:DM11"/>
    <mergeCell ref="DN9:DN11"/>
    <mergeCell ref="DO9:DO11"/>
    <mergeCell ref="EB9:EB11"/>
    <mergeCell ref="EC9:EC11"/>
    <mergeCell ref="ED9:ED11"/>
    <mergeCell ref="EE9:EE11"/>
    <mergeCell ref="EF9:EF11"/>
    <mergeCell ref="EG9:EG11"/>
    <mergeCell ref="DV9:DV11"/>
    <mergeCell ref="DW9:DW11"/>
    <mergeCell ref="DX9:DX11"/>
    <mergeCell ref="DY9:DY11"/>
    <mergeCell ref="DZ9:DZ11"/>
    <mergeCell ref="EA9:EA11"/>
    <mergeCell ref="EN9:EN11"/>
    <mergeCell ref="EO9:EO11"/>
    <mergeCell ref="EP9:EP11"/>
    <mergeCell ref="EQ9:EQ11"/>
    <mergeCell ref="ER9:ER11"/>
    <mergeCell ref="ES9:ES11"/>
    <mergeCell ref="EH9:EH11"/>
    <mergeCell ref="EI9:EI11"/>
    <mergeCell ref="EJ9:EJ11"/>
    <mergeCell ref="EK9:EK11"/>
    <mergeCell ref="EL9:EL11"/>
    <mergeCell ref="EM9:EM11"/>
    <mergeCell ref="EZ9:EZ11"/>
    <mergeCell ref="FA9:FA11"/>
    <mergeCell ref="FB9:FB11"/>
    <mergeCell ref="FC9:FC11"/>
    <mergeCell ref="FD9:FD11"/>
    <mergeCell ref="FE9:FE11"/>
    <mergeCell ref="ET9:ET11"/>
    <mergeCell ref="EU9:EU11"/>
    <mergeCell ref="EV9:EV11"/>
    <mergeCell ref="EW9:EW11"/>
    <mergeCell ref="EX9:EX11"/>
    <mergeCell ref="EY9:EY11"/>
    <mergeCell ref="FL9:FL11"/>
    <mergeCell ref="FM9:FM11"/>
    <mergeCell ref="FN9:FN11"/>
    <mergeCell ref="FO9:FO11"/>
    <mergeCell ref="FP9:FP11"/>
    <mergeCell ref="FQ9:FQ11"/>
    <mergeCell ref="FF9:FF11"/>
    <mergeCell ref="FG9:FG11"/>
    <mergeCell ref="FH9:FH11"/>
    <mergeCell ref="FI9:FI11"/>
    <mergeCell ref="FJ9:FJ11"/>
    <mergeCell ref="FK9:FK11"/>
    <mergeCell ref="FX9:FX11"/>
    <mergeCell ref="FY9:FY11"/>
    <mergeCell ref="FZ9:FZ11"/>
    <mergeCell ref="GA9:GA11"/>
    <mergeCell ref="GB9:GB11"/>
    <mergeCell ref="GC9:GC11"/>
    <mergeCell ref="FR9:FR11"/>
    <mergeCell ref="FS9:FS11"/>
    <mergeCell ref="FT9:FT11"/>
    <mergeCell ref="FU9:FU11"/>
    <mergeCell ref="FV9:FV11"/>
    <mergeCell ref="FW9:FW11"/>
    <mergeCell ref="GJ9:GJ11"/>
    <mergeCell ref="GK9:GK11"/>
    <mergeCell ref="GL9:GL11"/>
    <mergeCell ref="GM9:GM11"/>
    <mergeCell ref="GN9:GN11"/>
    <mergeCell ref="GO9:GO11"/>
    <mergeCell ref="GD9:GD11"/>
    <mergeCell ref="GE9:GE11"/>
    <mergeCell ref="GF9:GF11"/>
    <mergeCell ref="GG9:GG11"/>
    <mergeCell ref="GH9:GH11"/>
    <mergeCell ref="GI9:GI11"/>
    <mergeCell ref="GV9:GV11"/>
    <mergeCell ref="GW9:GW11"/>
    <mergeCell ref="GX9:GX11"/>
    <mergeCell ref="GY9:GY11"/>
    <mergeCell ref="GZ9:GZ11"/>
    <mergeCell ref="HA9:HA11"/>
    <mergeCell ref="GP9:GP11"/>
    <mergeCell ref="GQ9:GQ11"/>
    <mergeCell ref="GR9:GR11"/>
    <mergeCell ref="GS9:GS11"/>
    <mergeCell ref="GT9:GT11"/>
    <mergeCell ref="GU9:GU11"/>
    <mergeCell ref="HT9:HT11"/>
    <mergeCell ref="HU9:HU11"/>
    <mergeCell ref="HV9:HV11"/>
    <mergeCell ref="HW9:HW11"/>
    <mergeCell ref="HX9:HX11"/>
    <mergeCell ref="E10:G10"/>
    <mergeCell ref="HN9:HN11"/>
    <mergeCell ref="HO9:HO11"/>
    <mergeCell ref="HP9:HP11"/>
    <mergeCell ref="HQ9:HQ11"/>
    <mergeCell ref="HR9:HR11"/>
    <mergeCell ref="HS9:HS11"/>
    <mergeCell ref="HH9:HH11"/>
    <mergeCell ref="HI9:HI11"/>
    <mergeCell ref="HJ9:HJ11"/>
    <mergeCell ref="HK9:HK11"/>
    <mergeCell ref="HL9:HL11"/>
    <mergeCell ref="HM9:HM11"/>
    <mergeCell ref="HB9:HB11"/>
    <mergeCell ref="HC9:HC11"/>
    <mergeCell ref="HD9:HD11"/>
    <mergeCell ref="HE9:HE11"/>
    <mergeCell ref="HF9:HF11"/>
    <mergeCell ref="HG9:HG11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HX147"/>
  <sheetViews>
    <sheetView topLeftCell="A10" zoomScale="80" zoomScaleNormal="80" workbookViewId="0">
      <pane xSplit="3" ySplit="2" topLeftCell="D33" activePane="bottomRight" state="frozen"/>
      <selection activeCell="A10" sqref="A10"/>
      <selection pane="topRight" activeCell="D10" sqref="D10"/>
      <selection pane="bottomLeft" activeCell="A12" sqref="A12"/>
      <selection pane="bottomRight" activeCell="I39" sqref="I39"/>
    </sheetView>
  </sheetViews>
  <sheetFormatPr defaultColWidth="3.5703125" defaultRowHeight="12" x14ac:dyDescent="0.2"/>
  <cols>
    <col min="1" max="1" width="5.140625" style="1" customWidth="1"/>
    <col min="2" max="2" width="50.7109375" style="1" customWidth="1"/>
    <col min="3" max="3" width="9.28515625" style="1" customWidth="1"/>
    <col min="4" max="4" width="9.42578125" style="1" customWidth="1"/>
    <col min="5" max="5" width="9.7109375" style="1" customWidth="1"/>
    <col min="6" max="7" width="9.42578125" style="1" bestFit="1" customWidth="1"/>
    <col min="8" max="8" width="7" style="1" customWidth="1"/>
    <col min="9" max="9" width="7.140625" style="1" customWidth="1"/>
    <col min="10" max="10" width="7" style="1" customWidth="1"/>
    <col min="11" max="11" width="7.28515625" style="1" customWidth="1"/>
    <col min="12" max="12" width="7.42578125" style="1" customWidth="1"/>
    <col min="13" max="13" width="6.140625" style="1" customWidth="1"/>
    <col min="14" max="14" width="7" style="1" customWidth="1"/>
    <col min="15" max="17" width="7.140625" style="1" customWidth="1"/>
    <col min="18" max="18" width="7" style="1" customWidth="1"/>
    <col min="19" max="19" width="5.85546875" style="1" customWidth="1"/>
    <col min="20" max="20" width="6" style="1" customWidth="1"/>
    <col min="21" max="21" width="5.7109375" style="1" customWidth="1"/>
    <col min="22" max="22" width="4.5703125" style="1" customWidth="1"/>
    <col min="23" max="23" width="5.28515625" style="1" customWidth="1"/>
    <col min="24" max="24" width="5.42578125" style="1" customWidth="1"/>
    <col min="25" max="25" width="5.7109375" style="1" customWidth="1"/>
    <col min="26" max="26" width="9" style="1" customWidth="1"/>
    <col min="27" max="27" width="6.42578125" style="1" customWidth="1"/>
    <col min="28" max="28" width="6" style="1" customWidth="1"/>
    <col min="29" max="29" width="7" style="1" customWidth="1"/>
    <col min="30" max="30" width="7.85546875" style="1" customWidth="1"/>
    <col min="31" max="31" width="6.140625" style="1" customWidth="1"/>
    <col min="32" max="32" width="5.7109375" style="1" customWidth="1"/>
    <col min="33" max="33" width="6.5703125" style="1" customWidth="1"/>
    <col min="34" max="34" width="7" style="1" customWidth="1"/>
    <col min="35" max="35" width="5.85546875" style="1" bestFit="1" customWidth="1"/>
    <col min="36" max="36" width="7.42578125" style="1" customWidth="1"/>
    <col min="37" max="38" width="6.85546875" style="1" bestFit="1" customWidth="1"/>
    <col min="39" max="39" width="5.85546875" style="1" bestFit="1" customWidth="1"/>
    <col min="40" max="40" width="6.85546875" style="1" bestFit="1" customWidth="1"/>
    <col min="41" max="41" width="5.85546875" style="1" bestFit="1" customWidth="1"/>
    <col min="42" max="42" width="8.7109375" style="1" customWidth="1"/>
    <col min="43" max="46" width="6.85546875" style="1" bestFit="1" customWidth="1"/>
    <col min="47" max="47" width="5.85546875" style="1" bestFit="1" customWidth="1"/>
    <col min="48" max="55" width="6.85546875" style="1" bestFit="1" customWidth="1"/>
    <col min="56" max="59" width="5.85546875" style="1" bestFit="1" customWidth="1"/>
    <col min="60" max="61" width="6.85546875" style="1" bestFit="1" customWidth="1"/>
    <col min="62" max="62" width="8.5703125" style="1" customWidth="1"/>
    <col min="63" max="63" width="6.85546875" style="1" bestFit="1" customWidth="1"/>
    <col min="64" max="66" width="5.85546875" style="1" bestFit="1" customWidth="1"/>
    <col min="67" max="70" width="6.85546875" style="1" bestFit="1" customWidth="1"/>
    <col min="71" max="71" width="5.85546875" style="1" bestFit="1" customWidth="1"/>
    <col min="72" max="73" width="6.85546875" style="1" bestFit="1" customWidth="1"/>
    <col min="74" max="74" width="5.85546875" style="1" bestFit="1" customWidth="1"/>
    <col min="75" max="81" width="6.85546875" style="1" bestFit="1" customWidth="1"/>
    <col min="82" max="82" width="5.85546875" style="1" bestFit="1" customWidth="1"/>
    <col min="83" max="83" width="6.85546875" style="1" customWidth="1"/>
    <col min="84" max="84" width="7.5703125" style="1" customWidth="1"/>
    <col min="85" max="85" width="6.85546875" style="1" bestFit="1" customWidth="1"/>
    <col min="86" max="86" width="8.7109375" style="1" customWidth="1"/>
    <col min="87" max="92" width="6.85546875" style="1" bestFit="1" customWidth="1"/>
    <col min="93" max="93" width="6.7109375" style="1" customWidth="1"/>
    <col min="94" max="101" width="6.85546875" style="1" bestFit="1" customWidth="1"/>
    <col min="102" max="102" width="8.42578125" style="1" customWidth="1"/>
    <col min="103" max="105" width="6.85546875" style="1" bestFit="1" customWidth="1"/>
    <col min="106" max="106" width="5.85546875" style="1" bestFit="1" customWidth="1"/>
    <col min="107" max="110" width="6.85546875" style="1" bestFit="1" customWidth="1"/>
    <col min="111" max="111" width="8.85546875" style="1" customWidth="1"/>
    <col min="112" max="112" width="9.5703125" style="1" customWidth="1"/>
    <col min="113" max="113" width="7" style="1" customWidth="1"/>
    <col min="114" max="114" width="6.85546875" style="1" bestFit="1" customWidth="1"/>
    <col min="115" max="115" width="7.85546875" style="1" bestFit="1" customWidth="1"/>
    <col min="116" max="122" width="6.85546875" style="1" bestFit="1" customWidth="1"/>
    <col min="123" max="123" width="8" style="1" customWidth="1"/>
    <col min="124" max="124" width="6.85546875" style="1" bestFit="1" customWidth="1"/>
    <col min="125" max="125" width="7.85546875" style="1" bestFit="1" customWidth="1"/>
    <col min="126" max="126" width="8.28515625" style="1" customWidth="1"/>
    <col min="127" max="127" width="6.85546875" style="1" bestFit="1" customWidth="1"/>
    <col min="128" max="128" width="7.85546875" style="1" bestFit="1" customWidth="1"/>
    <col min="129" max="131" width="6.85546875" style="1" bestFit="1" customWidth="1"/>
    <col min="132" max="132" width="8.140625" style="1" customWidth="1"/>
    <col min="133" max="137" width="6.85546875" style="1" bestFit="1" customWidth="1"/>
    <col min="138" max="138" width="5.85546875" style="1" bestFit="1" customWidth="1"/>
    <col min="139" max="145" width="6.85546875" style="1" bestFit="1" customWidth="1"/>
    <col min="146" max="146" width="5.85546875" style="1" bestFit="1" customWidth="1"/>
    <col min="147" max="154" width="6.85546875" style="1" bestFit="1" customWidth="1"/>
    <col min="155" max="155" width="8.140625" style="1" customWidth="1"/>
    <col min="156" max="161" width="6.85546875" style="1" bestFit="1" customWidth="1"/>
    <col min="162" max="162" width="7.85546875" style="1" bestFit="1" customWidth="1"/>
    <col min="163" max="169" width="6.85546875" style="1" bestFit="1" customWidth="1"/>
    <col min="170" max="170" width="8.42578125" style="1" customWidth="1"/>
    <col min="171" max="175" width="6.85546875" style="1" bestFit="1" customWidth="1"/>
    <col min="176" max="177" width="8.7109375" style="1" customWidth="1"/>
    <col min="178" max="178" width="5.85546875" style="1" bestFit="1" customWidth="1"/>
    <col min="179" max="179" width="6.85546875" style="1" bestFit="1" customWidth="1"/>
    <col min="180" max="180" width="8" style="1" customWidth="1"/>
    <col min="181" max="181" width="6.140625" style="1" customWidth="1"/>
    <col min="182" max="182" width="5.85546875" style="1" bestFit="1" customWidth="1"/>
    <col min="183" max="183" width="6.85546875" style="1" bestFit="1" customWidth="1"/>
    <col min="184" max="184" width="8.140625" style="1" customWidth="1"/>
    <col min="185" max="186" width="6.85546875" style="1" bestFit="1" customWidth="1"/>
    <col min="187" max="187" width="7.7109375" style="1" customWidth="1"/>
    <col min="188" max="188" width="7.42578125" style="1" customWidth="1"/>
    <col min="189" max="189" width="7.7109375" style="1" customWidth="1"/>
    <col min="190" max="192" width="6.85546875" style="1" bestFit="1" customWidth="1"/>
    <col min="193" max="193" width="5.85546875" style="1" bestFit="1" customWidth="1"/>
    <col min="194" max="194" width="6.85546875" style="1" bestFit="1" customWidth="1"/>
    <col min="195" max="195" width="8.42578125" style="1" customWidth="1"/>
    <col min="196" max="196" width="8.28515625" style="1" customWidth="1"/>
    <col min="197" max="197" width="6.85546875" style="1" bestFit="1" customWidth="1"/>
    <col min="198" max="198" width="5.85546875" style="1" bestFit="1" customWidth="1"/>
    <col min="199" max="199" width="6.85546875" style="1" customWidth="1"/>
    <col min="200" max="200" width="8.140625" style="1" customWidth="1"/>
    <col min="201" max="201" width="7.7109375" style="1" customWidth="1"/>
    <col min="202" max="202" width="6.85546875" style="1" bestFit="1" customWidth="1"/>
    <col min="203" max="203" width="8" style="1" customWidth="1"/>
    <col min="204" max="205" width="6.85546875" style="1" bestFit="1" customWidth="1"/>
    <col min="206" max="206" width="6.42578125" style="1" customWidth="1"/>
    <col min="207" max="207" width="5.85546875" style="1" bestFit="1" customWidth="1"/>
    <col min="208" max="208" width="8.140625" style="1" customWidth="1"/>
    <col min="209" max="209" width="6.85546875" style="1" bestFit="1" customWidth="1"/>
    <col min="210" max="210" width="7" style="1" customWidth="1"/>
    <col min="211" max="211" width="5.85546875" style="1" bestFit="1" customWidth="1"/>
    <col min="212" max="214" width="6.85546875" style="1" bestFit="1" customWidth="1"/>
    <col min="215" max="215" width="8.7109375" style="1" customWidth="1"/>
    <col min="216" max="216" width="8" style="1" customWidth="1"/>
    <col min="217" max="221" width="6.85546875" style="1" bestFit="1" customWidth="1"/>
    <col min="222" max="222" width="5.85546875" style="1" bestFit="1" customWidth="1"/>
    <col min="223" max="227" width="6.85546875" style="1" bestFit="1" customWidth="1"/>
    <col min="228" max="228" width="7.5703125" style="1" customWidth="1"/>
    <col min="229" max="231" width="6.85546875" style="1" bestFit="1" customWidth="1"/>
    <col min="232" max="232" width="8.7109375" style="1" customWidth="1"/>
    <col min="233" max="16384" width="3.5703125" style="1"/>
  </cols>
  <sheetData>
    <row r="2" spans="1:232" ht="16.5" customHeight="1" x14ac:dyDescent="0.2">
      <c r="B2" s="2" t="s">
        <v>0</v>
      </c>
      <c r="D2" s="2"/>
      <c r="G2" s="2"/>
      <c r="H2" s="2"/>
      <c r="I2" s="2"/>
      <c r="T2" s="2"/>
      <c r="U2" s="2"/>
      <c r="V2" s="2"/>
      <c r="W2" s="2"/>
      <c r="X2" s="2"/>
      <c r="Y2" s="2"/>
      <c r="Z2" s="2"/>
      <c r="AB2" s="2"/>
      <c r="AD2" s="2"/>
    </row>
    <row r="3" spans="1:232" ht="16.5" customHeight="1" x14ac:dyDescent="0.2">
      <c r="B3" s="2" t="s">
        <v>1</v>
      </c>
      <c r="D3" s="2"/>
      <c r="G3" s="2"/>
      <c r="H3" s="2"/>
      <c r="I3" s="2"/>
      <c r="T3" s="2"/>
      <c r="U3" s="2"/>
      <c r="V3" s="2"/>
      <c r="W3" s="2"/>
      <c r="X3" s="2"/>
      <c r="Y3" s="2"/>
      <c r="Z3" s="2"/>
      <c r="AB3" s="2"/>
      <c r="AD3" s="2"/>
    </row>
    <row r="4" spans="1:232" ht="16.5" customHeight="1" x14ac:dyDescent="0.2">
      <c r="B4" s="2" t="s">
        <v>2</v>
      </c>
      <c r="D4" s="2"/>
      <c r="G4" s="2"/>
      <c r="H4" s="2"/>
      <c r="I4" s="2"/>
      <c r="T4" s="2"/>
      <c r="U4" s="2"/>
      <c r="V4" s="2"/>
      <c r="W4" s="2"/>
      <c r="X4" s="2"/>
      <c r="Y4" s="2"/>
      <c r="Z4" s="2"/>
      <c r="AB4" s="2"/>
    </row>
    <row r="5" spans="1:232" ht="16.5" customHeight="1" x14ac:dyDescent="0.2">
      <c r="B5" s="2"/>
      <c r="D5" s="2"/>
      <c r="G5" s="2"/>
      <c r="H5" s="2"/>
      <c r="I5" s="2"/>
      <c r="T5" s="2"/>
      <c r="U5" s="2"/>
      <c r="V5" s="2"/>
      <c r="W5" s="2"/>
      <c r="X5" s="2"/>
      <c r="Y5" s="2"/>
      <c r="Z5" s="2"/>
      <c r="AB5" s="2"/>
    </row>
    <row r="6" spans="1:232" ht="16.5" customHeight="1" x14ac:dyDescent="0.2">
      <c r="D6" s="2"/>
      <c r="G6" s="2"/>
      <c r="H6" s="2"/>
      <c r="I6" s="2"/>
      <c r="T6" s="2"/>
      <c r="U6" s="2"/>
      <c r="V6" s="2"/>
      <c r="W6" s="2"/>
      <c r="X6" s="2"/>
      <c r="Y6" s="2"/>
      <c r="Z6" s="2"/>
      <c r="AB6" s="2"/>
    </row>
    <row r="7" spans="1:232" ht="16.5" customHeight="1" x14ac:dyDescent="0.2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232" ht="15.6" customHeight="1" x14ac:dyDescent="0.2">
      <c r="A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4</v>
      </c>
      <c r="AG8" s="7"/>
      <c r="AH8" s="5"/>
    </row>
    <row r="9" spans="1:232" ht="21.75" customHeight="1" x14ac:dyDescent="0.2">
      <c r="A9" s="184" t="s">
        <v>5</v>
      </c>
      <c r="B9" s="185" t="s">
        <v>6</v>
      </c>
      <c r="C9" s="185" t="s">
        <v>7</v>
      </c>
      <c r="D9" s="186" t="s">
        <v>8</v>
      </c>
      <c r="E9" s="173" t="s">
        <v>9</v>
      </c>
      <c r="F9" s="173"/>
      <c r="G9" s="173"/>
      <c r="H9" s="170" t="s">
        <v>10</v>
      </c>
      <c r="I9" s="170" t="s">
        <v>11</v>
      </c>
      <c r="J9" s="170" t="s">
        <v>12</v>
      </c>
      <c r="K9" s="170" t="s">
        <v>13</v>
      </c>
      <c r="L9" s="170" t="s">
        <v>14</v>
      </c>
      <c r="M9" s="170" t="s">
        <v>15</v>
      </c>
      <c r="N9" s="170" t="s">
        <v>16</v>
      </c>
      <c r="O9" s="170" t="s">
        <v>17</v>
      </c>
      <c r="P9" s="170" t="s">
        <v>18</v>
      </c>
      <c r="Q9" s="170" t="s">
        <v>19</v>
      </c>
      <c r="R9" s="170" t="s">
        <v>20</v>
      </c>
      <c r="S9" s="170" t="s">
        <v>21</v>
      </c>
      <c r="T9" s="170" t="s">
        <v>22</v>
      </c>
      <c r="U9" s="170" t="s">
        <v>23</v>
      </c>
      <c r="V9" s="170" t="s">
        <v>24</v>
      </c>
      <c r="W9" s="170" t="s">
        <v>25</v>
      </c>
      <c r="X9" s="170" t="s">
        <v>26</v>
      </c>
      <c r="Y9" s="170" t="s">
        <v>27</v>
      </c>
      <c r="Z9" s="170" t="s">
        <v>28</v>
      </c>
      <c r="AA9" s="170" t="s">
        <v>29</v>
      </c>
      <c r="AB9" s="170" t="s">
        <v>30</v>
      </c>
      <c r="AC9" s="170" t="s">
        <v>31</v>
      </c>
      <c r="AD9" s="170" t="s">
        <v>32</v>
      </c>
      <c r="AE9" s="170" t="s">
        <v>33</v>
      </c>
      <c r="AF9" s="170" t="s">
        <v>34</v>
      </c>
      <c r="AG9" s="170" t="s">
        <v>35</v>
      </c>
      <c r="AH9" s="170" t="s">
        <v>36</v>
      </c>
      <c r="AI9" s="170" t="s">
        <v>37</v>
      </c>
      <c r="AJ9" s="170" t="s">
        <v>38</v>
      </c>
      <c r="AK9" s="170" t="s">
        <v>39</v>
      </c>
      <c r="AL9" s="170" t="s">
        <v>40</v>
      </c>
      <c r="AM9" s="170" t="s">
        <v>41</v>
      </c>
      <c r="AN9" s="177" t="s">
        <v>42</v>
      </c>
      <c r="AO9" s="170" t="s">
        <v>43</v>
      </c>
      <c r="AP9" s="170" t="s">
        <v>44</v>
      </c>
      <c r="AQ9" s="170" t="s">
        <v>45</v>
      </c>
      <c r="AR9" s="170" t="s">
        <v>46</v>
      </c>
      <c r="AS9" s="170" t="s">
        <v>47</v>
      </c>
      <c r="AT9" s="170" t="s">
        <v>48</v>
      </c>
      <c r="AU9" s="170" t="s">
        <v>49</v>
      </c>
      <c r="AV9" s="170" t="s">
        <v>50</v>
      </c>
      <c r="AW9" s="170" t="s">
        <v>51</v>
      </c>
      <c r="AX9" s="170" t="s">
        <v>52</v>
      </c>
      <c r="AY9" s="170" t="s">
        <v>53</v>
      </c>
      <c r="AZ9" s="170" t="s">
        <v>54</v>
      </c>
      <c r="BA9" s="170" t="s">
        <v>55</v>
      </c>
      <c r="BB9" s="170" t="s">
        <v>56</v>
      </c>
      <c r="BC9" s="170" t="s">
        <v>57</v>
      </c>
      <c r="BD9" s="170" t="s">
        <v>58</v>
      </c>
      <c r="BE9" s="170" t="s">
        <v>59</v>
      </c>
      <c r="BF9" s="170" t="s">
        <v>60</v>
      </c>
      <c r="BG9" s="170" t="s">
        <v>61</v>
      </c>
      <c r="BH9" s="170" t="s">
        <v>62</v>
      </c>
      <c r="BI9" s="170" t="s">
        <v>63</v>
      </c>
      <c r="BJ9" s="170" t="s">
        <v>64</v>
      </c>
      <c r="BK9" s="170" t="s">
        <v>65</v>
      </c>
      <c r="BL9" s="170" t="s">
        <v>66</v>
      </c>
      <c r="BM9" s="170" t="s">
        <v>67</v>
      </c>
      <c r="BN9" s="170" t="s">
        <v>68</v>
      </c>
      <c r="BO9" s="170" t="s">
        <v>69</v>
      </c>
      <c r="BP9" s="170" t="s">
        <v>70</v>
      </c>
      <c r="BQ9" s="170" t="s">
        <v>71</v>
      </c>
      <c r="BR9" s="170" t="s">
        <v>72</v>
      </c>
      <c r="BS9" s="170" t="s">
        <v>73</v>
      </c>
      <c r="BT9" s="170" t="s">
        <v>74</v>
      </c>
      <c r="BU9" s="170" t="s">
        <v>75</v>
      </c>
      <c r="BV9" s="170" t="s">
        <v>76</v>
      </c>
      <c r="BW9" s="170" t="s">
        <v>77</v>
      </c>
      <c r="BX9" s="170" t="s">
        <v>78</v>
      </c>
      <c r="BY9" s="170" t="s">
        <v>79</v>
      </c>
      <c r="BZ9" s="170" t="s">
        <v>80</v>
      </c>
      <c r="CA9" s="170" t="s">
        <v>81</v>
      </c>
      <c r="CB9" s="170" t="s">
        <v>82</v>
      </c>
      <c r="CC9" s="177" t="s">
        <v>83</v>
      </c>
      <c r="CD9" s="170" t="s">
        <v>84</v>
      </c>
      <c r="CE9" s="170" t="s">
        <v>85</v>
      </c>
      <c r="CF9" s="170" t="s">
        <v>86</v>
      </c>
      <c r="CG9" s="170" t="s">
        <v>87</v>
      </c>
      <c r="CH9" s="170" t="s">
        <v>88</v>
      </c>
      <c r="CI9" s="170" t="s">
        <v>89</v>
      </c>
      <c r="CJ9" s="170" t="s">
        <v>90</v>
      </c>
      <c r="CK9" s="170" t="s">
        <v>91</v>
      </c>
      <c r="CL9" s="170" t="s">
        <v>92</v>
      </c>
      <c r="CM9" s="170" t="s">
        <v>93</v>
      </c>
      <c r="CN9" s="170" t="s">
        <v>94</v>
      </c>
      <c r="CO9" s="170" t="s">
        <v>95</v>
      </c>
      <c r="CP9" s="170" t="s">
        <v>96</v>
      </c>
      <c r="CQ9" s="177" t="s">
        <v>97</v>
      </c>
      <c r="CR9" s="170" t="s">
        <v>98</v>
      </c>
      <c r="CS9" s="170" t="s">
        <v>99</v>
      </c>
      <c r="CT9" s="170" t="s">
        <v>100</v>
      </c>
      <c r="CU9" s="170" t="s">
        <v>101</v>
      </c>
      <c r="CV9" s="170" t="s">
        <v>102</v>
      </c>
      <c r="CW9" s="170" t="s">
        <v>103</v>
      </c>
      <c r="CX9" s="170" t="s">
        <v>104</v>
      </c>
      <c r="CY9" s="170" t="s">
        <v>105</v>
      </c>
      <c r="CZ9" s="170" t="s">
        <v>106</v>
      </c>
      <c r="DA9" s="170" t="s">
        <v>107</v>
      </c>
      <c r="DB9" s="170" t="s">
        <v>108</v>
      </c>
      <c r="DC9" s="170" t="s">
        <v>109</v>
      </c>
      <c r="DD9" s="170" t="s">
        <v>110</v>
      </c>
      <c r="DE9" s="174" t="s">
        <v>111</v>
      </c>
      <c r="DF9" s="174" t="s">
        <v>112</v>
      </c>
      <c r="DG9" s="170" t="s">
        <v>113</v>
      </c>
      <c r="DH9" s="170" t="s">
        <v>114</v>
      </c>
      <c r="DI9" s="170" t="s">
        <v>115</v>
      </c>
      <c r="DJ9" s="170" t="s">
        <v>116</v>
      </c>
      <c r="DK9" s="170" t="s">
        <v>117</v>
      </c>
      <c r="DL9" s="170" t="s">
        <v>118</v>
      </c>
      <c r="DM9" s="170" t="s">
        <v>119</v>
      </c>
      <c r="DN9" s="170" t="s">
        <v>120</v>
      </c>
      <c r="DO9" s="170" t="s">
        <v>121</v>
      </c>
      <c r="DP9" s="170" t="s">
        <v>122</v>
      </c>
      <c r="DQ9" s="170" t="s">
        <v>123</v>
      </c>
      <c r="DR9" s="170" t="s">
        <v>124</v>
      </c>
      <c r="DS9" s="170" t="s">
        <v>125</v>
      </c>
      <c r="DT9" s="170" t="s">
        <v>126</v>
      </c>
      <c r="DU9" s="170" t="s">
        <v>127</v>
      </c>
      <c r="DV9" s="170" t="s">
        <v>128</v>
      </c>
      <c r="DW9" s="170" t="s">
        <v>129</v>
      </c>
      <c r="DX9" s="170" t="s">
        <v>130</v>
      </c>
      <c r="DY9" s="170" t="s">
        <v>131</v>
      </c>
      <c r="DZ9" s="170" t="s">
        <v>132</v>
      </c>
      <c r="EA9" s="170" t="s">
        <v>133</v>
      </c>
      <c r="EB9" s="177" t="s">
        <v>134</v>
      </c>
      <c r="EC9" s="170" t="s">
        <v>135</v>
      </c>
      <c r="ED9" s="170" t="s">
        <v>136</v>
      </c>
      <c r="EE9" s="170" t="s">
        <v>137</v>
      </c>
      <c r="EF9" s="170" t="s">
        <v>138</v>
      </c>
      <c r="EG9" s="170" t="s">
        <v>139</v>
      </c>
      <c r="EH9" s="170" t="s">
        <v>140</v>
      </c>
      <c r="EI9" s="170" t="s">
        <v>141</v>
      </c>
      <c r="EJ9" s="170" t="s">
        <v>142</v>
      </c>
      <c r="EK9" s="170" t="s">
        <v>143</v>
      </c>
      <c r="EL9" s="170" t="s">
        <v>144</v>
      </c>
      <c r="EM9" s="170" t="s">
        <v>145</v>
      </c>
      <c r="EN9" s="170" t="s">
        <v>146</v>
      </c>
      <c r="EO9" s="170" t="s">
        <v>147</v>
      </c>
      <c r="EP9" s="170" t="s">
        <v>148</v>
      </c>
      <c r="EQ9" s="170" t="s">
        <v>149</v>
      </c>
      <c r="ER9" s="170" t="s">
        <v>150</v>
      </c>
      <c r="ES9" s="170" t="s">
        <v>151</v>
      </c>
      <c r="ET9" s="170" t="s">
        <v>152</v>
      </c>
      <c r="EU9" s="170" t="s">
        <v>153</v>
      </c>
      <c r="EV9" s="170" t="s">
        <v>154</v>
      </c>
      <c r="EW9" s="170" t="s">
        <v>155</v>
      </c>
      <c r="EX9" s="170" t="s">
        <v>156</v>
      </c>
      <c r="EY9" s="180" t="s">
        <v>157</v>
      </c>
      <c r="EZ9" s="170" t="s">
        <v>158</v>
      </c>
      <c r="FA9" s="170" t="s">
        <v>159</v>
      </c>
      <c r="FB9" s="170" t="s">
        <v>160</v>
      </c>
      <c r="FC9" s="170" t="s">
        <v>161</v>
      </c>
      <c r="FD9" s="170" t="s">
        <v>162</v>
      </c>
      <c r="FE9" s="177" t="s">
        <v>163</v>
      </c>
      <c r="FF9" s="170" t="s">
        <v>164</v>
      </c>
      <c r="FG9" s="170" t="s">
        <v>165</v>
      </c>
      <c r="FH9" s="170" t="s">
        <v>166</v>
      </c>
      <c r="FI9" s="170" t="s">
        <v>167</v>
      </c>
      <c r="FJ9" s="170" t="s">
        <v>168</v>
      </c>
      <c r="FK9" s="170" t="s">
        <v>169</v>
      </c>
      <c r="FL9" s="170" t="s">
        <v>170</v>
      </c>
      <c r="FM9" s="170" t="s">
        <v>171</v>
      </c>
      <c r="FN9" s="170" t="s">
        <v>172</v>
      </c>
      <c r="FO9" s="170" t="s">
        <v>173</v>
      </c>
      <c r="FP9" s="170" t="s">
        <v>174</v>
      </c>
      <c r="FQ9" s="170" t="s">
        <v>175</v>
      </c>
      <c r="FR9" s="170" t="s">
        <v>176</v>
      </c>
      <c r="FS9" s="170" t="s">
        <v>177</v>
      </c>
      <c r="FT9" s="170" t="s">
        <v>178</v>
      </c>
      <c r="FU9" s="170" t="s">
        <v>179</v>
      </c>
      <c r="FV9" s="170" t="s">
        <v>180</v>
      </c>
      <c r="FW9" s="170" t="s">
        <v>181</v>
      </c>
      <c r="FX9" s="170" t="s">
        <v>182</v>
      </c>
      <c r="FY9" s="170" t="s">
        <v>183</v>
      </c>
      <c r="FZ9" s="170" t="s">
        <v>184</v>
      </c>
      <c r="GA9" s="170" t="s">
        <v>185</v>
      </c>
      <c r="GB9" s="170" t="s">
        <v>186</v>
      </c>
      <c r="GC9" s="177" t="s">
        <v>187</v>
      </c>
      <c r="GD9" s="170" t="s">
        <v>188</v>
      </c>
      <c r="GE9" s="170" t="s">
        <v>189</v>
      </c>
      <c r="GF9" s="170" t="s">
        <v>190</v>
      </c>
      <c r="GG9" s="170" t="s">
        <v>191</v>
      </c>
      <c r="GH9" s="170" t="s">
        <v>192</v>
      </c>
      <c r="GI9" s="170" t="s">
        <v>193</v>
      </c>
      <c r="GJ9" s="170" t="s">
        <v>194</v>
      </c>
      <c r="GK9" s="170" t="s">
        <v>195</v>
      </c>
      <c r="GL9" s="170" t="s">
        <v>196</v>
      </c>
      <c r="GM9" s="170" t="s">
        <v>197</v>
      </c>
      <c r="GN9" s="170" t="s">
        <v>198</v>
      </c>
      <c r="GO9" s="170" t="s">
        <v>199</v>
      </c>
      <c r="GP9" s="170" t="s">
        <v>200</v>
      </c>
      <c r="GQ9" s="170" t="s">
        <v>201</v>
      </c>
      <c r="GR9" s="177" t="s">
        <v>202</v>
      </c>
      <c r="GS9" s="170" t="s">
        <v>203</v>
      </c>
      <c r="GT9" s="170" t="s">
        <v>204</v>
      </c>
      <c r="GU9" s="170" t="s">
        <v>205</v>
      </c>
      <c r="GV9" s="170" t="s">
        <v>206</v>
      </c>
      <c r="GW9" s="170" t="s">
        <v>207</v>
      </c>
      <c r="GX9" s="170" t="s">
        <v>208</v>
      </c>
      <c r="GY9" s="170" t="s">
        <v>209</v>
      </c>
      <c r="GZ9" s="170" t="s">
        <v>210</v>
      </c>
      <c r="HA9" s="170" t="s">
        <v>211</v>
      </c>
      <c r="HB9" s="170" t="s">
        <v>212</v>
      </c>
      <c r="HC9" s="170" t="s">
        <v>213</v>
      </c>
      <c r="HD9" s="170" t="s">
        <v>214</v>
      </c>
      <c r="HE9" s="170" t="s">
        <v>215</v>
      </c>
      <c r="HF9" s="170" t="s">
        <v>216</v>
      </c>
      <c r="HG9" s="170" t="s">
        <v>217</v>
      </c>
      <c r="HH9" s="174" t="s">
        <v>218</v>
      </c>
      <c r="HI9" s="170" t="s">
        <v>219</v>
      </c>
      <c r="HJ9" s="170" t="s">
        <v>220</v>
      </c>
      <c r="HK9" s="170" t="s">
        <v>221</v>
      </c>
      <c r="HL9" s="170" t="s">
        <v>222</v>
      </c>
      <c r="HM9" s="170" t="s">
        <v>223</v>
      </c>
      <c r="HN9" s="170" t="s">
        <v>224</v>
      </c>
      <c r="HO9" s="170" t="s">
        <v>225</v>
      </c>
      <c r="HP9" s="170" t="s">
        <v>226</v>
      </c>
      <c r="HQ9" s="170" t="s">
        <v>227</v>
      </c>
      <c r="HR9" s="170" t="s">
        <v>228</v>
      </c>
      <c r="HS9" s="170" t="s">
        <v>229</v>
      </c>
      <c r="HT9" s="170" t="s">
        <v>230</v>
      </c>
      <c r="HU9" s="170" t="s">
        <v>231</v>
      </c>
      <c r="HV9" s="170" t="s">
        <v>232</v>
      </c>
      <c r="HW9" s="170" t="s">
        <v>233</v>
      </c>
      <c r="HX9" s="170" t="s">
        <v>234</v>
      </c>
    </row>
    <row r="10" spans="1:232" ht="55.5" customHeight="1" x14ac:dyDescent="0.2">
      <c r="A10" s="184"/>
      <c r="B10" s="185"/>
      <c r="C10" s="185"/>
      <c r="D10" s="186"/>
      <c r="E10" s="173" t="s">
        <v>235</v>
      </c>
      <c r="F10" s="173"/>
      <c r="G10" s="173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8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8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8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82"/>
      <c r="DF10" s="182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8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81"/>
      <c r="EZ10" s="171"/>
      <c r="FA10" s="171"/>
      <c r="FB10" s="171"/>
      <c r="FC10" s="171"/>
      <c r="FD10" s="171"/>
      <c r="FE10" s="178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8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8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5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</row>
    <row r="11" spans="1:232" ht="96.75" customHeight="1" thickBot="1" x14ac:dyDescent="0.25">
      <c r="A11" s="184"/>
      <c r="B11" s="185"/>
      <c r="C11" s="185"/>
      <c r="D11" s="186"/>
      <c r="E11" s="8" t="s">
        <v>8</v>
      </c>
      <c r="F11" s="9" t="s">
        <v>236</v>
      </c>
      <c r="G11" s="9" t="s">
        <v>237</v>
      </c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9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9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9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82"/>
      <c r="DF11" s="18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9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81"/>
      <c r="EZ11" s="172"/>
      <c r="FA11" s="172"/>
      <c r="FB11" s="172"/>
      <c r="FC11" s="172"/>
      <c r="FD11" s="172"/>
      <c r="FE11" s="179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9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9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6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</row>
    <row r="12" spans="1:232" s="14" customFormat="1" ht="15.75" thickBot="1" x14ac:dyDescent="0.3">
      <c r="A12" s="10" t="s">
        <v>238</v>
      </c>
      <c r="B12" s="11" t="s">
        <v>239</v>
      </c>
      <c r="C12" s="12" t="s">
        <v>240</v>
      </c>
      <c r="D12" s="13">
        <f>D15+D22+D33+D35+D38+D40+D42+D44+D46+D48+D50+D52+D54+D56+D58+D60+D62+D64+D66+D68+D70</f>
        <v>2794.5199999999995</v>
      </c>
      <c r="E12" s="13">
        <f>E15+E22+E33+E35+E38+E40+E42+E44+E46+E48+E50+E52+E54+E56+E58+E60+E62+E64+E66+E68+E70</f>
        <v>2332.8900000000003</v>
      </c>
      <c r="F12" s="13">
        <f t="shared" ref="F12:BQ12" si="0">F15+F22+F33+F35+F38+F40+F42+F44+F46+F48+F50+F52+F54+F56+F58+F60+F62+F64+F66+F68+F70</f>
        <v>487.24</v>
      </c>
      <c r="G12" s="13">
        <f t="shared" si="0"/>
        <v>1845.65</v>
      </c>
      <c r="H12" s="13">
        <f t="shared" si="0"/>
        <v>0</v>
      </c>
      <c r="I12" s="13">
        <f t="shared" si="0"/>
        <v>4.1239999999999997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351.01299999999998</v>
      </c>
      <c r="R12" s="13">
        <f t="shared" si="0"/>
        <v>2.9620000000000002</v>
      </c>
      <c r="S12" s="13">
        <f t="shared" si="0"/>
        <v>0</v>
      </c>
      <c r="T12" s="13">
        <f t="shared" si="0"/>
        <v>5.5090000000000003</v>
      </c>
      <c r="U12" s="13">
        <f t="shared" si="0"/>
        <v>0</v>
      </c>
      <c r="V12" s="13">
        <f t="shared" si="0"/>
        <v>0</v>
      </c>
      <c r="W12" s="13">
        <f t="shared" si="0"/>
        <v>0</v>
      </c>
      <c r="X12" s="13">
        <f t="shared" si="0"/>
        <v>71.115000000000009</v>
      </c>
      <c r="Y12" s="13">
        <f t="shared" si="0"/>
        <v>0</v>
      </c>
      <c r="Z12" s="13">
        <f t="shared" si="0"/>
        <v>0</v>
      </c>
      <c r="AA12" s="13">
        <f t="shared" si="0"/>
        <v>0.36199999999999999</v>
      </c>
      <c r="AB12" s="13">
        <f t="shared" si="0"/>
        <v>0</v>
      </c>
      <c r="AC12" s="13">
        <f t="shared" si="0"/>
        <v>0</v>
      </c>
      <c r="AD12" s="13">
        <f t="shared" si="0"/>
        <v>0.112</v>
      </c>
      <c r="AE12" s="13">
        <f t="shared" si="0"/>
        <v>0</v>
      </c>
      <c r="AF12" s="13">
        <f t="shared" si="0"/>
        <v>0</v>
      </c>
      <c r="AG12" s="13">
        <f t="shared" si="0"/>
        <v>10.029999999999999</v>
      </c>
      <c r="AH12" s="13">
        <f t="shared" si="0"/>
        <v>0.36199999999999999</v>
      </c>
      <c r="AI12" s="13">
        <f t="shared" si="0"/>
        <v>0</v>
      </c>
      <c r="AJ12" s="13">
        <f t="shared" si="0"/>
        <v>0</v>
      </c>
      <c r="AK12" s="13">
        <f t="shared" si="0"/>
        <v>0.72799999999999998</v>
      </c>
      <c r="AL12" s="13">
        <f t="shared" si="0"/>
        <v>0</v>
      </c>
      <c r="AM12" s="13">
        <f t="shared" si="0"/>
        <v>0</v>
      </c>
      <c r="AN12" s="13">
        <f t="shared" si="0"/>
        <v>0</v>
      </c>
      <c r="AO12" s="13">
        <f t="shared" si="0"/>
        <v>0</v>
      </c>
      <c r="AP12" s="13">
        <f t="shared" si="0"/>
        <v>0</v>
      </c>
      <c r="AQ12" s="13">
        <f t="shared" si="0"/>
        <v>15.523</v>
      </c>
      <c r="AR12" s="13">
        <f t="shared" si="0"/>
        <v>0</v>
      </c>
      <c r="AS12" s="13">
        <f t="shared" si="0"/>
        <v>0</v>
      </c>
      <c r="AT12" s="13">
        <f t="shared" si="0"/>
        <v>0.36199999999999999</v>
      </c>
      <c r="AU12" s="13">
        <f t="shared" si="0"/>
        <v>0</v>
      </c>
      <c r="AV12" s="13">
        <f t="shared" si="0"/>
        <v>0</v>
      </c>
      <c r="AW12" s="13">
        <f t="shared" si="0"/>
        <v>7.4359999999999999</v>
      </c>
      <c r="AX12" s="13">
        <f t="shared" si="0"/>
        <v>0</v>
      </c>
      <c r="AY12" s="13">
        <f t="shared" si="0"/>
        <v>0</v>
      </c>
      <c r="AZ12" s="13">
        <f t="shared" si="0"/>
        <v>0</v>
      </c>
      <c r="BA12" s="13">
        <f t="shared" si="0"/>
        <v>0</v>
      </c>
      <c r="BB12" s="13">
        <f t="shared" si="0"/>
        <v>2.165</v>
      </c>
      <c r="BC12" s="13">
        <f t="shared" si="0"/>
        <v>1.421</v>
      </c>
      <c r="BD12" s="13">
        <f t="shared" si="0"/>
        <v>0</v>
      </c>
      <c r="BE12" s="13">
        <f t="shared" si="0"/>
        <v>0</v>
      </c>
      <c r="BF12" s="13">
        <f t="shared" si="0"/>
        <v>0</v>
      </c>
      <c r="BG12" s="13">
        <f t="shared" si="0"/>
        <v>3.9809999999999999</v>
      </c>
      <c r="BH12" s="13">
        <f t="shared" si="0"/>
        <v>0</v>
      </c>
      <c r="BI12" s="13">
        <f t="shared" si="0"/>
        <v>0</v>
      </c>
      <c r="BJ12" s="13">
        <f t="shared" si="0"/>
        <v>0</v>
      </c>
      <c r="BK12" s="13">
        <f t="shared" si="0"/>
        <v>1.0620000000000001</v>
      </c>
      <c r="BL12" s="13">
        <f t="shared" si="0"/>
        <v>0</v>
      </c>
      <c r="BM12" s="13">
        <f t="shared" si="0"/>
        <v>0.36199999999999999</v>
      </c>
      <c r="BN12" s="13">
        <f t="shared" si="0"/>
        <v>0</v>
      </c>
      <c r="BO12" s="13">
        <f t="shared" si="0"/>
        <v>0</v>
      </c>
      <c r="BP12" s="13">
        <f t="shared" si="0"/>
        <v>0</v>
      </c>
      <c r="BQ12" s="13">
        <f t="shared" si="0"/>
        <v>0</v>
      </c>
      <c r="BR12" s="13">
        <f t="shared" ref="BR12:EC12" si="1">BR15+BR22+BR33+BR35+BR38+BR40+BR42+BR44+BR46+BR48+BR50+BR52+BR54+BR56+BR58+BR60+BR62+BR64+BR66+BR68+BR70</f>
        <v>0</v>
      </c>
      <c r="BS12" s="13">
        <f t="shared" si="1"/>
        <v>0</v>
      </c>
      <c r="BT12" s="13">
        <f t="shared" si="1"/>
        <v>0</v>
      </c>
      <c r="BU12" s="13">
        <f t="shared" si="1"/>
        <v>0</v>
      </c>
      <c r="BV12" s="13">
        <f t="shared" si="1"/>
        <v>0</v>
      </c>
      <c r="BW12" s="13">
        <f t="shared" si="1"/>
        <v>1.587</v>
      </c>
      <c r="BX12" s="13">
        <f t="shared" si="1"/>
        <v>2.6669999999999998</v>
      </c>
      <c r="BY12" s="13">
        <f t="shared" si="1"/>
        <v>0</v>
      </c>
      <c r="BZ12" s="13">
        <f t="shared" si="1"/>
        <v>0</v>
      </c>
      <c r="CA12" s="13">
        <f t="shared" si="1"/>
        <v>1.304</v>
      </c>
      <c r="CB12" s="13">
        <f t="shared" si="1"/>
        <v>0</v>
      </c>
      <c r="CC12" s="13">
        <f t="shared" si="1"/>
        <v>19.059000000000001</v>
      </c>
      <c r="CD12" s="13">
        <f t="shared" si="1"/>
        <v>0</v>
      </c>
      <c r="CE12" s="13">
        <f t="shared" si="1"/>
        <v>0</v>
      </c>
      <c r="CF12" s="13">
        <f t="shared" si="1"/>
        <v>17.660999999999998</v>
      </c>
      <c r="CG12" s="13">
        <f t="shared" si="1"/>
        <v>0</v>
      </c>
      <c r="CH12" s="13">
        <f t="shared" si="1"/>
        <v>305.25</v>
      </c>
      <c r="CI12" s="13">
        <f t="shared" si="1"/>
        <v>0</v>
      </c>
      <c r="CJ12" s="13">
        <f t="shared" si="1"/>
        <v>0</v>
      </c>
      <c r="CK12" s="13">
        <f t="shared" si="1"/>
        <v>0</v>
      </c>
      <c r="CL12" s="13">
        <f t="shared" si="1"/>
        <v>0</v>
      </c>
      <c r="CM12" s="13">
        <f t="shared" si="1"/>
        <v>0</v>
      </c>
      <c r="CN12" s="13">
        <f t="shared" si="1"/>
        <v>0.58399999999999996</v>
      </c>
      <c r="CO12" s="13">
        <f t="shared" si="1"/>
        <v>0</v>
      </c>
      <c r="CP12" s="13">
        <f t="shared" si="1"/>
        <v>0.70599999999999996</v>
      </c>
      <c r="CQ12" s="13">
        <f t="shared" si="1"/>
        <v>0.26100000000000001</v>
      </c>
      <c r="CR12" s="13">
        <f t="shared" si="1"/>
        <v>0</v>
      </c>
      <c r="CS12" s="13">
        <f t="shared" si="1"/>
        <v>0</v>
      </c>
      <c r="CT12" s="13">
        <f t="shared" si="1"/>
        <v>82.543000000000006</v>
      </c>
      <c r="CU12" s="13">
        <f t="shared" si="1"/>
        <v>0</v>
      </c>
      <c r="CV12" s="13">
        <f t="shared" si="1"/>
        <v>0</v>
      </c>
      <c r="CW12" s="13">
        <f t="shared" si="1"/>
        <v>4.0869999999999997</v>
      </c>
      <c r="CX12" s="13">
        <f t="shared" si="1"/>
        <v>0</v>
      </c>
      <c r="CY12" s="13">
        <f t="shared" si="1"/>
        <v>0</v>
      </c>
      <c r="CZ12" s="13">
        <f t="shared" si="1"/>
        <v>0</v>
      </c>
      <c r="DA12" s="13">
        <f t="shared" si="1"/>
        <v>0.112</v>
      </c>
      <c r="DB12" s="13">
        <f t="shared" si="1"/>
        <v>0</v>
      </c>
      <c r="DC12" s="13">
        <f t="shared" si="1"/>
        <v>0</v>
      </c>
      <c r="DD12" s="13">
        <f t="shared" si="1"/>
        <v>0</v>
      </c>
      <c r="DE12" s="13">
        <f t="shared" si="1"/>
        <v>6.4499999999999993</v>
      </c>
      <c r="DF12" s="13">
        <f t="shared" si="1"/>
        <v>5.21</v>
      </c>
      <c r="DG12" s="13">
        <f t="shared" si="1"/>
        <v>4.0730000000000004</v>
      </c>
      <c r="DH12" s="13">
        <f t="shared" si="1"/>
        <v>8.15</v>
      </c>
      <c r="DI12" s="13">
        <f t="shared" si="1"/>
        <v>0</v>
      </c>
      <c r="DJ12" s="13">
        <f t="shared" si="1"/>
        <v>35.006999999999998</v>
      </c>
      <c r="DK12" s="13">
        <f t="shared" si="1"/>
        <v>2.8780000000000001</v>
      </c>
      <c r="DL12" s="13">
        <f t="shared" si="1"/>
        <v>0</v>
      </c>
      <c r="DM12" s="13">
        <f t="shared" si="1"/>
        <v>0</v>
      </c>
      <c r="DN12" s="13">
        <f t="shared" si="1"/>
        <v>0</v>
      </c>
      <c r="DO12" s="13">
        <f t="shared" si="1"/>
        <v>0</v>
      </c>
      <c r="DP12" s="13">
        <f t="shared" si="1"/>
        <v>0</v>
      </c>
      <c r="DQ12" s="13">
        <f t="shared" si="1"/>
        <v>0</v>
      </c>
      <c r="DR12" s="13">
        <f t="shared" si="1"/>
        <v>0.86499999999999999</v>
      </c>
      <c r="DS12" s="13">
        <f t="shared" si="1"/>
        <v>9.3369999999999997</v>
      </c>
      <c r="DT12" s="13">
        <f t="shared" si="1"/>
        <v>8.8379999999999992</v>
      </c>
      <c r="DU12" s="13">
        <f t="shared" si="1"/>
        <v>7.9939999999999998</v>
      </c>
      <c r="DV12" s="13">
        <f t="shared" si="1"/>
        <v>0</v>
      </c>
      <c r="DW12" s="13">
        <f t="shared" si="1"/>
        <v>8.923</v>
      </c>
      <c r="DX12" s="13">
        <f t="shared" si="1"/>
        <v>35.512999999999998</v>
      </c>
      <c r="DY12" s="13">
        <f t="shared" si="1"/>
        <v>0</v>
      </c>
      <c r="DZ12" s="13">
        <f t="shared" si="1"/>
        <v>7.4219999999999997</v>
      </c>
      <c r="EA12" s="13">
        <f t="shared" si="1"/>
        <v>0</v>
      </c>
      <c r="EB12" s="13">
        <f t="shared" si="1"/>
        <v>0</v>
      </c>
      <c r="EC12" s="13">
        <f t="shared" si="1"/>
        <v>3.0129999999999999</v>
      </c>
      <c r="ED12" s="13">
        <f t="shared" ref="ED12:GO12" si="2">ED15+ED22+ED33+ED35+ED38+ED40+ED42+ED44+ED46+ED48+ED50+ED52+ED54+ED56+ED58+ED60+ED62+ED64+ED66+ED68+ED70</f>
        <v>8.1829999999999998</v>
      </c>
      <c r="EE12" s="13">
        <f t="shared" si="2"/>
        <v>19.873000000000001</v>
      </c>
      <c r="EF12" s="13">
        <f t="shared" si="2"/>
        <v>0</v>
      </c>
      <c r="EG12" s="13">
        <f t="shared" si="2"/>
        <v>0</v>
      </c>
      <c r="EH12" s="13">
        <f t="shared" si="2"/>
        <v>3.278</v>
      </c>
      <c r="EI12" s="13">
        <f t="shared" si="2"/>
        <v>0</v>
      </c>
      <c r="EJ12" s="13">
        <f t="shared" si="2"/>
        <v>0</v>
      </c>
      <c r="EK12" s="13">
        <f t="shared" si="2"/>
        <v>0</v>
      </c>
      <c r="EL12" s="13">
        <f t="shared" si="2"/>
        <v>0</v>
      </c>
      <c r="EM12" s="13">
        <f t="shared" si="2"/>
        <v>0</v>
      </c>
      <c r="EN12" s="13">
        <f t="shared" si="2"/>
        <v>0</v>
      </c>
      <c r="EO12" s="13">
        <f t="shared" si="2"/>
        <v>1.444</v>
      </c>
      <c r="EP12" s="13">
        <f t="shared" si="2"/>
        <v>0</v>
      </c>
      <c r="EQ12" s="13">
        <f t="shared" si="2"/>
        <v>2.452</v>
      </c>
      <c r="ER12" s="13">
        <f t="shared" si="2"/>
        <v>0</v>
      </c>
      <c r="ES12" s="13">
        <f t="shared" si="2"/>
        <v>0</v>
      </c>
      <c r="ET12" s="13">
        <f t="shared" si="2"/>
        <v>0</v>
      </c>
      <c r="EU12" s="13">
        <f t="shared" si="2"/>
        <v>0</v>
      </c>
      <c r="EV12" s="13">
        <f t="shared" si="2"/>
        <v>0</v>
      </c>
      <c r="EW12" s="13">
        <f t="shared" si="2"/>
        <v>0</v>
      </c>
      <c r="EX12" s="13">
        <f t="shared" si="2"/>
        <v>0</v>
      </c>
      <c r="EY12" s="13">
        <f t="shared" si="2"/>
        <v>407.73099999999999</v>
      </c>
      <c r="EZ12" s="13">
        <f t="shared" si="2"/>
        <v>0</v>
      </c>
      <c r="FA12" s="13">
        <f t="shared" si="2"/>
        <v>0</v>
      </c>
      <c r="FB12" s="13">
        <f t="shared" si="2"/>
        <v>1.083</v>
      </c>
      <c r="FC12" s="13">
        <f t="shared" si="2"/>
        <v>0</v>
      </c>
      <c r="FD12" s="13">
        <f t="shared" si="2"/>
        <v>0</v>
      </c>
      <c r="FE12" s="13">
        <f t="shared" si="2"/>
        <v>0</v>
      </c>
      <c r="FF12" s="13">
        <f t="shared" si="2"/>
        <v>390.83100000000002</v>
      </c>
      <c r="FG12" s="13">
        <f t="shared" si="2"/>
        <v>0</v>
      </c>
      <c r="FH12" s="13">
        <f t="shared" si="2"/>
        <v>2.903</v>
      </c>
      <c r="FI12" s="13">
        <f t="shared" si="2"/>
        <v>0</v>
      </c>
      <c r="FJ12" s="13">
        <f t="shared" si="2"/>
        <v>3.2160000000000002</v>
      </c>
      <c r="FK12" s="13">
        <f t="shared" si="2"/>
        <v>15.759</v>
      </c>
      <c r="FL12" s="13">
        <f t="shared" si="2"/>
        <v>112.78699999999999</v>
      </c>
      <c r="FM12" s="13">
        <f t="shared" si="2"/>
        <v>0.59499999999999997</v>
      </c>
      <c r="FN12" s="13">
        <f t="shared" si="2"/>
        <v>0</v>
      </c>
      <c r="FO12" s="13">
        <f t="shared" si="2"/>
        <v>0.99099999999999999</v>
      </c>
      <c r="FP12" s="13">
        <f t="shared" si="2"/>
        <v>6.0659999999999998</v>
      </c>
      <c r="FQ12" s="13">
        <f t="shared" si="2"/>
        <v>0</v>
      </c>
      <c r="FR12" s="13">
        <f t="shared" si="2"/>
        <v>0</v>
      </c>
      <c r="FS12" s="13">
        <f t="shared" si="2"/>
        <v>3.9810000000000003</v>
      </c>
      <c r="FT12" s="13">
        <f t="shared" si="2"/>
        <v>1.2370000000000001</v>
      </c>
      <c r="FU12" s="13">
        <f t="shared" si="2"/>
        <v>0</v>
      </c>
      <c r="FV12" s="13">
        <f t="shared" si="2"/>
        <v>0</v>
      </c>
      <c r="FW12" s="13">
        <f t="shared" si="2"/>
        <v>0</v>
      </c>
      <c r="FX12" s="13">
        <f t="shared" si="2"/>
        <v>0</v>
      </c>
      <c r="FY12" s="13">
        <f t="shared" si="2"/>
        <v>0.36199999999999999</v>
      </c>
      <c r="FZ12" s="13">
        <f t="shared" si="2"/>
        <v>0</v>
      </c>
      <c r="GA12" s="13">
        <f t="shared" si="2"/>
        <v>0.33200000000000002</v>
      </c>
      <c r="GB12" s="13">
        <f t="shared" si="2"/>
        <v>0</v>
      </c>
      <c r="GC12" s="13">
        <f t="shared" si="2"/>
        <v>1.5649999999999999</v>
      </c>
      <c r="GD12" s="13">
        <f t="shared" si="2"/>
        <v>1.391</v>
      </c>
      <c r="GE12" s="13">
        <f t="shared" si="2"/>
        <v>0.36199999999999999</v>
      </c>
      <c r="GF12" s="13">
        <f t="shared" si="2"/>
        <v>0</v>
      </c>
      <c r="GG12" s="13">
        <f t="shared" si="2"/>
        <v>0</v>
      </c>
      <c r="GH12" s="13">
        <f t="shared" si="2"/>
        <v>0</v>
      </c>
      <c r="GI12" s="13">
        <f t="shared" si="2"/>
        <v>0</v>
      </c>
      <c r="GJ12" s="13">
        <f t="shared" si="2"/>
        <v>0</v>
      </c>
      <c r="GK12" s="13">
        <f t="shared" si="2"/>
        <v>0</v>
      </c>
      <c r="GL12" s="13">
        <f t="shared" si="2"/>
        <v>0</v>
      </c>
      <c r="GM12" s="13">
        <f t="shared" si="2"/>
        <v>6.61</v>
      </c>
      <c r="GN12" s="13">
        <f t="shared" si="2"/>
        <v>0</v>
      </c>
      <c r="GO12" s="13">
        <f t="shared" si="2"/>
        <v>0</v>
      </c>
      <c r="GP12" s="13">
        <f t="shared" ref="GP12:HX12" si="3">GP15+GP22+GP33+GP35+GP38+GP40+GP42+GP44+GP46+GP48+GP50+GP52+GP54+GP56+GP58+GP60+GP62+GP64+GP66+GP68+GP70</f>
        <v>0</v>
      </c>
      <c r="GQ12" s="13">
        <f t="shared" si="3"/>
        <v>0.72799999999999998</v>
      </c>
      <c r="GR12" s="13">
        <f t="shared" si="3"/>
        <v>34.506999999999998</v>
      </c>
      <c r="GS12" s="13">
        <f t="shared" si="3"/>
        <v>0</v>
      </c>
      <c r="GT12" s="13">
        <f t="shared" si="3"/>
        <v>123.042</v>
      </c>
      <c r="GU12" s="13">
        <f t="shared" si="3"/>
        <v>122.08199999999999</v>
      </c>
      <c r="GV12" s="13">
        <f t="shared" si="3"/>
        <v>0</v>
      </c>
      <c r="GW12" s="13">
        <f t="shared" si="3"/>
        <v>0</v>
      </c>
      <c r="GX12" s="13">
        <f t="shared" si="3"/>
        <v>0</v>
      </c>
      <c r="GY12" s="13">
        <f t="shared" si="3"/>
        <v>0</v>
      </c>
      <c r="GZ12" s="13">
        <f t="shared" si="3"/>
        <v>0.86499999999999999</v>
      </c>
      <c r="HA12" s="13">
        <f t="shared" si="3"/>
        <v>0</v>
      </c>
      <c r="HB12" s="13">
        <f t="shared" si="3"/>
        <v>0</v>
      </c>
      <c r="HC12" s="13">
        <f t="shared" si="3"/>
        <v>0</v>
      </c>
      <c r="HD12" s="13">
        <f t="shared" si="3"/>
        <v>14.45</v>
      </c>
      <c r="HE12" s="13">
        <f t="shared" si="3"/>
        <v>96.099000000000004</v>
      </c>
      <c r="HF12" s="13">
        <f t="shared" si="3"/>
        <v>172.53399999999999</v>
      </c>
      <c r="HG12" s="13">
        <f t="shared" si="3"/>
        <v>0.47399999999999998</v>
      </c>
      <c r="HH12" s="13">
        <f t="shared" si="3"/>
        <v>174.75900000000001</v>
      </c>
      <c r="HI12" s="13">
        <f t="shared" si="3"/>
        <v>0</v>
      </c>
      <c r="HJ12" s="13">
        <f t="shared" si="3"/>
        <v>0</v>
      </c>
      <c r="HK12" s="13">
        <f t="shared" si="3"/>
        <v>0</v>
      </c>
      <c r="HL12" s="13">
        <f t="shared" si="3"/>
        <v>0</v>
      </c>
      <c r="HM12" s="13">
        <f t="shared" si="3"/>
        <v>0</v>
      </c>
      <c r="HN12" s="13">
        <f t="shared" si="3"/>
        <v>0</v>
      </c>
      <c r="HO12" s="13">
        <f t="shared" si="3"/>
        <v>0</v>
      </c>
      <c r="HP12" s="13">
        <f t="shared" si="3"/>
        <v>0</v>
      </c>
      <c r="HQ12" s="13">
        <f t="shared" si="3"/>
        <v>0</v>
      </c>
      <c r="HR12" s="13">
        <f t="shared" si="3"/>
        <v>0</v>
      </c>
      <c r="HS12" s="13">
        <f t="shared" si="3"/>
        <v>0</v>
      </c>
      <c r="HT12" s="13">
        <f t="shared" si="3"/>
        <v>0</v>
      </c>
      <c r="HU12" s="13">
        <f t="shared" si="3"/>
        <v>0</v>
      </c>
      <c r="HV12" s="13">
        <f t="shared" si="3"/>
        <v>0</v>
      </c>
      <c r="HW12" s="13">
        <f t="shared" si="3"/>
        <v>0</v>
      </c>
      <c r="HX12" s="13">
        <f t="shared" si="3"/>
        <v>3.8250000000000002</v>
      </c>
    </row>
    <row r="13" spans="1:232" s="20" customFormat="1" ht="14.25" customHeight="1" x14ac:dyDescent="0.25">
      <c r="A13" s="15">
        <v>1</v>
      </c>
      <c r="B13" s="16" t="s">
        <v>241</v>
      </c>
      <c r="C13" s="17" t="s">
        <v>242</v>
      </c>
      <c r="D13" s="18">
        <f t="shared" ref="D13:D76" si="4">SUM(H13:HX13)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</row>
    <row r="14" spans="1:232" s="20" customFormat="1" ht="14.25" customHeight="1" x14ac:dyDescent="0.25">
      <c r="A14" s="21"/>
      <c r="B14" s="22"/>
      <c r="C14" s="23" t="s">
        <v>243</v>
      </c>
      <c r="D14" s="18">
        <f t="shared" si="4"/>
        <v>0</v>
      </c>
      <c r="E14" s="19">
        <f>E16+E18</f>
        <v>0</v>
      </c>
      <c r="F14" s="19">
        <f t="shared" ref="F14:BQ14" si="5">F16+F18</f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5"/>
        <v>0</v>
      </c>
      <c r="W14" s="19">
        <f t="shared" si="5"/>
        <v>0</v>
      </c>
      <c r="X14" s="19">
        <f t="shared" si="5"/>
        <v>0</v>
      </c>
      <c r="Y14" s="19">
        <f t="shared" si="5"/>
        <v>0</v>
      </c>
      <c r="Z14" s="19">
        <f t="shared" si="5"/>
        <v>0</v>
      </c>
      <c r="AA14" s="19">
        <f t="shared" si="5"/>
        <v>0</v>
      </c>
      <c r="AB14" s="19">
        <f t="shared" si="5"/>
        <v>0</v>
      </c>
      <c r="AC14" s="19">
        <f t="shared" si="5"/>
        <v>0</v>
      </c>
      <c r="AD14" s="19">
        <f t="shared" si="5"/>
        <v>0</v>
      </c>
      <c r="AE14" s="19">
        <f t="shared" si="5"/>
        <v>0</v>
      </c>
      <c r="AF14" s="19">
        <f t="shared" si="5"/>
        <v>0</v>
      </c>
      <c r="AG14" s="19">
        <f t="shared" si="5"/>
        <v>0</v>
      </c>
      <c r="AH14" s="19">
        <f t="shared" si="5"/>
        <v>0</v>
      </c>
      <c r="AI14" s="19">
        <f t="shared" si="5"/>
        <v>0</v>
      </c>
      <c r="AJ14" s="19">
        <f t="shared" si="5"/>
        <v>0</v>
      </c>
      <c r="AK14" s="19">
        <f t="shared" si="5"/>
        <v>0</v>
      </c>
      <c r="AL14" s="19">
        <f t="shared" si="5"/>
        <v>0</v>
      </c>
      <c r="AM14" s="19">
        <f t="shared" si="5"/>
        <v>0</v>
      </c>
      <c r="AN14" s="19">
        <f t="shared" si="5"/>
        <v>0</v>
      </c>
      <c r="AO14" s="19">
        <f t="shared" si="5"/>
        <v>0</v>
      </c>
      <c r="AP14" s="19">
        <f t="shared" si="5"/>
        <v>0</v>
      </c>
      <c r="AQ14" s="19">
        <f t="shared" si="5"/>
        <v>0</v>
      </c>
      <c r="AR14" s="19">
        <f t="shared" si="5"/>
        <v>0</v>
      </c>
      <c r="AS14" s="19">
        <f t="shared" si="5"/>
        <v>0</v>
      </c>
      <c r="AT14" s="19">
        <f t="shared" si="5"/>
        <v>0</v>
      </c>
      <c r="AU14" s="19">
        <f t="shared" si="5"/>
        <v>0</v>
      </c>
      <c r="AV14" s="19">
        <f t="shared" si="5"/>
        <v>0</v>
      </c>
      <c r="AW14" s="19">
        <f t="shared" si="5"/>
        <v>0</v>
      </c>
      <c r="AX14" s="19">
        <f t="shared" si="5"/>
        <v>0</v>
      </c>
      <c r="AY14" s="19">
        <f t="shared" si="5"/>
        <v>0</v>
      </c>
      <c r="AZ14" s="19">
        <f t="shared" si="5"/>
        <v>0</v>
      </c>
      <c r="BA14" s="19">
        <f t="shared" si="5"/>
        <v>0</v>
      </c>
      <c r="BB14" s="19">
        <f t="shared" si="5"/>
        <v>0</v>
      </c>
      <c r="BC14" s="19">
        <f t="shared" si="5"/>
        <v>0</v>
      </c>
      <c r="BD14" s="19">
        <f t="shared" si="5"/>
        <v>0</v>
      </c>
      <c r="BE14" s="19">
        <f t="shared" si="5"/>
        <v>0</v>
      </c>
      <c r="BF14" s="19">
        <f t="shared" si="5"/>
        <v>0</v>
      </c>
      <c r="BG14" s="19">
        <f t="shared" si="5"/>
        <v>0</v>
      </c>
      <c r="BH14" s="19">
        <f t="shared" si="5"/>
        <v>0</v>
      </c>
      <c r="BI14" s="19">
        <f t="shared" si="5"/>
        <v>0</v>
      </c>
      <c r="BJ14" s="19">
        <f t="shared" si="5"/>
        <v>0</v>
      </c>
      <c r="BK14" s="19">
        <f t="shared" si="5"/>
        <v>0</v>
      </c>
      <c r="BL14" s="19">
        <f t="shared" si="5"/>
        <v>0</v>
      </c>
      <c r="BM14" s="19">
        <f t="shared" si="5"/>
        <v>0</v>
      </c>
      <c r="BN14" s="19">
        <f t="shared" si="5"/>
        <v>0</v>
      </c>
      <c r="BO14" s="19">
        <f t="shared" si="5"/>
        <v>0</v>
      </c>
      <c r="BP14" s="19">
        <f t="shared" si="5"/>
        <v>0</v>
      </c>
      <c r="BQ14" s="19">
        <f t="shared" si="5"/>
        <v>0</v>
      </c>
      <c r="BR14" s="19">
        <f t="shared" ref="BR14:EC14" si="6">BR16+BR18</f>
        <v>0</v>
      </c>
      <c r="BS14" s="19">
        <f t="shared" si="6"/>
        <v>0</v>
      </c>
      <c r="BT14" s="19">
        <f t="shared" si="6"/>
        <v>0</v>
      </c>
      <c r="BU14" s="19">
        <f t="shared" si="6"/>
        <v>0</v>
      </c>
      <c r="BV14" s="19">
        <f t="shared" si="6"/>
        <v>0</v>
      </c>
      <c r="BW14" s="19">
        <f t="shared" si="6"/>
        <v>0</v>
      </c>
      <c r="BX14" s="19">
        <f t="shared" si="6"/>
        <v>0</v>
      </c>
      <c r="BY14" s="19">
        <f t="shared" si="6"/>
        <v>0</v>
      </c>
      <c r="BZ14" s="19">
        <f t="shared" si="6"/>
        <v>0</v>
      </c>
      <c r="CA14" s="19">
        <f t="shared" si="6"/>
        <v>0</v>
      </c>
      <c r="CB14" s="19">
        <f t="shared" si="6"/>
        <v>0</v>
      </c>
      <c r="CC14" s="19">
        <f t="shared" si="6"/>
        <v>0</v>
      </c>
      <c r="CD14" s="19">
        <f t="shared" si="6"/>
        <v>0</v>
      </c>
      <c r="CE14" s="19">
        <f t="shared" si="6"/>
        <v>0</v>
      </c>
      <c r="CF14" s="19">
        <f t="shared" si="6"/>
        <v>0</v>
      </c>
      <c r="CG14" s="19">
        <f t="shared" si="6"/>
        <v>0</v>
      </c>
      <c r="CH14" s="19">
        <f t="shared" si="6"/>
        <v>0</v>
      </c>
      <c r="CI14" s="19">
        <f t="shared" si="6"/>
        <v>0</v>
      </c>
      <c r="CJ14" s="19">
        <f t="shared" si="6"/>
        <v>0</v>
      </c>
      <c r="CK14" s="19">
        <f t="shared" si="6"/>
        <v>0</v>
      </c>
      <c r="CL14" s="19">
        <f t="shared" si="6"/>
        <v>0</v>
      </c>
      <c r="CM14" s="19">
        <f t="shared" si="6"/>
        <v>0</v>
      </c>
      <c r="CN14" s="19">
        <f t="shared" si="6"/>
        <v>0</v>
      </c>
      <c r="CO14" s="19">
        <f t="shared" si="6"/>
        <v>0</v>
      </c>
      <c r="CP14" s="19">
        <f t="shared" si="6"/>
        <v>0</v>
      </c>
      <c r="CQ14" s="19">
        <f t="shared" si="6"/>
        <v>0</v>
      </c>
      <c r="CR14" s="19">
        <f t="shared" si="6"/>
        <v>0</v>
      </c>
      <c r="CS14" s="19">
        <f t="shared" si="6"/>
        <v>0</v>
      </c>
      <c r="CT14" s="19">
        <f t="shared" si="6"/>
        <v>0</v>
      </c>
      <c r="CU14" s="19">
        <f t="shared" si="6"/>
        <v>0</v>
      </c>
      <c r="CV14" s="19">
        <f t="shared" si="6"/>
        <v>0</v>
      </c>
      <c r="CW14" s="19">
        <f t="shared" si="6"/>
        <v>0</v>
      </c>
      <c r="CX14" s="19">
        <f t="shared" si="6"/>
        <v>0</v>
      </c>
      <c r="CY14" s="19">
        <f t="shared" si="6"/>
        <v>0</v>
      </c>
      <c r="CZ14" s="19">
        <f t="shared" si="6"/>
        <v>0</v>
      </c>
      <c r="DA14" s="19">
        <f t="shared" si="6"/>
        <v>0</v>
      </c>
      <c r="DB14" s="19">
        <f t="shared" si="6"/>
        <v>0</v>
      </c>
      <c r="DC14" s="19">
        <f t="shared" si="6"/>
        <v>0</v>
      </c>
      <c r="DD14" s="19">
        <f t="shared" si="6"/>
        <v>0</v>
      </c>
      <c r="DE14" s="19">
        <f t="shared" si="6"/>
        <v>0</v>
      </c>
      <c r="DF14" s="19">
        <f t="shared" si="6"/>
        <v>0</v>
      </c>
      <c r="DG14" s="19">
        <f t="shared" si="6"/>
        <v>0</v>
      </c>
      <c r="DH14" s="19">
        <f t="shared" si="6"/>
        <v>0</v>
      </c>
      <c r="DI14" s="19">
        <f t="shared" si="6"/>
        <v>0</v>
      </c>
      <c r="DJ14" s="19">
        <f t="shared" si="6"/>
        <v>0</v>
      </c>
      <c r="DK14" s="19">
        <f t="shared" si="6"/>
        <v>0</v>
      </c>
      <c r="DL14" s="19">
        <f t="shared" si="6"/>
        <v>0</v>
      </c>
      <c r="DM14" s="19">
        <f t="shared" si="6"/>
        <v>0</v>
      </c>
      <c r="DN14" s="19">
        <f t="shared" si="6"/>
        <v>0</v>
      </c>
      <c r="DO14" s="19">
        <f t="shared" si="6"/>
        <v>0</v>
      </c>
      <c r="DP14" s="19">
        <f t="shared" si="6"/>
        <v>0</v>
      </c>
      <c r="DQ14" s="19">
        <f t="shared" si="6"/>
        <v>0</v>
      </c>
      <c r="DR14" s="19">
        <f t="shared" si="6"/>
        <v>0</v>
      </c>
      <c r="DS14" s="19">
        <f t="shared" si="6"/>
        <v>0</v>
      </c>
      <c r="DT14" s="19">
        <f t="shared" si="6"/>
        <v>0</v>
      </c>
      <c r="DU14" s="19">
        <f t="shared" si="6"/>
        <v>0</v>
      </c>
      <c r="DV14" s="19">
        <f t="shared" si="6"/>
        <v>0</v>
      </c>
      <c r="DW14" s="19">
        <f t="shared" si="6"/>
        <v>0</v>
      </c>
      <c r="DX14" s="19">
        <f t="shared" si="6"/>
        <v>0</v>
      </c>
      <c r="DY14" s="19">
        <f t="shared" si="6"/>
        <v>0</v>
      </c>
      <c r="DZ14" s="19">
        <f t="shared" si="6"/>
        <v>0</v>
      </c>
      <c r="EA14" s="19">
        <f t="shared" si="6"/>
        <v>0</v>
      </c>
      <c r="EB14" s="19">
        <f t="shared" si="6"/>
        <v>0</v>
      </c>
      <c r="EC14" s="19">
        <f t="shared" si="6"/>
        <v>0</v>
      </c>
      <c r="ED14" s="19">
        <f t="shared" ref="ED14:GO14" si="7">ED16+ED18</f>
        <v>0</v>
      </c>
      <c r="EE14" s="19">
        <f t="shared" si="7"/>
        <v>0</v>
      </c>
      <c r="EF14" s="19">
        <f t="shared" si="7"/>
        <v>0</v>
      </c>
      <c r="EG14" s="19">
        <f t="shared" si="7"/>
        <v>0</v>
      </c>
      <c r="EH14" s="19">
        <f t="shared" si="7"/>
        <v>0</v>
      </c>
      <c r="EI14" s="19">
        <f t="shared" si="7"/>
        <v>0</v>
      </c>
      <c r="EJ14" s="19">
        <f t="shared" si="7"/>
        <v>0</v>
      </c>
      <c r="EK14" s="19">
        <f t="shared" si="7"/>
        <v>0</v>
      </c>
      <c r="EL14" s="19">
        <f t="shared" si="7"/>
        <v>0</v>
      </c>
      <c r="EM14" s="19">
        <f t="shared" si="7"/>
        <v>0</v>
      </c>
      <c r="EN14" s="19">
        <f t="shared" si="7"/>
        <v>0</v>
      </c>
      <c r="EO14" s="19">
        <f t="shared" si="7"/>
        <v>0</v>
      </c>
      <c r="EP14" s="19">
        <f t="shared" si="7"/>
        <v>0</v>
      </c>
      <c r="EQ14" s="19">
        <f t="shared" si="7"/>
        <v>0</v>
      </c>
      <c r="ER14" s="19">
        <f t="shared" si="7"/>
        <v>0</v>
      </c>
      <c r="ES14" s="19">
        <f t="shared" si="7"/>
        <v>0</v>
      </c>
      <c r="ET14" s="19">
        <f t="shared" si="7"/>
        <v>0</v>
      </c>
      <c r="EU14" s="19">
        <f t="shared" si="7"/>
        <v>0</v>
      </c>
      <c r="EV14" s="19">
        <f t="shared" si="7"/>
        <v>0</v>
      </c>
      <c r="EW14" s="19">
        <f t="shared" si="7"/>
        <v>0</v>
      </c>
      <c r="EX14" s="19">
        <f t="shared" si="7"/>
        <v>0</v>
      </c>
      <c r="EY14" s="19">
        <f t="shared" si="7"/>
        <v>0</v>
      </c>
      <c r="EZ14" s="19">
        <f t="shared" si="7"/>
        <v>0</v>
      </c>
      <c r="FA14" s="19">
        <f t="shared" si="7"/>
        <v>0</v>
      </c>
      <c r="FB14" s="19">
        <f t="shared" si="7"/>
        <v>0</v>
      </c>
      <c r="FC14" s="19">
        <f t="shared" si="7"/>
        <v>0</v>
      </c>
      <c r="FD14" s="19">
        <f t="shared" si="7"/>
        <v>0</v>
      </c>
      <c r="FE14" s="19">
        <f t="shared" si="7"/>
        <v>0</v>
      </c>
      <c r="FF14" s="19">
        <f t="shared" si="7"/>
        <v>0</v>
      </c>
      <c r="FG14" s="19">
        <f t="shared" si="7"/>
        <v>0</v>
      </c>
      <c r="FH14" s="19">
        <f t="shared" si="7"/>
        <v>0</v>
      </c>
      <c r="FI14" s="19">
        <f t="shared" si="7"/>
        <v>0</v>
      </c>
      <c r="FJ14" s="19">
        <f t="shared" si="7"/>
        <v>0</v>
      </c>
      <c r="FK14" s="19">
        <f t="shared" si="7"/>
        <v>0</v>
      </c>
      <c r="FL14" s="19">
        <f t="shared" si="7"/>
        <v>0</v>
      </c>
      <c r="FM14" s="19">
        <f t="shared" si="7"/>
        <v>0</v>
      </c>
      <c r="FN14" s="19">
        <f t="shared" si="7"/>
        <v>0</v>
      </c>
      <c r="FO14" s="19">
        <f t="shared" si="7"/>
        <v>0</v>
      </c>
      <c r="FP14" s="19">
        <f t="shared" si="7"/>
        <v>0</v>
      </c>
      <c r="FQ14" s="19">
        <f t="shared" si="7"/>
        <v>0</v>
      </c>
      <c r="FR14" s="19">
        <f t="shared" si="7"/>
        <v>0</v>
      </c>
      <c r="FS14" s="19">
        <f t="shared" si="7"/>
        <v>0</v>
      </c>
      <c r="FT14" s="19">
        <f t="shared" si="7"/>
        <v>0</v>
      </c>
      <c r="FU14" s="19">
        <f t="shared" si="7"/>
        <v>0</v>
      </c>
      <c r="FV14" s="19">
        <f t="shared" si="7"/>
        <v>0</v>
      </c>
      <c r="FW14" s="19">
        <f t="shared" si="7"/>
        <v>0</v>
      </c>
      <c r="FX14" s="19">
        <f t="shared" si="7"/>
        <v>0</v>
      </c>
      <c r="FY14" s="19">
        <f t="shared" si="7"/>
        <v>0</v>
      </c>
      <c r="FZ14" s="19">
        <f t="shared" si="7"/>
        <v>0</v>
      </c>
      <c r="GA14" s="19">
        <f t="shared" si="7"/>
        <v>0</v>
      </c>
      <c r="GB14" s="19">
        <f t="shared" si="7"/>
        <v>0</v>
      </c>
      <c r="GC14" s="19">
        <f t="shared" si="7"/>
        <v>0</v>
      </c>
      <c r="GD14" s="19">
        <f t="shared" si="7"/>
        <v>0</v>
      </c>
      <c r="GE14" s="19">
        <f t="shared" si="7"/>
        <v>0</v>
      </c>
      <c r="GF14" s="19">
        <f t="shared" si="7"/>
        <v>0</v>
      </c>
      <c r="GG14" s="19">
        <f t="shared" si="7"/>
        <v>0</v>
      </c>
      <c r="GH14" s="19">
        <f t="shared" si="7"/>
        <v>0</v>
      </c>
      <c r="GI14" s="19">
        <f t="shared" si="7"/>
        <v>0</v>
      </c>
      <c r="GJ14" s="19">
        <f t="shared" si="7"/>
        <v>0</v>
      </c>
      <c r="GK14" s="19">
        <f t="shared" si="7"/>
        <v>0</v>
      </c>
      <c r="GL14" s="19">
        <f t="shared" si="7"/>
        <v>0</v>
      </c>
      <c r="GM14" s="19">
        <f t="shared" si="7"/>
        <v>0</v>
      </c>
      <c r="GN14" s="19">
        <f t="shared" si="7"/>
        <v>0</v>
      </c>
      <c r="GO14" s="19">
        <f t="shared" si="7"/>
        <v>0</v>
      </c>
      <c r="GP14" s="19">
        <f t="shared" ref="GP14:HX14" si="8">GP16+GP18</f>
        <v>0</v>
      </c>
      <c r="GQ14" s="19">
        <f t="shared" si="8"/>
        <v>0</v>
      </c>
      <c r="GR14" s="19">
        <f t="shared" si="8"/>
        <v>0</v>
      </c>
      <c r="GS14" s="19">
        <f t="shared" si="8"/>
        <v>0</v>
      </c>
      <c r="GT14" s="19">
        <f t="shared" si="8"/>
        <v>0</v>
      </c>
      <c r="GU14" s="19">
        <f t="shared" si="8"/>
        <v>0</v>
      </c>
      <c r="GV14" s="19">
        <f t="shared" si="8"/>
        <v>0</v>
      </c>
      <c r="GW14" s="19">
        <f t="shared" si="8"/>
        <v>0</v>
      </c>
      <c r="GX14" s="19">
        <f t="shared" si="8"/>
        <v>0</v>
      </c>
      <c r="GY14" s="19">
        <f t="shared" si="8"/>
        <v>0</v>
      </c>
      <c r="GZ14" s="19">
        <f t="shared" si="8"/>
        <v>0</v>
      </c>
      <c r="HA14" s="19">
        <f t="shared" si="8"/>
        <v>0</v>
      </c>
      <c r="HB14" s="19">
        <f t="shared" si="8"/>
        <v>0</v>
      </c>
      <c r="HC14" s="19">
        <f t="shared" si="8"/>
        <v>0</v>
      </c>
      <c r="HD14" s="19">
        <f t="shared" si="8"/>
        <v>0</v>
      </c>
      <c r="HE14" s="19">
        <f t="shared" si="8"/>
        <v>0</v>
      </c>
      <c r="HF14" s="19">
        <f t="shared" si="8"/>
        <v>0</v>
      </c>
      <c r="HG14" s="19">
        <f t="shared" si="8"/>
        <v>0</v>
      </c>
      <c r="HH14" s="19">
        <f t="shared" si="8"/>
        <v>0</v>
      </c>
      <c r="HI14" s="19">
        <f t="shared" si="8"/>
        <v>0</v>
      </c>
      <c r="HJ14" s="19">
        <f t="shared" si="8"/>
        <v>0</v>
      </c>
      <c r="HK14" s="19">
        <f t="shared" si="8"/>
        <v>0</v>
      </c>
      <c r="HL14" s="19">
        <f t="shared" si="8"/>
        <v>0</v>
      </c>
      <c r="HM14" s="19">
        <f t="shared" si="8"/>
        <v>0</v>
      </c>
      <c r="HN14" s="19">
        <f t="shared" si="8"/>
        <v>0</v>
      </c>
      <c r="HO14" s="19">
        <f t="shared" si="8"/>
        <v>0</v>
      </c>
      <c r="HP14" s="19">
        <f t="shared" si="8"/>
        <v>0</v>
      </c>
      <c r="HQ14" s="19">
        <f t="shared" si="8"/>
        <v>0</v>
      </c>
      <c r="HR14" s="19">
        <f t="shared" si="8"/>
        <v>0</v>
      </c>
      <c r="HS14" s="19">
        <f t="shared" si="8"/>
        <v>0</v>
      </c>
      <c r="HT14" s="19">
        <f t="shared" si="8"/>
        <v>0</v>
      </c>
      <c r="HU14" s="19">
        <f t="shared" si="8"/>
        <v>0</v>
      </c>
      <c r="HV14" s="19">
        <f t="shared" si="8"/>
        <v>0</v>
      </c>
      <c r="HW14" s="19">
        <f t="shared" si="8"/>
        <v>0</v>
      </c>
      <c r="HX14" s="19">
        <f t="shared" si="8"/>
        <v>0</v>
      </c>
    </row>
    <row r="15" spans="1:232" s="20" customFormat="1" ht="14.25" customHeight="1" x14ac:dyDescent="0.25">
      <c r="A15" s="21"/>
      <c r="B15" s="24" t="s">
        <v>244</v>
      </c>
      <c r="C15" s="23" t="s">
        <v>240</v>
      </c>
      <c r="D15" s="18">
        <f t="shared" si="4"/>
        <v>0</v>
      </c>
      <c r="E15" s="19">
        <f>E17+E19+E20</f>
        <v>0</v>
      </c>
      <c r="F15" s="19">
        <f t="shared" ref="F15:BQ15" si="9">F17+F19+F20</f>
        <v>0</v>
      </c>
      <c r="G15" s="19">
        <f t="shared" si="9"/>
        <v>0</v>
      </c>
      <c r="H15" s="19">
        <f t="shared" si="9"/>
        <v>0</v>
      </c>
      <c r="I15" s="19">
        <f t="shared" si="9"/>
        <v>0</v>
      </c>
      <c r="J15" s="19">
        <f t="shared" si="9"/>
        <v>0</v>
      </c>
      <c r="K15" s="19">
        <f t="shared" si="9"/>
        <v>0</v>
      </c>
      <c r="L15" s="19">
        <f t="shared" si="9"/>
        <v>0</v>
      </c>
      <c r="M15" s="19">
        <f t="shared" si="9"/>
        <v>0</v>
      </c>
      <c r="N15" s="19">
        <f t="shared" si="9"/>
        <v>0</v>
      </c>
      <c r="O15" s="19">
        <f t="shared" si="9"/>
        <v>0</v>
      </c>
      <c r="P15" s="19">
        <f t="shared" si="9"/>
        <v>0</v>
      </c>
      <c r="Q15" s="19">
        <f t="shared" si="9"/>
        <v>0</v>
      </c>
      <c r="R15" s="19">
        <f t="shared" si="9"/>
        <v>0</v>
      </c>
      <c r="S15" s="19">
        <f t="shared" si="9"/>
        <v>0</v>
      </c>
      <c r="T15" s="19">
        <f t="shared" si="9"/>
        <v>0</v>
      </c>
      <c r="U15" s="19">
        <f t="shared" si="9"/>
        <v>0</v>
      </c>
      <c r="V15" s="19">
        <f t="shared" si="9"/>
        <v>0</v>
      </c>
      <c r="W15" s="19">
        <f t="shared" si="9"/>
        <v>0</v>
      </c>
      <c r="X15" s="19">
        <f t="shared" si="9"/>
        <v>0</v>
      </c>
      <c r="Y15" s="19">
        <f t="shared" si="9"/>
        <v>0</v>
      </c>
      <c r="Z15" s="19">
        <f t="shared" si="9"/>
        <v>0</v>
      </c>
      <c r="AA15" s="19">
        <f t="shared" si="9"/>
        <v>0</v>
      </c>
      <c r="AB15" s="19">
        <f t="shared" si="9"/>
        <v>0</v>
      </c>
      <c r="AC15" s="19">
        <f t="shared" si="9"/>
        <v>0</v>
      </c>
      <c r="AD15" s="19">
        <f t="shared" si="9"/>
        <v>0</v>
      </c>
      <c r="AE15" s="19">
        <f t="shared" si="9"/>
        <v>0</v>
      </c>
      <c r="AF15" s="19">
        <f t="shared" si="9"/>
        <v>0</v>
      </c>
      <c r="AG15" s="19">
        <f t="shared" si="9"/>
        <v>0</v>
      </c>
      <c r="AH15" s="19">
        <f t="shared" si="9"/>
        <v>0</v>
      </c>
      <c r="AI15" s="19">
        <f t="shared" si="9"/>
        <v>0</v>
      </c>
      <c r="AJ15" s="19">
        <f t="shared" si="9"/>
        <v>0</v>
      </c>
      <c r="AK15" s="19">
        <f t="shared" si="9"/>
        <v>0</v>
      </c>
      <c r="AL15" s="19">
        <f t="shared" si="9"/>
        <v>0</v>
      </c>
      <c r="AM15" s="19">
        <f t="shared" si="9"/>
        <v>0</v>
      </c>
      <c r="AN15" s="19">
        <f t="shared" si="9"/>
        <v>0</v>
      </c>
      <c r="AO15" s="19">
        <f t="shared" si="9"/>
        <v>0</v>
      </c>
      <c r="AP15" s="19">
        <f t="shared" si="9"/>
        <v>0</v>
      </c>
      <c r="AQ15" s="19">
        <f t="shared" si="9"/>
        <v>0</v>
      </c>
      <c r="AR15" s="19">
        <f t="shared" si="9"/>
        <v>0</v>
      </c>
      <c r="AS15" s="19">
        <f t="shared" si="9"/>
        <v>0</v>
      </c>
      <c r="AT15" s="19">
        <f t="shared" si="9"/>
        <v>0</v>
      </c>
      <c r="AU15" s="19">
        <f t="shared" si="9"/>
        <v>0</v>
      </c>
      <c r="AV15" s="19">
        <f t="shared" si="9"/>
        <v>0</v>
      </c>
      <c r="AW15" s="19">
        <f t="shared" si="9"/>
        <v>0</v>
      </c>
      <c r="AX15" s="19">
        <f t="shared" si="9"/>
        <v>0</v>
      </c>
      <c r="AY15" s="19">
        <f t="shared" si="9"/>
        <v>0</v>
      </c>
      <c r="AZ15" s="19">
        <f t="shared" si="9"/>
        <v>0</v>
      </c>
      <c r="BA15" s="19">
        <f t="shared" si="9"/>
        <v>0</v>
      </c>
      <c r="BB15" s="19">
        <f t="shared" si="9"/>
        <v>0</v>
      </c>
      <c r="BC15" s="19">
        <f t="shared" si="9"/>
        <v>0</v>
      </c>
      <c r="BD15" s="19">
        <f t="shared" si="9"/>
        <v>0</v>
      </c>
      <c r="BE15" s="19">
        <f t="shared" si="9"/>
        <v>0</v>
      </c>
      <c r="BF15" s="19">
        <f t="shared" si="9"/>
        <v>0</v>
      </c>
      <c r="BG15" s="19">
        <f t="shared" si="9"/>
        <v>0</v>
      </c>
      <c r="BH15" s="19">
        <f t="shared" si="9"/>
        <v>0</v>
      </c>
      <c r="BI15" s="19">
        <f t="shared" si="9"/>
        <v>0</v>
      </c>
      <c r="BJ15" s="19">
        <f t="shared" si="9"/>
        <v>0</v>
      </c>
      <c r="BK15" s="19">
        <f t="shared" si="9"/>
        <v>0</v>
      </c>
      <c r="BL15" s="19">
        <f t="shared" si="9"/>
        <v>0</v>
      </c>
      <c r="BM15" s="19">
        <f t="shared" si="9"/>
        <v>0</v>
      </c>
      <c r="BN15" s="19">
        <f t="shared" si="9"/>
        <v>0</v>
      </c>
      <c r="BO15" s="19">
        <f t="shared" si="9"/>
        <v>0</v>
      </c>
      <c r="BP15" s="19">
        <f t="shared" si="9"/>
        <v>0</v>
      </c>
      <c r="BQ15" s="19">
        <f t="shared" si="9"/>
        <v>0</v>
      </c>
      <c r="BR15" s="19">
        <f t="shared" ref="BR15:EC15" si="10">BR17+BR19+BR20</f>
        <v>0</v>
      </c>
      <c r="BS15" s="19">
        <f t="shared" si="10"/>
        <v>0</v>
      </c>
      <c r="BT15" s="19">
        <f t="shared" si="10"/>
        <v>0</v>
      </c>
      <c r="BU15" s="19">
        <f t="shared" si="10"/>
        <v>0</v>
      </c>
      <c r="BV15" s="19">
        <f t="shared" si="10"/>
        <v>0</v>
      </c>
      <c r="BW15" s="19">
        <f t="shared" si="10"/>
        <v>0</v>
      </c>
      <c r="BX15" s="19">
        <f t="shared" si="10"/>
        <v>0</v>
      </c>
      <c r="BY15" s="19">
        <f t="shared" si="10"/>
        <v>0</v>
      </c>
      <c r="BZ15" s="19">
        <f t="shared" si="10"/>
        <v>0</v>
      </c>
      <c r="CA15" s="19">
        <f t="shared" si="10"/>
        <v>0</v>
      </c>
      <c r="CB15" s="19">
        <f t="shared" si="10"/>
        <v>0</v>
      </c>
      <c r="CC15" s="19">
        <f t="shared" si="10"/>
        <v>0</v>
      </c>
      <c r="CD15" s="19">
        <f t="shared" si="10"/>
        <v>0</v>
      </c>
      <c r="CE15" s="19">
        <f t="shared" si="10"/>
        <v>0</v>
      </c>
      <c r="CF15" s="19">
        <f t="shared" si="10"/>
        <v>0</v>
      </c>
      <c r="CG15" s="19">
        <f t="shared" si="10"/>
        <v>0</v>
      </c>
      <c r="CH15" s="19">
        <f t="shared" si="10"/>
        <v>0</v>
      </c>
      <c r="CI15" s="19">
        <f t="shared" si="10"/>
        <v>0</v>
      </c>
      <c r="CJ15" s="19">
        <f t="shared" si="10"/>
        <v>0</v>
      </c>
      <c r="CK15" s="19">
        <f t="shared" si="10"/>
        <v>0</v>
      </c>
      <c r="CL15" s="19">
        <f t="shared" si="10"/>
        <v>0</v>
      </c>
      <c r="CM15" s="19">
        <f t="shared" si="10"/>
        <v>0</v>
      </c>
      <c r="CN15" s="19">
        <f t="shared" si="10"/>
        <v>0</v>
      </c>
      <c r="CO15" s="19">
        <f t="shared" si="10"/>
        <v>0</v>
      </c>
      <c r="CP15" s="19">
        <f t="shared" si="10"/>
        <v>0</v>
      </c>
      <c r="CQ15" s="19">
        <f t="shared" si="10"/>
        <v>0</v>
      </c>
      <c r="CR15" s="19">
        <f t="shared" si="10"/>
        <v>0</v>
      </c>
      <c r="CS15" s="19">
        <f t="shared" si="10"/>
        <v>0</v>
      </c>
      <c r="CT15" s="19">
        <f t="shared" si="10"/>
        <v>0</v>
      </c>
      <c r="CU15" s="19">
        <f t="shared" si="10"/>
        <v>0</v>
      </c>
      <c r="CV15" s="19">
        <f t="shared" si="10"/>
        <v>0</v>
      </c>
      <c r="CW15" s="19">
        <f t="shared" si="10"/>
        <v>0</v>
      </c>
      <c r="CX15" s="19">
        <f t="shared" si="10"/>
        <v>0</v>
      </c>
      <c r="CY15" s="19">
        <f t="shared" si="10"/>
        <v>0</v>
      </c>
      <c r="CZ15" s="19">
        <f t="shared" si="10"/>
        <v>0</v>
      </c>
      <c r="DA15" s="19">
        <f t="shared" si="10"/>
        <v>0</v>
      </c>
      <c r="DB15" s="19">
        <f t="shared" si="10"/>
        <v>0</v>
      </c>
      <c r="DC15" s="19">
        <f t="shared" si="10"/>
        <v>0</v>
      </c>
      <c r="DD15" s="19">
        <f t="shared" si="10"/>
        <v>0</v>
      </c>
      <c r="DE15" s="19">
        <f t="shared" si="10"/>
        <v>0</v>
      </c>
      <c r="DF15" s="19">
        <f t="shared" si="10"/>
        <v>0</v>
      </c>
      <c r="DG15" s="19">
        <f t="shared" si="10"/>
        <v>0</v>
      </c>
      <c r="DH15" s="19">
        <f t="shared" si="10"/>
        <v>0</v>
      </c>
      <c r="DI15" s="19">
        <f t="shared" si="10"/>
        <v>0</v>
      </c>
      <c r="DJ15" s="19">
        <f t="shared" si="10"/>
        <v>0</v>
      </c>
      <c r="DK15" s="19">
        <f t="shared" si="10"/>
        <v>0</v>
      </c>
      <c r="DL15" s="19">
        <f t="shared" si="10"/>
        <v>0</v>
      </c>
      <c r="DM15" s="19">
        <f t="shared" si="10"/>
        <v>0</v>
      </c>
      <c r="DN15" s="19">
        <f t="shared" si="10"/>
        <v>0</v>
      </c>
      <c r="DO15" s="19">
        <f t="shared" si="10"/>
        <v>0</v>
      </c>
      <c r="DP15" s="19">
        <f t="shared" si="10"/>
        <v>0</v>
      </c>
      <c r="DQ15" s="19">
        <f t="shared" si="10"/>
        <v>0</v>
      </c>
      <c r="DR15" s="19">
        <f t="shared" si="10"/>
        <v>0</v>
      </c>
      <c r="DS15" s="19">
        <f t="shared" si="10"/>
        <v>0</v>
      </c>
      <c r="DT15" s="19">
        <f t="shared" si="10"/>
        <v>0</v>
      </c>
      <c r="DU15" s="19">
        <f t="shared" si="10"/>
        <v>0</v>
      </c>
      <c r="DV15" s="19">
        <f t="shared" si="10"/>
        <v>0</v>
      </c>
      <c r="DW15" s="19">
        <f t="shared" si="10"/>
        <v>0</v>
      </c>
      <c r="DX15" s="19">
        <f t="shared" si="10"/>
        <v>0</v>
      </c>
      <c r="DY15" s="19">
        <f t="shared" si="10"/>
        <v>0</v>
      </c>
      <c r="DZ15" s="19">
        <f t="shared" si="10"/>
        <v>0</v>
      </c>
      <c r="EA15" s="19">
        <f t="shared" si="10"/>
        <v>0</v>
      </c>
      <c r="EB15" s="19">
        <f t="shared" si="10"/>
        <v>0</v>
      </c>
      <c r="EC15" s="19">
        <f t="shared" si="10"/>
        <v>0</v>
      </c>
      <c r="ED15" s="19">
        <f t="shared" ref="ED15:GO15" si="11">ED17+ED19+ED20</f>
        <v>0</v>
      </c>
      <c r="EE15" s="19">
        <f t="shared" si="11"/>
        <v>0</v>
      </c>
      <c r="EF15" s="19">
        <f t="shared" si="11"/>
        <v>0</v>
      </c>
      <c r="EG15" s="19">
        <f t="shared" si="11"/>
        <v>0</v>
      </c>
      <c r="EH15" s="19">
        <f t="shared" si="11"/>
        <v>0</v>
      </c>
      <c r="EI15" s="19">
        <f t="shared" si="11"/>
        <v>0</v>
      </c>
      <c r="EJ15" s="19">
        <f t="shared" si="11"/>
        <v>0</v>
      </c>
      <c r="EK15" s="19">
        <f t="shared" si="11"/>
        <v>0</v>
      </c>
      <c r="EL15" s="19">
        <f t="shared" si="11"/>
        <v>0</v>
      </c>
      <c r="EM15" s="19">
        <f t="shared" si="11"/>
        <v>0</v>
      </c>
      <c r="EN15" s="19">
        <f t="shared" si="11"/>
        <v>0</v>
      </c>
      <c r="EO15" s="19">
        <f t="shared" si="11"/>
        <v>0</v>
      </c>
      <c r="EP15" s="19">
        <f t="shared" si="11"/>
        <v>0</v>
      </c>
      <c r="EQ15" s="19">
        <f t="shared" si="11"/>
        <v>0</v>
      </c>
      <c r="ER15" s="19">
        <f t="shared" si="11"/>
        <v>0</v>
      </c>
      <c r="ES15" s="19">
        <f t="shared" si="11"/>
        <v>0</v>
      </c>
      <c r="ET15" s="19">
        <f t="shared" si="11"/>
        <v>0</v>
      </c>
      <c r="EU15" s="19">
        <f t="shared" si="11"/>
        <v>0</v>
      </c>
      <c r="EV15" s="19">
        <f t="shared" si="11"/>
        <v>0</v>
      </c>
      <c r="EW15" s="19">
        <f t="shared" si="11"/>
        <v>0</v>
      </c>
      <c r="EX15" s="19">
        <f t="shared" si="11"/>
        <v>0</v>
      </c>
      <c r="EY15" s="19">
        <f t="shared" si="11"/>
        <v>0</v>
      </c>
      <c r="EZ15" s="19">
        <f t="shared" si="11"/>
        <v>0</v>
      </c>
      <c r="FA15" s="19">
        <f t="shared" si="11"/>
        <v>0</v>
      </c>
      <c r="FB15" s="19">
        <f t="shared" si="11"/>
        <v>0</v>
      </c>
      <c r="FC15" s="19">
        <f t="shared" si="11"/>
        <v>0</v>
      </c>
      <c r="FD15" s="19">
        <f t="shared" si="11"/>
        <v>0</v>
      </c>
      <c r="FE15" s="19">
        <f t="shared" si="11"/>
        <v>0</v>
      </c>
      <c r="FF15" s="19">
        <f t="shared" si="11"/>
        <v>0</v>
      </c>
      <c r="FG15" s="19">
        <f t="shared" si="11"/>
        <v>0</v>
      </c>
      <c r="FH15" s="19">
        <f t="shared" si="11"/>
        <v>0</v>
      </c>
      <c r="FI15" s="19">
        <f t="shared" si="11"/>
        <v>0</v>
      </c>
      <c r="FJ15" s="19">
        <f t="shared" si="11"/>
        <v>0</v>
      </c>
      <c r="FK15" s="19">
        <f t="shared" si="11"/>
        <v>0</v>
      </c>
      <c r="FL15" s="19">
        <f t="shared" si="11"/>
        <v>0</v>
      </c>
      <c r="FM15" s="19">
        <f t="shared" si="11"/>
        <v>0</v>
      </c>
      <c r="FN15" s="19">
        <f t="shared" si="11"/>
        <v>0</v>
      </c>
      <c r="FO15" s="19">
        <f t="shared" si="11"/>
        <v>0</v>
      </c>
      <c r="FP15" s="19">
        <f t="shared" si="11"/>
        <v>0</v>
      </c>
      <c r="FQ15" s="19">
        <f t="shared" si="11"/>
        <v>0</v>
      </c>
      <c r="FR15" s="19">
        <f t="shared" si="11"/>
        <v>0</v>
      </c>
      <c r="FS15" s="19">
        <f t="shared" si="11"/>
        <v>0</v>
      </c>
      <c r="FT15" s="19">
        <f t="shared" si="11"/>
        <v>0</v>
      </c>
      <c r="FU15" s="19">
        <f t="shared" si="11"/>
        <v>0</v>
      </c>
      <c r="FV15" s="19">
        <f t="shared" si="11"/>
        <v>0</v>
      </c>
      <c r="FW15" s="19">
        <f t="shared" si="11"/>
        <v>0</v>
      </c>
      <c r="FX15" s="19">
        <f t="shared" si="11"/>
        <v>0</v>
      </c>
      <c r="FY15" s="19">
        <f t="shared" si="11"/>
        <v>0</v>
      </c>
      <c r="FZ15" s="19">
        <f t="shared" si="11"/>
        <v>0</v>
      </c>
      <c r="GA15" s="19">
        <f t="shared" si="11"/>
        <v>0</v>
      </c>
      <c r="GB15" s="19">
        <f t="shared" si="11"/>
        <v>0</v>
      </c>
      <c r="GC15" s="19">
        <f t="shared" si="11"/>
        <v>0</v>
      </c>
      <c r="GD15" s="19">
        <f t="shared" si="11"/>
        <v>0</v>
      </c>
      <c r="GE15" s="19">
        <f t="shared" si="11"/>
        <v>0</v>
      </c>
      <c r="GF15" s="19">
        <f t="shared" si="11"/>
        <v>0</v>
      </c>
      <c r="GG15" s="19">
        <f t="shared" si="11"/>
        <v>0</v>
      </c>
      <c r="GH15" s="19">
        <f t="shared" si="11"/>
        <v>0</v>
      </c>
      <c r="GI15" s="19">
        <f t="shared" si="11"/>
        <v>0</v>
      </c>
      <c r="GJ15" s="19">
        <f t="shared" si="11"/>
        <v>0</v>
      </c>
      <c r="GK15" s="19">
        <f t="shared" si="11"/>
        <v>0</v>
      </c>
      <c r="GL15" s="19">
        <f t="shared" si="11"/>
        <v>0</v>
      </c>
      <c r="GM15" s="19">
        <f t="shared" si="11"/>
        <v>0</v>
      </c>
      <c r="GN15" s="19">
        <f t="shared" si="11"/>
        <v>0</v>
      </c>
      <c r="GO15" s="19">
        <f t="shared" si="11"/>
        <v>0</v>
      </c>
      <c r="GP15" s="19">
        <f t="shared" ref="GP15:HX15" si="12">GP17+GP19+GP20</f>
        <v>0</v>
      </c>
      <c r="GQ15" s="19">
        <f t="shared" si="12"/>
        <v>0</v>
      </c>
      <c r="GR15" s="19">
        <f t="shared" si="12"/>
        <v>0</v>
      </c>
      <c r="GS15" s="19">
        <f t="shared" si="12"/>
        <v>0</v>
      </c>
      <c r="GT15" s="19">
        <f t="shared" si="12"/>
        <v>0</v>
      </c>
      <c r="GU15" s="19">
        <f t="shared" si="12"/>
        <v>0</v>
      </c>
      <c r="GV15" s="19">
        <f t="shared" si="12"/>
        <v>0</v>
      </c>
      <c r="GW15" s="19">
        <f t="shared" si="12"/>
        <v>0</v>
      </c>
      <c r="GX15" s="19">
        <f t="shared" si="12"/>
        <v>0</v>
      </c>
      <c r="GY15" s="19">
        <f t="shared" si="12"/>
        <v>0</v>
      </c>
      <c r="GZ15" s="19">
        <f t="shared" si="12"/>
        <v>0</v>
      </c>
      <c r="HA15" s="19">
        <f t="shared" si="12"/>
        <v>0</v>
      </c>
      <c r="HB15" s="19">
        <f t="shared" si="12"/>
        <v>0</v>
      </c>
      <c r="HC15" s="19">
        <f t="shared" si="12"/>
        <v>0</v>
      </c>
      <c r="HD15" s="19">
        <f t="shared" si="12"/>
        <v>0</v>
      </c>
      <c r="HE15" s="19">
        <f t="shared" si="12"/>
        <v>0</v>
      </c>
      <c r="HF15" s="19">
        <f t="shared" si="12"/>
        <v>0</v>
      </c>
      <c r="HG15" s="19">
        <f t="shared" si="12"/>
        <v>0</v>
      </c>
      <c r="HH15" s="19">
        <f t="shared" si="12"/>
        <v>0</v>
      </c>
      <c r="HI15" s="19">
        <f t="shared" si="12"/>
        <v>0</v>
      </c>
      <c r="HJ15" s="19">
        <f t="shared" si="12"/>
        <v>0</v>
      </c>
      <c r="HK15" s="19">
        <f t="shared" si="12"/>
        <v>0</v>
      </c>
      <c r="HL15" s="19">
        <f t="shared" si="12"/>
        <v>0</v>
      </c>
      <c r="HM15" s="19">
        <f t="shared" si="12"/>
        <v>0</v>
      </c>
      <c r="HN15" s="19">
        <f t="shared" si="12"/>
        <v>0</v>
      </c>
      <c r="HO15" s="19">
        <f t="shared" si="12"/>
        <v>0</v>
      </c>
      <c r="HP15" s="19">
        <f t="shared" si="12"/>
        <v>0</v>
      </c>
      <c r="HQ15" s="19">
        <f t="shared" si="12"/>
        <v>0</v>
      </c>
      <c r="HR15" s="19">
        <f t="shared" si="12"/>
        <v>0</v>
      </c>
      <c r="HS15" s="19">
        <f t="shared" si="12"/>
        <v>0</v>
      </c>
      <c r="HT15" s="19">
        <f t="shared" si="12"/>
        <v>0</v>
      </c>
      <c r="HU15" s="19">
        <f t="shared" si="12"/>
        <v>0</v>
      </c>
      <c r="HV15" s="19">
        <f t="shared" si="12"/>
        <v>0</v>
      </c>
      <c r="HW15" s="19">
        <f t="shared" si="12"/>
        <v>0</v>
      </c>
      <c r="HX15" s="19">
        <f t="shared" si="12"/>
        <v>0</v>
      </c>
    </row>
    <row r="16" spans="1:232" s="20" customFormat="1" ht="15" x14ac:dyDescent="0.25">
      <c r="A16" s="21" t="s">
        <v>245</v>
      </c>
      <c r="B16" s="24" t="s">
        <v>246</v>
      </c>
      <c r="C16" s="23" t="s">
        <v>243</v>
      </c>
      <c r="D16" s="18">
        <f t="shared" si="4"/>
        <v>0</v>
      </c>
      <c r="E16" s="19"/>
      <c r="F16" s="25"/>
      <c r="G16" s="25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9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9"/>
      <c r="CN16" s="30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8"/>
      <c r="GL16" s="29"/>
      <c r="GM16" s="27"/>
      <c r="GN16" s="27"/>
      <c r="GO16" s="30"/>
      <c r="GP16" s="27"/>
      <c r="GQ16" s="27"/>
      <c r="GR16" s="27"/>
      <c r="GS16" s="27"/>
      <c r="GT16" s="28"/>
      <c r="GU16" s="29"/>
      <c r="GV16" s="30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1:232" s="20" customFormat="1" ht="12.75" customHeight="1" x14ac:dyDescent="0.25">
      <c r="A17" s="21"/>
      <c r="B17" s="24"/>
      <c r="C17" s="23" t="s">
        <v>240</v>
      </c>
      <c r="D17" s="18">
        <f t="shared" si="4"/>
        <v>0</v>
      </c>
      <c r="E17" s="19"/>
      <c r="F17" s="25"/>
      <c r="G17" s="25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9"/>
      <c r="AH17" s="25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8"/>
      <c r="CM17" s="31"/>
      <c r="CN17" s="30"/>
      <c r="CO17" s="27"/>
      <c r="CP17" s="27"/>
      <c r="CQ17" s="27"/>
      <c r="CR17" s="27"/>
      <c r="CS17" s="27"/>
      <c r="CT17" s="32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32"/>
      <c r="DV17" s="32"/>
      <c r="DW17" s="32"/>
      <c r="DX17" s="32"/>
      <c r="DY17" s="32"/>
      <c r="DZ17" s="32"/>
      <c r="EA17" s="32"/>
      <c r="EB17" s="32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32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8"/>
      <c r="GL17" s="31"/>
      <c r="GM17" s="27"/>
      <c r="GN17" s="27"/>
      <c r="GO17" s="30"/>
      <c r="GP17" s="27"/>
      <c r="GQ17" s="27"/>
      <c r="GR17" s="27"/>
      <c r="GS17" s="27"/>
      <c r="GT17" s="28"/>
      <c r="GU17" s="31"/>
      <c r="GV17" s="30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</row>
    <row r="18" spans="1:232" s="20" customFormat="1" ht="12.75" customHeight="1" x14ac:dyDescent="0.25">
      <c r="A18" s="21" t="s">
        <v>247</v>
      </c>
      <c r="B18" s="24" t="s">
        <v>248</v>
      </c>
      <c r="C18" s="23" t="s">
        <v>243</v>
      </c>
      <c r="D18" s="18">
        <f t="shared" si="4"/>
        <v>0</v>
      </c>
      <c r="E18" s="19"/>
      <c r="F18" s="25"/>
      <c r="G18" s="19"/>
      <c r="H18" s="26"/>
      <c r="I18" s="25"/>
      <c r="J18" s="19"/>
      <c r="K18" s="25"/>
      <c r="L18" s="25"/>
      <c r="M18" s="25"/>
      <c r="N18" s="25"/>
      <c r="O18" s="25"/>
      <c r="P18" s="25"/>
      <c r="Q18" s="25"/>
      <c r="R18" s="25"/>
      <c r="S18" s="19"/>
      <c r="T18" s="19"/>
      <c r="U18" s="19"/>
      <c r="V18" s="19"/>
      <c r="W18" s="19"/>
      <c r="X18" s="19"/>
      <c r="Y18" s="19"/>
      <c r="Z18" s="25"/>
      <c r="AA18" s="25"/>
      <c r="AB18" s="25"/>
      <c r="AC18" s="25"/>
      <c r="AD18" s="25"/>
      <c r="AE18" s="25"/>
      <c r="AF18" s="25"/>
      <c r="AG18" s="19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33"/>
      <c r="CN18" s="27"/>
      <c r="CO18" s="27"/>
      <c r="CP18" s="27"/>
      <c r="CQ18" s="27"/>
      <c r="CR18" s="27"/>
      <c r="CS18" s="28"/>
      <c r="CT18" s="29"/>
      <c r="CU18" s="30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8"/>
      <c r="DU18" s="29"/>
      <c r="DV18" s="29"/>
      <c r="DW18" s="29"/>
      <c r="DX18" s="27"/>
      <c r="DY18" s="27"/>
      <c r="DZ18" s="27"/>
      <c r="EA18" s="27"/>
      <c r="EB18" s="29"/>
      <c r="EC18" s="30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  <c r="FF18" s="29"/>
      <c r="FG18" s="30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8"/>
      <c r="GL18" s="27"/>
      <c r="GM18" s="27"/>
      <c r="GN18" s="29"/>
      <c r="GO18" s="30"/>
      <c r="GP18" s="27"/>
      <c r="GQ18" s="27"/>
      <c r="GR18" s="27"/>
      <c r="GS18" s="27"/>
      <c r="GT18" s="27"/>
      <c r="GU18" s="33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1:232" s="20" customFormat="1" ht="12.75" customHeight="1" x14ac:dyDescent="0.25">
      <c r="A19" s="21"/>
      <c r="B19" s="24"/>
      <c r="C19" s="23" t="s">
        <v>240</v>
      </c>
      <c r="D19" s="18">
        <f t="shared" si="4"/>
        <v>0</v>
      </c>
      <c r="E19" s="19"/>
      <c r="F19" s="25"/>
      <c r="G19" s="19"/>
      <c r="H19" s="26"/>
      <c r="I19" s="25"/>
      <c r="J19" s="19"/>
      <c r="K19" s="25"/>
      <c r="L19" s="25"/>
      <c r="M19" s="25"/>
      <c r="N19" s="25"/>
      <c r="O19" s="25"/>
      <c r="P19" s="25"/>
      <c r="Q19" s="25"/>
      <c r="R19" s="25"/>
      <c r="S19" s="19"/>
      <c r="T19" s="19"/>
      <c r="U19" s="19"/>
      <c r="V19" s="19"/>
      <c r="W19" s="19"/>
      <c r="X19" s="19"/>
      <c r="Y19" s="19"/>
      <c r="Z19" s="25"/>
      <c r="AA19" s="25"/>
      <c r="AB19" s="25"/>
      <c r="AC19" s="25"/>
      <c r="AD19" s="25"/>
      <c r="AE19" s="25"/>
      <c r="AF19" s="25"/>
      <c r="AG19" s="19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  <c r="CT19" s="31"/>
      <c r="CU19" s="30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8"/>
      <c r="DU19" s="31"/>
      <c r="DV19" s="31"/>
      <c r="DW19" s="31"/>
      <c r="DX19" s="27"/>
      <c r="DY19" s="27"/>
      <c r="DZ19" s="27"/>
      <c r="EA19" s="27"/>
      <c r="EB19" s="31"/>
      <c r="EC19" s="30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  <c r="FF19" s="31"/>
      <c r="FG19" s="30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8"/>
      <c r="GL19" s="27"/>
      <c r="GM19" s="27"/>
      <c r="GN19" s="31"/>
      <c r="GO19" s="30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</row>
    <row r="20" spans="1:232" s="20" customFormat="1" ht="15.75" thickBot="1" x14ac:dyDescent="0.3">
      <c r="A20" s="34" t="s">
        <v>249</v>
      </c>
      <c r="B20" s="35" t="s">
        <v>250</v>
      </c>
      <c r="C20" s="36" t="s">
        <v>240</v>
      </c>
      <c r="D20" s="18">
        <f t="shared" si="4"/>
        <v>0</v>
      </c>
      <c r="E20" s="19"/>
      <c r="F20" s="25"/>
      <c r="G20" s="19"/>
      <c r="H20" s="26"/>
      <c r="I20" s="25"/>
      <c r="J20" s="19"/>
      <c r="K20" s="25"/>
      <c r="L20" s="25"/>
      <c r="M20" s="25"/>
      <c r="N20" s="25"/>
      <c r="O20" s="25"/>
      <c r="P20" s="25"/>
      <c r="Q20" s="25"/>
      <c r="R20" s="25"/>
      <c r="S20" s="19"/>
      <c r="T20" s="19"/>
      <c r="U20" s="19"/>
      <c r="V20" s="19"/>
      <c r="W20" s="19"/>
      <c r="X20" s="19"/>
      <c r="Y20" s="19"/>
      <c r="Z20" s="25"/>
      <c r="AA20" s="25"/>
      <c r="AB20" s="25"/>
      <c r="AC20" s="25"/>
      <c r="AD20" s="25"/>
      <c r="AE20" s="25"/>
      <c r="AF20" s="25"/>
      <c r="AG20" s="19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8"/>
      <c r="CT20" s="37"/>
      <c r="CU20" s="30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8"/>
      <c r="DU20" s="37"/>
      <c r="DV20" s="37"/>
      <c r="DW20" s="37"/>
      <c r="DX20" s="33"/>
      <c r="DY20" s="33"/>
      <c r="DZ20" s="33"/>
      <c r="EA20" s="33"/>
      <c r="EB20" s="37"/>
      <c r="EC20" s="30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  <c r="FF20" s="37"/>
      <c r="FG20" s="30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8"/>
      <c r="GL20" s="33"/>
      <c r="GM20" s="33"/>
      <c r="GN20" s="37"/>
      <c r="GO20" s="30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</row>
    <row r="21" spans="1:232" s="20" customFormat="1" ht="12.75" customHeight="1" x14ac:dyDescent="0.25">
      <c r="A21" s="15" t="s">
        <v>251</v>
      </c>
      <c r="B21" s="38" t="s">
        <v>252</v>
      </c>
      <c r="C21" s="17" t="s">
        <v>242</v>
      </c>
      <c r="D21" s="18">
        <f t="shared" si="4"/>
        <v>0</v>
      </c>
      <c r="E21" s="39"/>
      <c r="F21" s="25"/>
      <c r="G21" s="19"/>
      <c r="H21" s="26"/>
      <c r="I21" s="25"/>
      <c r="J21" s="19"/>
      <c r="K21" s="25"/>
      <c r="L21" s="25"/>
      <c r="M21" s="25"/>
      <c r="N21" s="25"/>
      <c r="O21" s="25"/>
      <c r="P21" s="25"/>
      <c r="Q21" s="25"/>
      <c r="R21" s="25"/>
      <c r="S21" s="19"/>
      <c r="T21" s="19"/>
      <c r="U21" s="19"/>
      <c r="V21" s="19"/>
      <c r="W21" s="19"/>
      <c r="X21" s="19"/>
      <c r="Y21" s="19"/>
      <c r="Z21" s="25"/>
      <c r="AA21" s="25"/>
      <c r="AB21" s="19"/>
      <c r="AC21" s="25"/>
      <c r="AD21" s="19"/>
      <c r="AE21" s="25"/>
      <c r="AF21" s="25"/>
      <c r="AG21" s="19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33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3"/>
      <c r="DV21" s="33"/>
      <c r="DW21" s="33"/>
      <c r="DX21" s="33"/>
      <c r="DY21" s="33"/>
      <c r="DZ21" s="33"/>
      <c r="EA21" s="33"/>
      <c r="EB21" s="33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33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33"/>
      <c r="GM21" s="33"/>
      <c r="GN21" s="33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</row>
    <row r="22" spans="1:232" s="20" customFormat="1" ht="13.5" customHeight="1" thickBot="1" x14ac:dyDescent="0.3">
      <c r="A22" s="21"/>
      <c r="B22" s="40"/>
      <c r="C22" s="23" t="s">
        <v>240</v>
      </c>
      <c r="D22" s="18">
        <f t="shared" si="4"/>
        <v>0</v>
      </c>
      <c r="E22" s="19">
        <f>E24+E26+E28+E30+E31</f>
        <v>0</v>
      </c>
      <c r="F22" s="19">
        <f t="shared" ref="F22:BQ22" si="13">F24+F26+F28+F30+F31</f>
        <v>0</v>
      </c>
      <c r="G22" s="19">
        <f t="shared" si="13"/>
        <v>0</v>
      </c>
      <c r="H22" s="19">
        <f t="shared" si="13"/>
        <v>0</v>
      </c>
      <c r="I22" s="19">
        <f t="shared" si="13"/>
        <v>0</v>
      </c>
      <c r="J22" s="19">
        <f t="shared" si="13"/>
        <v>0</v>
      </c>
      <c r="K22" s="19">
        <f t="shared" si="13"/>
        <v>0</v>
      </c>
      <c r="L22" s="19">
        <f t="shared" si="13"/>
        <v>0</v>
      </c>
      <c r="M22" s="19">
        <f t="shared" si="13"/>
        <v>0</v>
      </c>
      <c r="N22" s="19">
        <f t="shared" si="13"/>
        <v>0</v>
      </c>
      <c r="O22" s="19">
        <f t="shared" si="13"/>
        <v>0</v>
      </c>
      <c r="P22" s="19">
        <f t="shared" si="13"/>
        <v>0</v>
      </c>
      <c r="Q22" s="19">
        <f t="shared" si="13"/>
        <v>0</v>
      </c>
      <c r="R22" s="19">
        <f t="shared" si="13"/>
        <v>0</v>
      </c>
      <c r="S22" s="19">
        <f t="shared" si="13"/>
        <v>0</v>
      </c>
      <c r="T22" s="19">
        <f t="shared" si="13"/>
        <v>0</v>
      </c>
      <c r="U22" s="19">
        <f t="shared" si="13"/>
        <v>0</v>
      </c>
      <c r="V22" s="19">
        <f t="shared" si="13"/>
        <v>0</v>
      </c>
      <c r="W22" s="19">
        <f t="shared" si="13"/>
        <v>0</v>
      </c>
      <c r="X22" s="19">
        <f t="shared" si="13"/>
        <v>0</v>
      </c>
      <c r="Y22" s="19">
        <f t="shared" si="13"/>
        <v>0</v>
      </c>
      <c r="Z22" s="19">
        <f t="shared" si="13"/>
        <v>0</v>
      </c>
      <c r="AA22" s="19">
        <f t="shared" si="13"/>
        <v>0</v>
      </c>
      <c r="AB22" s="19">
        <f t="shared" si="13"/>
        <v>0</v>
      </c>
      <c r="AC22" s="19">
        <f t="shared" si="13"/>
        <v>0</v>
      </c>
      <c r="AD22" s="19">
        <f t="shared" si="13"/>
        <v>0</v>
      </c>
      <c r="AE22" s="19">
        <f t="shared" si="13"/>
        <v>0</v>
      </c>
      <c r="AF22" s="19">
        <f t="shared" si="13"/>
        <v>0</v>
      </c>
      <c r="AG22" s="19">
        <f t="shared" si="13"/>
        <v>0</v>
      </c>
      <c r="AH22" s="19">
        <f t="shared" si="13"/>
        <v>0</v>
      </c>
      <c r="AI22" s="19">
        <f t="shared" si="13"/>
        <v>0</v>
      </c>
      <c r="AJ22" s="19">
        <f t="shared" si="13"/>
        <v>0</v>
      </c>
      <c r="AK22" s="19">
        <f t="shared" si="13"/>
        <v>0</v>
      </c>
      <c r="AL22" s="19">
        <f t="shared" si="13"/>
        <v>0</v>
      </c>
      <c r="AM22" s="19">
        <f t="shared" si="13"/>
        <v>0</v>
      </c>
      <c r="AN22" s="19">
        <f t="shared" si="13"/>
        <v>0</v>
      </c>
      <c r="AO22" s="19">
        <f t="shared" si="13"/>
        <v>0</v>
      </c>
      <c r="AP22" s="19">
        <f t="shared" si="13"/>
        <v>0</v>
      </c>
      <c r="AQ22" s="19">
        <f t="shared" si="13"/>
        <v>0</v>
      </c>
      <c r="AR22" s="19">
        <f t="shared" si="13"/>
        <v>0</v>
      </c>
      <c r="AS22" s="19">
        <f t="shared" si="13"/>
        <v>0</v>
      </c>
      <c r="AT22" s="19">
        <f t="shared" si="13"/>
        <v>0</v>
      </c>
      <c r="AU22" s="19">
        <f t="shared" si="13"/>
        <v>0</v>
      </c>
      <c r="AV22" s="19">
        <f t="shared" si="13"/>
        <v>0</v>
      </c>
      <c r="AW22" s="19">
        <f t="shared" si="13"/>
        <v>0</v>
      </c>
      <c r="AX22" s="19">
        <f t="shared" si="13"/>
        <v>0</v>
      </c>
      <c r="AY22" s="19">
        <f t="shared" si="13"/>
        <v>0</v>
      </c>
      <c r="AZ22" s="19">
        <f t="shared" si="13"/>
        <v>0</v>
      </c>
      <c r="BA22" s="19">
        <f t="shared" si="13"/>
        <v>0</v>
      </c>
      <c r="BB22" s="19">
        <f t="shared" si="13"/>
        <v>0</v>
      </c>
      <c r="BC22" s="19">
        <f t="shared" si="13"/>
        <v>0</v>
      </c>
      <c r="BD22" s="19">
        <f t="shared" si="13"/>
        <v>0</v>
      </c>
      <c r="BE22" s="19">
        <f t="shared" si="13"/>
        <v>0</v>
      </c>
      <c r="BF22" s="19">
        <f t="shared" si="13"/>
        <v>0</v>
      </c>
      <c r="BG22" s="19">
        <f t="shared" si="13"/>
        <v>0</v>
      </c>
      <c r="BH22" s="19">
        <f t="shared" si="13"/>
        <v>0</v>
      </c>
      <c r="BI22" s="19">
        <f t="shared" si="13"/>
        <v>0</v>
      </c>
      <c r="BJ22" s="19">
        <f t="shared" si="13"/>
        <v>0</v>
      </c>
      <c r="BK22" s="19">
        <f t="shared" si="13"/>
        <v>0</v>
      </c>
      <c r="BL22" s="19">
        <f t="shared" si="13"/>
        <v>0</v>
      </c>
      <c r="BM22" s="19">
        <f t="shared" si="13"/>
        <v>0</v>
      </c>
      <c r="BN22" s="19">
        <f t="shared" si="13"/>
        <v>0</v>
      </c>
      <c r="BO22" s="19">
        <f t="shared" si="13"/>
        <v>0</v>
      </c>
      <c r="BP22" s="19">
        <f t="shared" si="13"/>
        <v>0</v>
      </c>
      <c r="BQ22" s="19">
        <f t="shared" si="13"/>
        <v>0</v>
      </c>
      <c r="BR22" s="19">
        <f t="shared" ref="BR22:EC22" si="14">BR24+BR26+BR28+BR30+BR31</f>
        <v>0</v>
      </c>
      <c r="BS22" s="19">
        <f t="shared" si="14"/>
        <v>0</v>
      </c>
      <c r="BT22" s="19">
        <f t="shared" si="14"/>
        <v>0</v>
      </c>
      <c r="BU22" s="19">
        <f t="shared" si="14"/>
        <v>0</v>
      </c>
      <c r="BV22" s="19">
        <f t="shared" si="14"/>
        <v>0</v>
      </c>
      <c r="BW22" s="19">
        <f t="shared" si="14"/>
        <v>0</v>
      </c>
      <c r="BX22" s="19">
        <f t="shared" si="14"/>
        <v>0</v>
      </c>
      <c r="BY22" s="19">
        <f t="shared" si="14"/>
        <v>0</v>
      </c>
      <c r="BZ22" s="19">
        <f t="shared" si="14"/>
        <v>0</v>
      </c>
      <c r="CA22" s="19">
        <f t="shared" si="14"/>
        <v>0</v>
      </c>
      <c r="CB22" s="19">
        <f t="shared" si="14"/>
        <v>0</v>
      </c>
      <c r="CC22" s="19">
        <f t="shared" si="14"/>
        <v>0</v>
      </c>
      <c r="CD22" s="19">
        <f t="shared" si="14"/>
        <v>0</v>
      </c>
      <c r="CE22" s="19">
        <f t="shared" si="14"/>
        <v>0</v>
      </c>
      <c r="CF22" s="19">
        <f t="shared" si="14"/>
        <v>0</v>
      </c>
      <c r="CG22" s="19">
        <f t="shared" si="14"/>
        <v>0</v>
      </c>
      <c r="CH22" s="19">
        <f t="shared" si="14"/>
        <v>0</v>
      </c>
      <c r="CI22" s="19">
        <f t="shared" si="14"/>
        <v>0</v>
      </c>
      <c r="CJ22" s="19">
        <f t="shared" si="14"/>
        <v>0</v>
      </c>
      <c r="CK22" s="19">
        <f t="shared" si="14"/>
        <v>0</v>
      </c>
      <c r="CL22" s="19">
        <f t="shared" si="14"/>
        <v>0</v>
      </c>
      <c r="CM22" s="19">
        <f t="shared" si="14"/>
        <v>0</v>
      </c>
      <c r="CN22" s="19">
        <f t="shared" si="14"/>
        <v>0</v>
      </c>
      <c r="CO22" s="19">
        <f t="shared" si="14"/>
        <v>0</v>
      </c>
      <c r="CP22" s="19">
        <f t="shared" si="14"/>
        <v>0</v>
      </c>
      <c r="CQ22" s="19">
        <f t="shared" si="14"/>
        <v>0</v>
      </c>
      <c r="CR22" s="19">
        <f t="shared" si="14"/>
        <v>0</v>
      </c>
      <c r="CS22" s="19">
        <f t="shared" si="14"/>
        <v>0</v>
      </c>
      <c r="CT22" s="19">
        <f t="shared" si="14"/>
        <v>0</v>
      </c>
      <c r="CU22" s="19">
        <f t="shared" si="14"/>
        <v>0</v>
      </c>
      <c r="CV22" s="19">
        <f t="shared" si="14"/>
        <v>0</v>
      </c>
      <c r="CW22" s="19">
        <f t="shared" si="14"/>
        <v>0</v>
      </c>
      <c r="CX22" s="19">
        <f t="shared" si="14"/>
        <v>0</v>
      </c>
      <c r="CY22" s="19">
        <f t="shared" si="14"/>
        <v>0</v>
      </c>
      <c r="CZ22" s="19">
        <f t="shared" si="14"/>
        <v>0</v>
      </c>
      <c r="DA22" s="19">
        <f t="shared" si="14"/>
        <v>0</v>
      </c>
      <c r="DB22" s="19">
        <f t="shared" si="14"/>
        <v>0</v>
      </c>
      <c r="DC22" s="19">
        <f t="shared" si="14"/>
        <v>0</v>
      </c>
      <c r="DD22" s="19">
        <f t="shared" si="14"/>
        <v>0</v>
      </c>
      <c r="DE22" s="19">
        <f t="shared" si="14"/>
        <v>0</v>
      </c>
      <c r="DF22" s="19">
        <f t="shared" si="14"/>
        <v>0</v>
      </c>
      <c r="DG22" s="19">
        <f t="shared" si="14"/>
        <v>0</v>
      </c>
      <c r="DH22" s="19">
        <f t="shared" si="14"/>
        <v>0</v>
      </c>
      <c r="DI22" s="19">
        <f t="shared" si="14"/>
        <v>0</v>
      </c>
      <c r="DJ22" s="19">
        <f t="shared" si="14"/>
        <v>0</v>
      </c>
      <c r="DK22" s="19">
        <f t="shared" si="14"/>
        <v>0</v>
      </c>
      <c r="DL22" s="19">
        <f t="shared" si="14"/>
        <v>0</v>
      </c>
      <c r="DM22" s="19">
        <f t="shared" si="14"/>
        <v>0</v>
      </c>
      <c r="DN22" s="19">
        <f t="shared" si="14"/>
        <v>0</v>
      </c>
      <c r="DO22" s="19">
        <f t="shared" si="14"/>
        <v>0</v>
      </c>
      <c r="DP22" s="19">
        <f t="shared" si="14"/>
        <v>0</v>
      </c>
      <c r="DQ22" s="19">
        <f t="shared" si="14"/>
        <v>0</v>
      </c>
      <c r="DR22" s="19">
        <f t="shared" si="14"/>
        <v>0</v>
      </c>
      <c r="DS22" s="19">
        <f t="shared" si="14"/>
        <v>0</v>
      </c>
      <c r="DT22" s="19">
        <f t="shared" si="14"/>
        <v>0</v>
      </c>
      <c r="DU22" s="19">
        <f t="shared" si="14"/>
        <v>0</v>
      </c>
      <c r="DV22" s="19">
        <f t="shared" si="14"/>
        <v>0</v>
      </c>
      <c r="DW22" s="19">
        <f t="shared" si="14"/>
        <v>0</v>
      </c>
      <c r="DX22" s="19">
        <f t="shared" si="14"/>
        <v>0</v>
      </c>
      <c r="DY22" s="19">
        <f t="shared" si="14"/>
        <v>0</v>
      </c>
      <c r="DZ22" s="19">
        <f t="shared" si="14"/>
        <v>0</v>
      </c>
      <c r="EA22" s="19">
        <f t="shared" si="14"/>
        <v>0</v>
      </c>
      <c r="EB22" s="19">
        <f t="shared" si="14"/>
        <v>0</v>
      </c>
      <c r="EC22" s="19">
        <f t="shared" si="14"/>
        <v>0</v>
      </c>
      <c r="ED22" s="19">
        <f t="shared" ref="ED22:GO22" si="15">ED24+ED26+ED28+ED30+ED31</f>
        <v>0</v>
      </c>
      <c r="EE22" s="19">
        <f t="shared" si="15"/>
        <v>0</v>
      </c>
      <c r="EF22" s="19">
        <f t="shared" si="15"/>
        <v>0</v>
      </c>
      <c r="EG22" s="19">
        <f t="shared" si="15"/>
        <v>0</v>
      </c>
      <c r="EH22" s="19">
        <f t="shared" si="15"/>
        <v>0</v>
      </c>
      <c r="EI22" s="19">
        <f t="shared" si="15"/>
        <v>0</v>
      </c>
      <c r="EJ22" s="19">
        <f t="shared" si="15"/>
        <v>0</v>
      </c>
      <c r="EK22" s="19">
        <f t="shared" si="15"/>
        <v>0</v>
      </c>
      <c r="EL22" s="19">
        <f t="shared" si="15"/>
        <v>0</v>
      </c>
      <c r="EM22" s="19">
        <f t="shared" si="15"/>
        <v>0</v>
      </c>
      <c r="EN22" s="19">
        <f t="shared" si="15"/>
        <v>0</v>
      </c>
      <c r="EO22" s="19">
        <f t="shared" si="15"/>
        <v>0</v>
      </c>
      <c r="EP22" s="19">
        <f t="shared" si="15"/>
        <v>0</v>
      </c>
      <c r="EQ22" s="19">
        <f t="shared" si="15"/>
        <v>0</v>
      </c>
      <c r="ER22" s="19">
        <f t="shared" si="15"/>
        <v>0</v>
      </c>
      <c r="ES22" s="19">
        <f t="shared" si="15"/>
        <v>0</v>
      </c>
      <c r="ET22" s="19">
        <f t="shared" si="15"/>
        <v>0</v>
      </c>
      <c r="EU22" s="19">
        <f t="shared" si="15"/>
        <v>0</v>
      </c>
      <c r="EV22" s="19">
        <f t="shared" si="15"/>
        <v>0</v>
      </c>
      <c r="EW22" s="19">
        <f t="shared" si="15"/>
        <v>0</v>
      </c>
      <c r="EX22" s="19">
        <f t="shared" si="15"/>
        <v>0</v>
      </c>
      <c r="EY22" s="19">
        <f t="shared" si="15"/>
        <v>0</v>
      </c>
      <c r="EZ22" s="19">
        <f t="shared" si="15"/>
        <v>0</v>
      </c>
      <c r="FA22" s="19">
        <f t="shared" si="15"/>
        <v>0</v>
      </c>
      <c r="FB22" s="19">
        <f t="shared" si="15"/>
        <v>0</v>
      </c>
      <c r="FC22" s="19">
        <f t="shared" si="15"/>
        <v>0</v>
      </c>
      <c r="FD22" s="19">
        <f t="shared" si="15"/>
        <v>0</v>
      </c>
      <c r="FE22" s="19">
        <f t="shared" si="15"/>
        <v>0</v>
      </c>
      <c r="FF22" s="19">
        <f t="shared" si="15"/>
        <v>0</v>
      </c>
      <c r="FG22" s="19">
        <f t="shared" si="15"/>
        <v>0</v>
      </c>
      <c r="FH22" s="19">
        <f t="shared" si="15"/>
        <v>0</v>
      </c>
      <c r="FI22" s="19">
        <f t="shared" si="15"/>
        <v>0</v>
      </c>
      <c r="FJ22" s="19">
        <f t="shared" si="15"/>
        <v>0</v>
      </c>
      <c r="FK22" s="19">
        <f t="shared" si="15"/>
        <v>0</v>
      </c>
      <c r="FL22" s="19">
        <f t="shared" si="15"/>
        <v>0</v>
      </c>
      <c r="FM22" s="19">
        <f t="shared" si="15"/>
        <v>0</v>
      </c>
      <c r="FN22" s="19">
        <f t="shared" si="15"/>
        <v>0</v>
      </c>
      <c r="FO22" s="19">
        <f t="shared" si="15"/>
        <v>0</v>
      </c>
      <c r="FP22" s="19">
        <f t="shared" si="15"/>
        <v>0</v>
      </c>
      <c r="FQ22" s="19">
        <f t="shared" si="15"/>
        <v>0</v>
      </c>
      <c r="FR22" s="19">
        <f t="shared" si="15"/>
        <v>0</v>
      </c>
      <c r="FS22" s="19">
        <f t="shared" si="15"/>
        <v>0</v>
      </c>
      <c r="FT22" s="19">
        <f t="shared" si="15"/>
        <v>0</v>
      </c>
      <c r="FU22" s="19">
        <f t="shared" si="15"/>
        <v>0</v>
      </c>
      <c r="FV22" s="19">
        <f t="shared" si="15"/>
        <v>0</v>
      </c>
      <c r="FW22" s="19">
        <f t="shared" si="15"/>
        <v>0</v>
      </c>
      <c r="FX22" s="19">
        <f t="shared" si="15"/>
        <v>0</v>
      </c>
      <c r="FY22" s="19">
        <f t="shared" si="15"/>
        <v>0</v>
      </c>
      <c r="FZ22" s="19">
        <f t="shared" si="15"/>
        <v>0</v>
      </c>
      <c r="GA22" s="19">
        <f t="shared" si="15"/>
        <v>0</v>
      </c>
      <c r="GB22" s="19">
        <f t="shared" si="15"/>
        <v>0</v>
      </c>
      <c r="GC22" s="19">
        <f t="shared" si="15"/>
        <v>0</v>
      </c>
      <c r="GD22" s="19">
        <f t="shared" si="15"/>
        <v>0</v>
      </c>
      <c r="GE22" s="19">
        <f t="shared" si="15"/>
        <v>0</v>
      </c>
      <c r="GF22" s="19">
        <f t="shared" si="15"/>
        <v>0</v>
      </c>
      <c r="GG22" s="19">
        <f t="shared" si="15"/>
        <v>0</v>
      </c>
      <c r="GH22" s="19">
        <f t="shared" si="15"/>
        <v>0</v>
      </c>
      <c r="GI22" s="19">
        <f t="shared" si="15"/>
        <v>0</v>
      </c>
      <c r="GJ22" s="19">
        <f t="shared" si="15"/>
        <v>0</v>
      </c>
      <c r="GK22" s="19">
        <f t="shared" si="15"/>
        <v>0</v>
      </c>
      <c r="GL22" s="19">
        <f t="shared" si="15"/>
        <v>0</v>
      </c>
      <c r="GM22" s="19">
        <f t="shared" si="15"/>
        <v>0</v>
      </c>
      <c r="GN22" s="19">
        <f t="shared" si="15"/>
        <v>0</v>
      </c>
      <c r="GO22" s="19">
        <f t="shared" si="15"/>
        <v>0</v>
      </c>
      <c r="GP22" s="19">
        <f t="shared" ref="GP22:HX22" si="16">GP24+GP26+GP28+GP30+GP31</f>
        <v>0</v>
      </c>
      <c r="GQ22" s="19">
        <f t="shared" si="16"/>
        <v>0</v>
      </c>
      <c r="GR22" s="19">
        <f t="shared" si="16"/>
        <v>0</v>
      </c>
      <c r="GS22" s="19">
        <f t="shared" si="16"/>
        <v>0</v>
      </c>
      <c r="GT22" s="19">
        <f t="shared" si="16"/>
        <v>0</v>
      </c>
      <c r="GU22" s="19">
        <f t="shared" si="16"/>
        <v>0</v>
      </c>
      <c r="GV22" s="19">
        <f t="shared" si="16"/>
        <v>0</v>
      </c>
      <c r="GW22" s="19">
        <f t="shared" si="16"/>
        <v>0</v>
      </c>
      <c r="GX22" s="19">
        <f t="shared" si="16"/>
        <v>0</v>
      </c>
      <c r="GY22" s="19">
        <f t="shared" si="16"/>
        <v>0</v>
      </c>
      <c r="GZ22" s="19">
        <f t="shared" si="16"/>
        <v>0</v>
      </c>
      <c r="HA22" s="19">
        <f t="shared" si="16"/>
        <v>0</v>
      </c>
      <c r="HB22" s="19">
        <f t="shared" si="16"/>
        <v>0</v>
      </c>
      <c r="HC22" s="19">
        <f t="shared" si="16"/>
        <v>0</v>
      </c>
      <c r="HD22" s="19">
        <f t="shared" si="16"/>
        <v>0</v>
      </c>
      <c r="HE22" s="19">
        <f t="shared" si="16"/>
        <v>0</v>
      </c>
      <c r="HF22" s="19">
        <f t="shared" si="16"/>
        <v>0</v>
      </c>
      <c r="HG22" s="19">
        <f t="shared" si="16"/>
        <v>0</v>
      </c>
      <c r="HH22" s="19">
        <f t="shared" si="16"/>
        <v>0</v>
      </c>
      <c r="HI22" s="19">
        <f t="shared" si="16"/>
        <v>0</v>
      </c>
      <c r="HJ22" s="19">
        <f t="shared" si="16"/>
        <v>0</v>
      </c>
      <c r="HK22" s="19">
        <f t="shared" si="16"/>
        <v>0</v>
      </c>
      <c r="HL22" s="19">
        <f t="shared" si="16"/>
        <v>0</v>
      </c>
      <c r="HM22" s="19">
        <f t="shared" si="16"/>
        <v>0</v>
      </c>
      <c r="HN22" s="19">
        <f t="shared" si="16"/>
        <v>0</v>
      </c>
      <c r="HO22" s="19">
        <f t="shared" si="16"/>
        <v>0</v>
      </c>
      <c r="HP22" s="19">
        <f t="shared" si="16"/>
        <v>0</v>
      </c>
      <c r="HQ22" s="19">
        <f t="shared" si="16"/>
        <v>0</v>
      </c>
      <c r="HR22" s="19">
        <f t="shared" si="16"/>
        <v>0</v>
      </c>
      <c r="HS22" s="19">
        <f t="shared" si="16"/>
        <v>0</v>
      </c>
      <c r="HT22" s="19">
        <f t="shared" si="16"/>
        <v>0</v>
      </c>
      <c r="HU22" s="19">
        <f t="shared" si="16"/>
        <v>0</v>
      </c>
      <c r="HV22" s="19">
        <f t="shared" si="16"/>
        <v>0</v>
      </c>
      <c r="HW22" s="19">
        <f t="shared" si="16"/>
        <v>0</v>
      </c>
      <c r="HX22" s="19">
        <f t="shared" si="16"/>
        <v>0</v>
      </c>
    </row>
    <row r="23" spans="1:232" s="20" customFormat="1" ht="12.75" customHeight="1" x14ac:dyDescent="0.25">
      <c r="A23" s="21" t="s">
        <v>253</v>
      </c>
      <c r="B23" s="24" t="s">
        <v>254</v>
      </c>
      <c r="C23" s="23" t="s">
        <v>255</v>
      </c>
      <c r="D23" s="18">
        <f t="shared" si="4"/>
        <v>0</v>
      </c>
      <c r="E23" s="19"/>
      <c r="F23" s="25"/>
      <c r="G23" s="19"/>
      <c r="H23" s="26"/>
      <c r="I23" s="25"/>
      <c r="J23" s="19"/>
      <c r="K23" s="25"/>
      <c r="L23" s="25"/>
      <c r="M23" s="25"/>
      <c r="N23" s="25"/>
      <c r="O23" s="25"/>
      <c r="P23" s="25"/>
      <c r="Q23" s="25"/>
      <c r="R23" s="25"/>
      <c r="S23" s="19"/>
      <c r="T23" s="19"/>
      <c r="U23" s="19"/>
      <c r="V23" s="19"/>
      <c r="W23" s="19"/>
      <c r="X23" s="19"/>
      <c r="Y23" s="19"/>
      <c r="Z23" s="25"/>
      <c r="AA23" s="25"/>
      <c r="AB23" s="19"/>
      <c r="AC23" s="25"/>
      <c r="AD23" s="19"/>
      <c r="AE23" s="25"/>
      <c r="AF23" s="25"/>
      <c r="AG23" s="19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41"/>
      <c r="GF23" s="41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42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</row>
    <row r="24" spans="1:232" s="20" customFormat="1" ht="12.75" customHeight="1" x14ac:dyDescent="0.25">
      <c r="A24" s="21"/>
      <c r="B24" s="24"/>
      <c r="C24" s="23" t="s">
        <v>240</v>
      </c>
      <c r="D24" s="18">
        <f t="shared" si="4"/>
        <v>0</v>
      </c>
      <c r="E24" s="19"/>
      <c r="F24" s="25"/>
      <c r="G24" s="19"/>
      <c r="H24" s="26"/>
      <c r="I24" s="25"/>
      <c r="J24" s="19"/>
      <c r="K24" s="25"/>
      <c r="L24" s="25"/>
      <c r="M24" s="25"/>
      <c r="N24" s="25"/>
      <c r="O24" s="25"/>
      <c r="P24" s="25"/>
      <c r="Q24" s="25"/>
      <c r="R24" s="25"/>
      <c r="S24" s="19"/>
      <c r="T24" s="19"/>
      <c r="U24" s="19"/>
      <c r="V24" s="19"/>
      <c r="W24" s="19"/>
      <c r="X24" s="19"/>
      <c r="Y24" s="19"/>
      <c r="Z24" s="25"/>
      <c r="AA24" s="25"/>
      <c r="AB24" s="19"/>
      <c r="AC24" s="25"/>
      <c r="AD24" s="19"/>
      <c r="AE24" s="25"/>
      <c r="AF24" s="25"/>
      <c r="AG24" s="19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43"/>
      <c r="GF24" s="43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44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</row>
    <row r="25" spans="1:232" s="20" customFormat="1" ht="12.75" customHeight="1" x14ac:dyDescent="0.25">
      <c r="A25" s="21" t="s">
        <v>256</v>
      </c>
      <c r="B25" s="45" t="s">
        <v>257</v>
      </c>
      <c r="C25" s="23" t="s">
        <v>258</v>
      </c>
      <c r="D25" s="18">
        <f t="shared" si="4"/>
        <v>0</v>
      </c>
      <c r="E25" s="19"/>
      <c r="F25" s="25"/>
      <c r="G25" s="19"/>
      <c r="H25" s="26"/>
      <c r="I25" s="25"/>
      <c r="J25" s="19"/>
      <c r="K25" s="25"/>
      <c r="L25" s="25"/>
      <c r="M25" s="25"/>
      <c r="N25" s="25"/>
      <c r="O25" s="25"/>
      <c r="P25" s="25"/>
      <c r="Q25" s="25"/>
      <c r="R25" s="25"/>
      <c r="S25" s="19"/>
      <c r="T25" s="19"/>
      <c r="U25" s="19"/>
      <c r="V25" s="19"/>
      <c r="W25" s="19"/>
      <c r="X25" s="19"/>
      <c r="Y25" s="19"/>
      <c r="Z25" s="25"/>
      <c r="AA25" s="25"/>
      <c r="AB25" s="19"/>
      <c r="AC25" s="25"/>
      <c r="AD25" s="19"/>
      <c r="AE25" s="25"/>
      <c r="AF25" s="25"/>
      <c r="AG25" s="19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46"/>
      <c r="GF25" s="46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4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spans="1:232" s="20" customFormat="1" ht="12.75" customHeight="1" x14ac:dyDescent="0.25">
      <c r="A26" s="21"/>
      <c r="B26" s="45"/>
      <c r="C26" s="23" t="s">
        <v>240</v>
      </c>
      <c r="D26" s="18">
        <f t="shared" si="4"/>
        <v>0</v>
      </c>
      <c r="E26" s="19"/>
      <c r="F26" s="25"/>
      <c r="G26" s="19"/>
      <c r="H26" s="26"/>
      <c r="I26" s="25"/>
      <c r="J26" s="19"/>
      <c r="K26" s="25"/>
      <c r="L26" s="25"/>
      <c r="M26" s="25"/>
      <c r="N26" s="25"/>
      <c r="O26" s="25"/>
      <c r="P26" s="25"/>
      <c r="Q26" s="25"/>
      <c r="R26" s="25"/>
      <c r="S26" s="19"/>
      <c r="T26" s="19"/>
      <c r="U26" s="19"/>
      <c r="V26" s="19"/>
      <c r="W26" s="19"/>
      <c r="X26" s="19"/>
      <c r="Y26" s="19"/>
      <c r="Z26" s="25"/>
      <c r="AA26" s="25"/>
      <c r="AB26" s="19"/>
      <c r="AC26" s="25"/>
      <c r="AD26" s="19"/>
      <c r="AE26" s="25"/>
      <c r="AF26" s="25"/>
      <c r="AG26" s="19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48"/>
      <c r="GF26" s="48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49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</row>
    <row r="27" spans="1:232" s="20" customFormat="1" ht="12.75" customHeight="1" x14ac:dyDescent="0.25">
      <c r="A27" s="21" t="s">
        <v>259</v>
      </c>
      <c r="B27" s="45" t="s">
        <v>260</v>
      </c>
      <c r="C27" s="23" t="s">
        <v>258</v>
      </c>
      <c r="D27" s="18">
        <f t="shared" si="4"/>
        <v>0</v>
      </c>
      <c r="E27" s="19"/>
      <c r="F27" s="25"/>
      <c r="G27" s="19"/>
      <c r="H27" s="26"/>
      <c r="I27" s="25"/>
      <c r="J27" s="19"/>
      <c r="K27" s="25"/>
      <c r="L27" s="25"/>
      <c r="M27" s="25"/>
      <c r="N27" s="25"/>
      <c r="O27" s="25"/>
      <c r="P27" s="25"/>
      <c r="Q27" s="25"/>
      <c r="R27" s="25"/>
      <c r="S27" s="19"/>
      <c r="T27" s="19"/>
      <c r="U27" s="19"/>
      <c r="V27" s="19"/>
      <c r="W27" s="19"/>
      <c r="X27" s="19"/>
      <c r="Y27" s="19"/>
      <c r="Z27" s="25"/>
      <c r="AA27" s="25"/>
      <c r="AB27" s="19"/>
      <c r="AC27" s="25"/>
      <c r="AD27" s="19"/>
      <c r="AE27" s="25"/>
      <c r="AF27" s="25"/>
      <c r="AG27" s="19"/>
      <c r="AH27" s="25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43"/>
      <c r="GF27" s="43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44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1:232" s="20" customFormat="1" ht="12.75" customHeight="1" x14ac:dyDescent="0.25">
      <c r="A28" s="21"/>
      <c r="B28" s="45"/>
      <c r="C28" s="23" t="s">
        <v>240</v>
      </c>
      <c r="D28" s="18">
        <f t="shared" si="4"/>
        <v>0</v>
      </c>
      <c r="E28" s="19"/>
      <c r="F28" s="25"/>
      <c r="G28" s="19"/>
      <c r="H28" s="26"/>
      <c r="I28" s="25"/>
      <c r="J28" s="19"/>
      <c r="K28" s="25"/>
      <c r="L28" s="25"/>
      <c r="M28" s="25"/>
      <c r="N28" s="25"/>
      <c r="O28" s="25"/>
      <c r="P28" s="25"/>
      <c r="Q28" s="25"/>
      <c r="R28" s="25"/>
      <c r="S28" s="19"/>
      <c r="T28" s="19"/>
      <c r="U28" s="19"/>
      <c r="V28" s="19"/>
      <c r="W28" s="19"/>
      <c r="X28" s="19"/>
      <c r="Y28" s="19"/>
      <c r="Z28" s="25"/>
      <c r="AA28" s="25"/>
      <c r="AB28" s="19"/>
      <c r="AC28" s="25"/>
      <c r="AD28" s="19"/>
      <c r="AE28" s="25"/>
      <c r="AF28" s="25"/>
      <c r="AG28" s="19"/>
      <c r="AH28" s="25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43"/>
      <c r="GF28" s="43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44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</row>
    <row r="29" spans="1:232" s="20" customFormat="1" ht="12.75" customHeight="1" x14ac:dyDescent="0.25">
      <c r="A29" s="21" t="s">
        <v>261</v>
      </c>
      <c r="B29" s="24" t="s">
        <v>262</v>
      </c>
      <c r="C29" s="23" t="s">
        <v>263</v>
      </c>
      <c r="D29" s="18">
        <f t="shared" si="4"/>
        <v>0</v>
      </c>
      <c r="E29" s="39"/>
      <c r="F29" s="25"/>
      <c r="G29" s="19"/>
      <c r="H29" s="26"/>
      <c r="I29" s="25"/>
      <c r="J29" s="19"/>
      <c r="K29" s="25"/>
      <c r="L29" s="25"/>
      <c r="M29" s="25"/>
      <c r="N29" s="25"/>
      <c r="O29" s="25"/>
      <c r="P29" s="25"/>
      <c r="Q29" s="25"/>
      <c r="R29" s="25"/>
      <c r="S29" s="19"/>
      <c r="T29" s="19"/>
      <c r="U29" s="19"/>
      <c r="V29" s="19"/>
      <c r="W29" s="19"/>
      <c r="X29" s="19"/>
      <c r="Y29" s="19"/>
      <c r="Z29" s="25"/>
      <c r="AA29" s="25"/>
      <c r="AB29" s="19"/>
      <c r="AC29" s="25"/>
      <c r="AD29" s="19"/>
      <c r="AE29" s="25"/>
      <c r="AF29" s="25"/>
      <c r="AG29" s="19"/>
      <c r="AH29" s="2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50"/>
      <c r="GF29" s="50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51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</row>
    <row r="30" spans="1:232" s="20" customFormat="1" ht="12.75" customHeight="1" x14ac:dyDescent="0.25">
      <c r="A30" s="21"/>
      <c r="B30" s="24"/>
      <c r="C30" s="23" t="s">
        <v>240</v>
      </c>
      <c r="D30" s="18">
        <f t="shared" si="4"/>
        <v>0</v>
      </c>
      <c r="E30" s="19"/>
      <c r="F30" s="25"/>
      <c r="G30" s="19"/>
      <c r="H30" s="26"/>
      <c r="I30" s="25"/>
      <c r="J30" s="19"/>
      <c r="K30" s="25"/>
      <c r="L30" s="25"/>
      <c r="M30" s="25"/>
      <c r="N30" s="25"/>
      <c r="O30" s="25"/>
      <c r="P30" s="25"/>
      <c r="Q30" s="25"/>
      <c r="R30" s="25"/>
      <c r="S30" s="19"/>
      <c r="T30" s="19"/>
      <c r="U30" s="19"/>
      <c r="V30" s="19"/>
      <c r="W30" s="19"/>
      <c r="X30" s="19"/>
      <c r="Y30" s="19"/>
      <c r="Z30" s="25"/>
      <c r="AA30" s="25"/>
      <c r="AB30" s="19"/>
      <c r="AC30" s="25"/>
      <c r="AD30" s="19"/>
      <c r="AE30" s="25"/>
      <c r="AF30" s="25"/>
      <c r="AG30" s="19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43"/>
      <c r="GF30" s="52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44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</row>
    <row r="31" spans="1:232" s="20" customFormat="1" ht="15.75" thickBot="1" x14ac:dyDescent="0.3">
      <c r="A31" s="53" t="s">
        <v>264</v>
      </c>
      <c r="B31" s="54" t="s">
        <v>265</v>
      </c>
      <c r="C31" s="55" t="s">
        <v>240</v>
      </c>
      <c r="D31" s="18">
        <f t="shared" si="4"/>
        <v>0</v>
      </c>
      <c r="E31" s="19"/>
      <c r="F31" s="25"/>
      <c r="G31" s="19"/>
      <c r="H31" s="26"/>
      <c r="I31" s="25"/>
      <c r="J31" s="19"/>
      <c r="K31" s="25"/>
      <c r="L31" s="25"/>
      <c r="M31" s="25"/>
      <c r="N31" s="25"/>
      <c r="O31" s="25"/>
      <c r="P31" s="25"/>
      <c r="Q31" s="25"/>
      <c r="R31" s="25"/>
      <c r="S31" s="19"/>
      <c r="T31" s="19"/>
      <c r="U31" s="19"/>
      <c r="V31" s="19"/>
      <c r="W31" s="19"/>
      <c r="X31" s="19"/>
      <c r="Y31" s="19"/>
      <c r="Z31" s="25"/>
      <c r="AA31" s="25"/>
      <c r="AB31" s="19"/>
      <c r="AC31" s="25"/>
      <c r="AD31" s="19"/>
      <c r="AE31" s="25"/>
      <c r="AF31" s="25"/>
      <c r="AG31" s="19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56"/>
      <c r="GF31" s="56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5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</row>
    <row r="32" spans="1:232" s="20" customFormat="1" ht="13.5" customHeight="1" thickBot="1" x14ac:dyDescent="0.3">
      <c r="A32" s="58" t="s">
        <v>266</v>
      </c>
      <c r="B32" s="59" t="s">
        <v>267</v>
      </c>
      <c r="C32" s="60" t="s">
        <v>268</v>
      </c>
      <c r="D32" s="18">
        <f t="shared" si="4"/>
        <v>0</v>
      </c>
      <c r="E32" s="19"/>
      <c r="F32" s="25"/>
      <c r="G32" s="19"/>
      <c r="H32" s="26"/>
      <c r="I32" s="25"/>
      <c r="J32" s="19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25"/>
      <c r="AA32" s="25"/>
      <c r="AB32" s="25"/>
      <c r="AC32" s="25"/>
      <c r="AD32" s="25"/>
      <c r="AE32" s="25"/>
      <c r="AF32" s="25"/>
      <c r="AG32" s="19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56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</row>
    <row r="33" spans="1:232" s="20" customFormat="1" ht="12.75" customHeight="1" thickBot="1" x14ac:dyDescent="0.3">
      <c r="A33" s="61"/>
      <c r="B33" s="62"/>
      <c r="C33" s="63" t="s">
        <v>240</v>
      </c>
      <c r="D33" s="18">
        <f t="shared" si="4"/>
        <v>0</v>
      </c>
      <c r="E33" s="19"/>
      <c r="F33" s="25"/>
      <c r="G33" s="19"/>
      <c r="H33" s="26"/>
      <c r="I33" s="25"/>
      <c r="J33" s="19"/>
      <c r="K33" s="25"/>
      <c r="L33" s="25"/>
      <c r="M33" s="25"/>
      <c r="N33" s="25"/>
      <c r="O33" s="25"/>
      <c r="P33" s="25"/>
      <c r="Q33" s="25"/>
      <c r="R33" s="25"/>
      <c r="S33" s="19"/>
      <c r="T33" s="19"/>
      <c r="U33" s="19"/>
      <c r="V33" s="19"/>
      <c r="W33" s="19"/>
      <c r="X33" s="19"/>
      <c r="Y33" s="19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</row>
    <row r="34" spans="1:232" s="20" customFormat="1" ht="12" customHeight="1" x14ac:dyDescent="0.25">
      <c r="A34" s="15" t="s">
        <v>269</v>
      </c>
      <c r="B34" s="16" t="s">
        <v>270</v>
      </c>
      <c r="C34" s="17" t="s">
        <v>243</v>
      </c>
      <c r="D34" s="18">
        <f t="shared" si="4"/>
        <v>5.0000000000000001E-3</v>
      </c>
      <c r="E34" s="19"/>
      <c r="F34" s="25"/>
      <c r="G34" s="25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>
        <v>3.0000000000000001E-3</v>
      </c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64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64"/>
      <c r="DY34" s="27"/>
      <c r="DZ34" s="27"/>
      <c r="EA34" s="27"/>
      <c r="EB34" s="27"/>
      <c r="EC34" s="27"/>
      <c r="ED34" s="27"/>
      <c r="EE34" s="27"/>
      <c r="EF34" s="27"/>
      <c r="EG34" s="27"/>
      <c r="EH34" s="27">
        <v>2E-3</v>
      </c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</row>
    <row r="35" spans="1:232" s="20" customFormat="1" ht="12.75" customHeight="1" thickBot="1" x14ac:dyDescent="0.3">
      <c r="A35" s="53"/>
      <c r="B35" s="65"/>
      <c r="C35" s="55" t="s">
        <v>240</v>
      </c>
      <c r="D35" s="18">
        <f t="shared" si="4"/>
        <v>10.439</v>
      </c>
      <c r="E35" s="19"/>
      <c r="F35" s="25"/>
      <c r="G35" s="25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>
        <v>10.029999999999999</v>
      </c>
      <c r="AH35" s="67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68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68"/>
      <c r="DY35" s="32"/>
      <c r="DZ35" s="32"/>
      <c r="EA35" s="32"/>
      <c r="EB35" s="32"/>
      <c r="EC35" s="32"/>
      <c r="ED35" s="32"/>
      <c r="EE35" s="32"/>
      <c r="EF35" s="32"/>
      <c r="EG35" s="32"/>
      <c r="EH35" s="32">
        <v>0.40899999999999997</v>
      </c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</row>
    <row r="36" spans="1:232" s="20" customFormat="1" ht="12.75" customHeight="1" x14ac:dyDescent="0.25">
      <c r="A36" s="58" t="s">
        <v>271</v>
      </c>
      <c r="B36" s="69" t="s">
        <v>272</v>
      </c>
      <c r="C36" s="60" t="s">
        <v>243</v>
      </c>
      <c r="D36" s="18">
        <f t="shared" si="4"/>
        <v>8.4179999999999993</v>
      </c>
      <c r="E36" s="19">
        <f>F36+G36</f>
        <v>8.42</v>
      </c>
      <c r="F36" s="25">
        <v>1.79</v>
      </c>
      <c r="G36" s="70">
        <v>6.63</v>
      </c>
      <c r="H36" s="71"/>
      <c r="I36" s="29"/>
      <c r="J36" s="29"/>
      <c r="K36" s="25"/>
      <c r="L36" s="29"/>
      <c r="M36" s="25"/>
      <c r="N36" s="29"/>
      <c r="O36" s="29"/>
      <c r="P36" s="25"/>
      <c r="Q36" s="29">
        <v>1.26</v>
      </c>
      <c r="R36" s="31"/>
      <c r="S36" s="31"/>
      <c r="T36" s="29"/>
      <c r="U36" s="29"/>
      <c r="V36" s="25"/>
      <c r="W36" s="25"/>
      <c r="X36" s="29">
        <v>0.28199999999999997</v>
      </c>
      <c r="Y36" s="29"/>
      <c r="Z36" s="29"/>
      <c r="AA36" s="29"/>
      <c r="AB36" s="25"/>
      <c r="AC36" s="29"/>
      <c r="AD36" s="29"/>
      <c r="AE36" s="25"/>
      <c r="AF36" s="25"/>
      <c r="AG36" s="19"/>
      <c r="AH36" s="25"/>
      <c r="AI36" s="27"/>
      <c r="AJ36" s="29"/>
      <c r="AK36" s="29"/>
      <c r="AL36" s="27"/>
      <c r="AM36" s="27"/>
      <c r="AN36" s="27"/>
      <c r="AO36" s="27"/>
      <c r="AP36" s="29"/>
      <c r="AQ36" s="29"/>
      <c r="AR36" s="27"/>
      <c r="AS36" s="27"/>
      <c r="AT36" s="72"/>
      <c r="AU36" s="27"/>
      <c r="AV36" s="29"/>
      <c r="AW36" s="27"/>
      <c r="AX36" s="29"/>
      <c r="AY36" s="27"/>
      <c r="AZ36" s="29"/>
      <c r="BA36" s="29"/>
      <c r="BB36" s="27"/>
      <c r="BC36" s="27"/>
      <c r="BD36" s="27"/>
      <c r="BE36" s="27"/>
      <c r="BF36" s="27"/>
      <c r="BG36" s="27"/>
      <c r="BH36" s="27"/>
      <c r="BI36" s="27"/>
      <c r="BJ36" s="29"/>
      <c r="BK36" s="29"/>
      <c r="BL36" s="27"/>
      <c r="BM36" s="27"/>
      <c r="BN36" s="27"/>
      <c r="BO36" s="27"/>
      <c r="BP36" s="27"/>
      <c r="BQ36" s="29"/>
      <c r="BR36" s="27"/>
      <c r="BS36" s="27"/>
      <c r="BT36" s="27"/>
      <c r="BU36" s="27"/>
      <c r="BV36" s="27"/>
      <c r="BW36" s="27"/>
      <c r="BX36" s="29"/>
      <c r="BY36" s="27"/>
      <c r="BZ36" s="73"/>
      <c r="CA36" s="27"/>
      <c r="CB36" s="29"/>
      <c r="CC36" s="27"/>
      <c r="CD36" s="27"/>
      <c r="CE36" s="27"/>
      <c r="CF36" s="29"/>
      <c r="CG36" s="27"/>
      <c r="CH36" s="29">
        <v>0.68200000000000005</v>
      </c>
      <c r="CI36" s="27"/>
      <c r="CJ36" s="27"/>
      <c r="CK36" s="29"/>
      <c r="CL36" s="29"/>
      <c r="CM36" s="29"/>
      <c r="CN36" s="27"/>
      <c r="CO36" s="27"/>
      <c r="CP36" s="29"/>
      <c r="CQ36" s="29"/>
      <c r="CR36" s="27"/>
      <c r="CS36" s="29"/>
      <c r="CT36" s="29">
        <v>0.34</v>
      </c>
      <c r="CU36" s="29"/>
      <c r="CV36" s="29"/>
      <c r="CW36" s="29"/>
      <c r="CX36" s="29"/>
      <c r="CY36" s="27"/>
      <c r="CZ36" s="71"/>
      <c r="DA36" s="27"/>
      <c r="DB36" s="27"/>
      <c r="DC36" s="29"/>
      <c r="DD36" s="29"/>
      <c r="DE36" s="27"/>
      <c r="DF36" s="29"/>
      <c r="DG36" s="29"/>
      <c r="DH36" s="29"/>
      <c r="DI36" s="27"/>
      <c r="DJ36" s="29"/>
      <c r="DK36" s="72"/>
      <c r="DL36" s="29"/>
      <c r="DM36" s="29"/>
      <c r="DN36" s="27"/>
      <c r="DO36" s="27"/>
      <c r="DP36" s="29"/>
      <c r="DQ36" s="27"/>
      <c r="DR36" s="29"/>
      <c r="DS36" s="29"/>
      <c r="DT36" s="27"/>
      <c r="DU36" s="29"/>
      <c r="DV36" s="27"/>
      <c r="DW36" s="27"/>
      <c r="DX36" s="29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9"/>
      <c r="EM36" s="27"/>
      <c r="EN36" s="71"/>
      <c r="EO36" s="27"/>
      <c r="EP36" s="27"/>
      <c r="EQ36" s="71"/>
      <c r="ER36" s="27"/>
      <c r="ES36" s="29"/>
      <c r="ET36" s="29"/>
      <c r="EU36" s="29"/>
      <c r="EV36" s="27"/>
      <c r="EW36" s="27"/>
      <c r="EX36" s="29"/>
      <c r="EY36" s="29">
        <v>0.89</v>
      </c>
      <c r="EZ36" s="72"/>
      <c r="FA36" s="29"/>
      <c r="FB36" s="29"/>
      <c r="FC36" s="29"/>
      <c r="FD36" s="29"/>
      <c r="FE36" s="27"/>
      <c r="FF36" s="29">
        <v>2.1800000000000002</v>
      </c>
      <c r="FG36" s="29"/>
      <c r="FH36" s="27"/>
      <c r="FI36" s="27"/>
      <c r="FJ36" s="27"/>
      <c r="FK36" s="27"/>
      <c r="FL36" s="29">
        <v>0.22600000000000001</v>
      </c>
      <c r="FM36" s="29"/>
      <c r="FN36" s="29"/>
      <c r="FO36" s="27"/>
      <c r="FP36" s="27"/>
      <c r="FQ36" s="27"/>
      <c r="FR36" s="29"/>
      <c r="FS36" s="27"/>
      <c r="FT36" s="29"/>
      <c r="FU36" s="29"/>
      <c r="FV36" s="27"/>
      <c r="FW36" s="71"/>
      <c r="FX36" s="71"/>
      <c r="FY36" s="27"/>
      <c r="FZ36" s="27"/>
      <c r="GA36" s="31"/>
      <c r="GB36" s="29"/>
      <c r="GC36" s="27"/>
      <c r="GD36" s="27"/>
      <c r="GE36" s="72"/>
      <c r="GF36" s="27"/>
      <c r="GG36" s="72"/>
      <c r="GH36" s="27"/>
      <c r="GI36" s="29"/>
      <c r="GJ36" s="29"/>
      <c r="GK36" s="27"/>
      <c r="GL36" s="29"/>
      <c r="GM36" s="72"/>
      <c r="GN36" s="29"/>
      <c r="GO36" s="27"/>
      <c r="GP36" s="27"/>
      <c r="GQ36" s="29"/>
      <c r="GR36" s="27"/>
      <c r="GS36" s="27"/>
      <c r="GT36" s="29">
        <v>0.59</v>
      </c>
      <c r="GU36" s="29">
        <v>0.35499999999999998</v>
      </c>
      <c r="GV36" s="29"/>
      <c r="GW36" s="27"/>
      <c r="GX36" s="27"/>
      <c r="GY36" s="27"/>
      <c r="GZ36" s="29"/>
      <c r="HA36" s="27"/>
      <c r="HB36" s="27"/>
      <c r="HC36" s="27"/>
      <c r="HD36" s="27"/>
      <c r="HE36" s="29">
        <v>0.28999999999999998</v>
      </c>
      <c r="HF36" s="72">
        <v>0.50900000000000001</v>
      </c>
      <c r="HG36" s="29"/>
      <c r="HH36" s="72">
        <v>0.81399999999999995</v>
      </c>
      <c r="HI36" s="27"/>
      <c r="HJ36" s="27"/>
      <c r="HK36" s="27"/>
      <c r="HL36" s="27"/>
      <c r="HM36" s="29"/>
      <c r="HN36" s="27"/>
      <c r="HO36" s="27"/>
      <c r="HP36" s="29"/>
      <c r="HQ36" s="27"/>
      <c r="HR36" s="27"/>
      <c r="HS36" s="27"/>
      <c r="HT36" s="29"/>
      <c r="HU36" s="27"/>
      <c r="HV36" s="27"/>
      <c r="HW36" s="29"/>
      <c r="HX36" s="72"/>
    </row>
    <row r="37" spans="1:232" s="20" customFormat="1" ht="12.75" customHeight="1" x14ac:dyDescent="0.25">
      <c r="A37" s="21"/>
      <c r="B37" s="40"/>
      <c r="C37" s="23" t="s">
        <v>273</v>
      </c>
      <c r="D37" s="18">
        <f t="shared" si="4"/>
        <v>16</v>
      </c>
      <c r="E37" s="19">
        <f t="shared" ref="E37:E38" si="17">F37+G37</f>
        <v>16</v>
      </c>
      <c r="F37" s="25">
        <v>5</v>
      </c>
      <c r="G37" s="70">
        <v>11</v>
      </c>
      <c r="H37" s="29"/>
      <c r="I37" s="29"/>
      <c r="J37" s="29"/>
      <c r="K37" s="25"/>
      <c r="L37" s="29"/>
      <c r="M37" s="25"/>
      <c r="N37" s="29"/>
      <c r="O37" s="29"/>
      <c r="P37" s="25"/>
      <c r="Q37" s="29">
        <v>2</v>
      </c>
      <c r="R37" s="74"/>
      <c r="S37" s="74"/>
      <c r="T37" s="29"/>
      <c r="U37" s="29"/>
      <c r="V37" s="25"/>
      <c r="W37" s="25"/>
      <c r="X37" s="29">
        <v>1</v>
      </c>
      <c r="Y37" s="29"/>
      <c r="Z37" s="29"/>
      <c r="AA37" s="29"/>
      <c r="AB37" s="25"/>
      <c r="AC37" s="29"/>
      <c r="AD37" s="29"/>
      <c r="AE37" s="25"/>
      <c r="AF37" s="25"/>
      <c r="AG37" s="19"/>
      <c r="AH37" s="25"/>
      <c r="AI37" s="27"/>
      <c r="AJ37" s="29"/>
      <c r="AK37" s="29"/>
      <c r="AL37" s="27"/>
      <c r="AM37" s="27"/>
      <c r="AN37" s="27"/>
      <c r="AO37" s="27"/>
      <c r="AP37" s="29"/>
      <c r="AQ37" s="29"/>
      <c r="AR37" s="27"/>
      <c r="AS37" s="27"/>
      <c r="AT37" s="72"/>
      <c r="AU37" s="27"/>
      <c r="AV37" s="29"/>
      <c r="AW37" s="27"/>
      <c r="AX37" s="29"/>
      <c r="AY37" s="27"/>
      <c r="AZ37" s="29"/>
      <c r="BA37" s="29"/>
      <c r="BB37" s="27"/>
      <c r="BC37" s="27"/>
      <c r="BD37" s="27"/>
      <c r="BE37" s="27"/>
      <c r="BF37" s="27"/>
      <c r="BG37" s="27"/>
      <c r="BH37" s="27"/>
      <c r="BI37" s="27"/>
      <c r="BJ37" s="29"/>
      <c r="BK37" s="29"/>
      <c r="BL37" s="27"/>
      <c r="BM37" s="27"/>
      <c r="BN37" s="27"/>
      <c r="BO37" s="27"/>
      <c r="BP37" s="27"/>
      <c r="BQ37" s="29"/>
      <c r="BR37" s="27"/>
      <c r="BS37" s="27"/>
      <c r="BT37" s="27"/>
      <c r="BU37" s="27"/>
      <c r="BV37" s="27"/>
      <c r="BW37" s="27"/>
      <c r="BX37" s="29"/>
      <c r="BY37" s="27"/>
      <c r="BZ37" s="29"/>
      <c r="CA37" s="27"/>
      <c r="CB37" s="29"/>
      <c r="CC37" s="27"/>
      <c r="CD37" s="27"/>
      <c r="CE37" s="27"/>
      <c r="CF37" s="29"/>
      <c r="CG37" s="27"/>
      <c r="CH37" s="29">
        <v>1</v>
      </c>
      <c r="CI37" s="27"/>
      <c r="CJ37" s="27"/>
      <c r="CK37" s="29"/>
      <c r="CL37" s="29"/>
      <c r="CM37" s="29"/>
      <c r="CN37" s="27"/>
      <c r="CO37" s="27"/>
      <c r="CP37" s="29"/>
      <c r="CQ37" s="29"/>
      <c r="CR37" s="27"/>
      <c r="CS37" s="29"/>
      <c r="CT37" s="29">
        <v>1</v>
      </c>
      <c r="CU37" s="29"/>
      <c r="CV37" s="29"/>
      <c r="CW37" s="29"/>
      <c r="CX37" s="29"/>
      <c r="CY37" s="27"/>
      <c r="CZ37" s="29"/>
      <c r="DA37" s="27"/>
      <c r="DB37" s="27"/>
      <c r="DC37" s="29"/>
      <c r="DD37" s="29"/>
      <c r="DE37" s="27"/>
      <c r="DF37" s="29"/>
      <c r="DG37" s="29"/>
      <c r="DH37" s="29"/>
      <c r="DI37" s="27"/>
      <c r="DJ37" s="29"/>
      <c r="DK37" s="72"/>
      <c r="DL37" s="29"/>
      <c r="DM37" s="29"/>
      <c r="DN37" s="27"/>
      <c r="DO37" s="27"/>
      <c r="DP37" s="29"/>
      <c r="DQ37" s="27"/>
      <c r="DR37" s="29"/>
      <c r="DS37" s="29"/>
      <c r="DT37" s="27"/>
      <c r="DU37" s="29"/>
      <c r="DV37" s="27"/>
      <c r="DW37" s="27"/>
      <c r="DX37" s="29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9"/>
      <c r="EM37" s="27"/>
      <c r="EN37" s="29"/>
      <c r="EO37" s="27"/>
      <c r="EP37" s="27"/>
      <c r="EQ37" s="29"/>
      <c r="ER37" s="27"/>
      <c r="ES37" s="29"/>
      <c r="ET37" s="29"/>
      <c r="EU37" s="29"/>
      <c r="EV37" s="27"/>
      <c r="EW37" s="27"/>
      <c r="EX37" s="29"/>
      <c r="EY37" s="29">
        <v>2</v>
      </c>
      <c r="EZ37" s="29"/>
      <c r="FA37" s="29"/>
      <c r="FB37" s="29"/>
      <c r="FC37" s="29"/>
      <c r="FD37" s="29"/>
      <c r="FE37" s="27"/>
      <c r="FF37" s="29">
        <v>2</v>
      </c>
      <c r="FG37" s="29"/>
      <c r="FH37" s="27"/>
      <c r="FI37" s="27"/>
      <c r="FJ37" s="27"/>
      <c r="FK37" s="27"/>
      <c r="FL37" s="29">
        <v>1</v>
      </c>
      <c r="FM37" s="29"/>
      <c r="FN37" s="29"/>
      <c r="FO37" s="27"/>
      <c r="FP37" s="27"/>
      <c r="FQ37" s="27"/>
      <c r="FR37" s="29"/>
      <c r="FS37" s="27"/>
      <c r="FT37" s="29"/>
      <c r="FU37" s="29"/>
      <c r="FV37" s="27"/>
      <c r="FW37" s="29"/>
      <c r="FX37" s="29"/>
      <c r="FY37" s="27"/>
      <c r="FZ37" s="27"/>
      <c r="GA37" s="29"/>
      <c r="GB37" s="29"/>
      <c r="GC37" s="27"/>
      <c r="GD37" s="27"/>
      <c r="GE37" s="72"/>
      <c r="GF37" s="27"/>
      <c r="GG37" s="72"/>
      <c r="GH37" s="27"/>
      <c r="GI37" s="29"/>
      <c r="GJ37" s="29"/>
      <c r="GK37" s="27"/>
      <c r="GL37" s="29"/>
      <c r="GM37" s="72"/>
      <c r="GN37" s="29"/>
      <c r="GO37" s="27"/>
      <c r="GP37" s="27"/>
      <c r="GQ37" s="29"/>
      <c r="GR37" s="27"/>
      <c r="GS37" s="27"/>
      <c r="GT37" s="75">
        <v>1</v>
      </c>
      <c r="GU37" s="29">
        <v>1</v>
      </c>
      <c r="GV37" s="29"/>
      <c r="GW37" s="27"/>
      <c r="GX37" s="27"/>
      <c r="GY37" s="27"/>
      <c r="GZ37" s="29"/>
      <c r="HA37" s="27"/>
      <c r="HB37" s="27"/>
      <c r="HC37" s="27"/>
      <c r="HD37" s="27"/>
      <c r="HE37" s="29">
        <v>1</v>
      </c>
      <c r="HF37" s="72">
        <v>1</v>
      </c>
      <c r="HG37" s="29"/>
      <c r="HH37" s="72">
        <v>2</v>
      </c>
      <c r="HI37" s="27"/>
      <c r="HJ37" s="27"/>
      <c r="HK37" s="27"/>
      <c r="HL37" s="27"/>
      <c r="HM37" s="29"/>
      <c r="HN37" s="27"/>
      <c r="HO37" s="27"/>
      <c r="HP37" s="29"/>
      <c r="HQ37" s="27"/>
      <c r="HR37" s="27"/>
      <c r="HS37" s="27"/>
      <c r="HT37" s="29"/>
      <c r="HU37" s="27"/>
      <c r="HV37" s="27"/>
      <c r="HW37" s="29"/>
      <c r="HX37" s="72"/>
    </row>
    <row r="38" spans="1:232" s="20" customFormat="1" ht="13.5" customHeight="1" thickBot="1" x14ac:dyDescent="0.3">
      <c r="A38" s="61"/>
      <c r="B38" s="76"/>
      <c r="C38" s="63" t="s">
        <v>240</v>
      </c>
      <c r="D38" s="18">
        <f t="shared" si="4"/>
        <v>2332.884</v>
      </c>
      <c r="E38" s="19">
        <f t="shared" si="17"/>
        <v>2332.8900000000003</v>
      </c>
      <c r="F38" s="25">
        <v>487.24</v>
      </c>
      <c r="G38" s="70">
        <v>1845.65</v>
      </c>
      <c r="H38" s="31"/>
      <c r="I38" s="31"/>
      <c r="J38" s="29"/>
      <c r="K38" s="25"/>
      <c r="L38" s="31"/>
      <c r="M38" s="25"/>
      <c r="N38" s="31"/>
      <c r="O38" s="31"/>
      <c r="P38" s="25"/>
      <c r="Q38" s="77">
        <v>343.22199999999998</v>
      </c>
      <c r="R38" s="31"/>
      <c r="S38" s="31"/>
      <c r="T38" s="31"/>
      <c r="U38" s="31"/>
      <c r="V38" s="25"/>
      <c r="W38" s="25"/>
      <c r="X38" s="31">
        <v>66.408000000000001</v>
      </c>
      <c r="Y38" s="31"/>
      <c r="Z38" s="31"/>
      <c r="AA38" s="31"/>
      <c r="AB38" s="25"/>
      <c r="AC38" s="31"/>
      <c r="AD38" s="31"/>
      <c r="AE38" s="25"/>
      <c r="AF38" s="25"/>
      <c r="AG38" s="19"/>
      <c r="AH38" s="25"/>
      <c r="AI38" s="27"/>
      <c r="AJ38" s="31"/>
      <c r="AK38" s="31"/>
      <c r="AL38" s="27"/>
      <c r="AM38" s="27"/>
      <c r="AN38" s="27"/>
      <c r="AO38" s="27"/>
      <c r="AP38" s="31"/>
      <c r="AQ38" s="29"/>
      <c r="AR38" s="27"/>
      <c r="AS38" s="27"/>
      <c r="AT38" s="31"/>
      <c r="AU38" s="27"/>
      <c r="AV38" s="29"/>
      <c r="AW38" s="27"/>
      <c r="AX38" s="31"/>
      <c r="AY38" s="27"/>
      <c r="AZ38" s="31"/>
      <c r="BA38" s="31"/>
      <c r="BB38" s="27"/>
      <c r="BC38" s="27"/>
      <c r="BD38" s="27"/>
      <c r="BE38" s="27"/>
      <c r="BF38" s="27"/>
      <c r="BG38" s="27"/>
      <c r="BH38" s="27"/>
      <c r="BI38" s="27"/>
      <c r="BJ38" s="31"/>
      <c r="BK38" s="31"/>
      <c r="BL38" s="27"/>
      <c r="BM38" s="27"/>
      <c r="BN38" s="27"/>
      <c r="BO38" s="27"/>
      <c r="BP38" s="27"/>
      <c r="BQ38" s="31"/>
      <c r="BR38" s="27"/>
      <c r="BS38" s="27"/>
      <c r="BT38" s="27"/>
      <c r="BU38" s="27"/>
      <c r="BV38" s="27"/>
      <c r="BW38" s="27"/>
      <c r="BX38" s="31"/>
      <c r="BY38" s="27"/>
      <c r="BZ38" s="31"/>
      <c r="CA38" s="27"/>
      <c r="CB38" s="31"/>
      <c r="CC38" s="27"/>
      <c r="CD38" s="27"/>
      <c r="CE38" s="27"/>
      <c r="CF38" s="31"/>
      <c r="CG38" s="27"/>
      <c r="CH38" s="31">
        <v>304.06599999999997</v>
      </c>
      <c r="CI38" s="27"/>
      <c r="CJ38" s="27"/>
      <c r="CK38" s="29"/>
      <c r="CL38" s="31"/>
      <c r="CM38" s="31"/>
      <c r="CN38" s="27"/>
      <c r="CO38" s="27"/>
      <c r="CP38" s="31"/>
      <c r="CQ38" s="31"/>
      <c r="CR38" s="27"/>
      <c r="CS38" s="31"/>
      <c r="CT38" s="31">
        <v>79.918000000000006</v>
      </c>
      <c r="CU38" s="31"/>
      <c r="CV38" s="31"/>
      <c r="CW38" s="31"/>
      <c r="CX38" s="31"/>
      <c r="CY38" s="27"/>
      <c r="CZ38" s="31"/>
      <c r="DA38" s="27"/>
      <c r="DB38" s="27"/>
      <c r="DC38" s="31"/>
      <c r="DD38" s="31"/>
      <c r="DE38" s="27"/>
      <c r="DF38" s="29"/>
      <c r="DG38" s="29"/>
      <c r="DH38" s="31"/>
      <c r="DI38" s="27"/>
      <c r="DJ38" s="31"/>
      <c r="DK38" s="31"/>
      <c r="DL38" s="31"/>
      <c r="DM38" s="31"/>
      <c r="DN38" s="27"/>
      <c r="DO38" s="27"/>
      <c r="DP38" s="31"/>
      <c r="DQ38" s="27"/>
      <c r="DR38" s="31"/>
      <c r="DS38" s="31"/>
      <c r="DT38" s="27"/>
      <c r="DU38" s="31"/>
      <c r="DV38" s="27"/>
      <c r="DW38" s="27"/>
      <c r="DX38" s="31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31"/>
      <c r="EM38" s="27"/>
      <c r="EN38" s="31"/>
      <c r="EO38" s="27"/>
      <c r="EP38" s="27"/>
      <c r="EQ38" s="31"/>
      <c r="ER38" s="27"/>
      <c r="ES38" s="31"/>
      <c r="ET38" s="29"/>
      <c r="EU38" s="31"/>
      <c r="EV38" s="27"/>
      <c r="EW38" s="27"/>
      <c r="EX38" s="31"/>
      <c r="EY38" s="31">
        <v>403.267</v>
      </c>
      <c r="EZ38" s="29"/>
      <c r="FA38" s="29"/>
      <c r="FB38" s="31"/>
      <c r="FC38" s="31"/>
      <c r="FD38" s="31"/>
      <c r="FE38" s="27"/>
      <c r="FF38" s="31">
        <v>362.38400000000001</v>
      </c>
      <c r="FG38" s="31"/>
      <c r="FH38" s="27"/>
      <c r="FI38" s="27"/>
      <c r="FJ38" s="27"/>
      <c r="FK38" s="27"/>
      <c r="FL38" s="31">
        <v>102.631</v>
      </c>
      <c r="FM38" s="31"/>
      <c r="FN38" s="29"/>
      <c r="FO38" s="27"/>
      <c r="FP38" s="27"/>
      <c r="FQ38" s="27"/>
      <c r="FR38" s="31"/>
      <c r="FS38" s="27"/>
      <c r="FT38" s="31"/>
      <c r="FU38" s="31"/>
      <c r="FV38" s="27"/>
      <c r="FW38" s="31"/>
      <c r="FX38" s="31"/>
      <c r="FY38" s="27"/>
      <c r="FZ38" s="27"/>
      <c r="GA38" s="31"/>
      <c r="GB38" s="29"/>
      <c r="GC38" s="27"/>
      <c r="GD38" s="27"/>
      <c r="GE38" s="31"/>
      <c r="GF38" s="27"/>
      <c r="GG38" s="31"/>
      <c r="GH38" s="27"/>
      <c r="GI38" s="29"/>
      <c r="GJ38" s="29"/>
      <c r="GK38" s="27"/>
      <c r="GL38" s="29"/>
      <c r="GM38" s="31"/>
      <c r="GN38" s="29"/>
      <c r="GO38" s="27"/>
      <c r="GP38" s="27"/>
      <c r="GQ38" s="29"/>
      <c r="GR38" s="27"/>
      <c r="GS38" s="27"/>
      <c r="GT38" s="29">
        <v>116.19799999999999</v>
      </c>
      <c r="GU38" s="29">
        <v>122.08199999999999</v>
      </c>
      <c r="GV38" s="29"/>
      <c r="GW38" s="27"/>
      <c r="GX38" s="27"/>
      <c r="GY38" s="27"/>
      <c r="GZ38" s="29"/>
      <c r="HA38" s="27"/>
      <c r="HB38" s="27"/>
      <c r="HC38" s="27"/>
      <c r="HD38" s="27"/>
      <c r="HE38" s="29">
        <v>95.234999999999999</v>
      </c>
      <c r="HF38" s="31">
        <v>167.84899999999999</v>
      </c>
      <c r="HG38" s="29"/>
      <c r="HH38" s="31">
        <v>169.62400000000002</v>
      </c>
      <c r="HI38" s="27"/>
      <c r="HJ38" s="27"/>
      <c r="HK38" s="27"/>
      <c r="HL38" s="27"/>
      <c r="HM38" s="29"/>
      <c r="HN38" s="27"/>
      <c r="HO38" s="27"/>
      <c r="HP38" s="29"/>
      <c r="HQ38" s="27"/>
      <c r="HR38" s="27"/>
      <c r="HS38" s="27"/>
      <c r="HT38" s="29"/>
      <c r="HU38" s="27"/>
      <c r="HV38" s="27"/>
      <c r="HW38" s="29"/>
      <c r="HX38" s="31"/>
    </row>
    <row r="39" spans="1:232" s="20" customFormat="1" ht="30.75" customHeight="1" x14ac:dyDescent="0.25">
      <c r="A39" s="78" t="s">
        <v>274</v>
      </c>
      <c r="B39" s="79" t="s">
        <v>275</v>
      </c>
      <c r="C39" s="80" t="s">
        <v>243</v>
      </c>
      <c r="D39" s="18">
        <f t="shared" si="4"/>
        <v>0</v>
      </c>
      <c r="E39" s="19"/>
      <c r="F39" s="25"/>
      <c r="G39" s="25"/>
      <c r="H39" s="81"/>
      <c r="I39" s="82"/>
      <c r="J39" s="82"/>
      <c r="K39" s="82"/>
      <c r="L39" s="82"/>
      <c r="M39" s="82"/>
      <c r="N39" s="82"/>
      <c r="O39" s="82"/>
      <c r="P39" s="83"/>
      <c r="Q39" s="31"/>
      <c r="R39" s="84"/>
      <c r="S39" s="85"/>
      <c r="T39" s="82"/>
      <c r="U39" s="82"/>
      <c r="V39" s="82"/>
      <c r="W39" s="82"/>
      <c r="X39" s="82"/>
      <c r="Y39" s="82"/>
      <c r="Z39" s="82"/>
      <c r="AA39" s="86"/>
      <c r="AB39" s="87"/>
      <c r="AC39" s="87"/>
      <c r="AD39" s="87"/>
      <c r="AE39" s="87"/>
      <c r="AF39" s="82"/>
      <c r="AG39" s="88"/>
      <c r="AH39" s="82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89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</row>
    <row r="40" spans="1:232" s="20" customFormat="1" ht="23.25" customHeight="1" thickBot="1" x14ac:dyDescent="0.3">
      <c r="A40" s="34"/>
      <c r="B40" s="90"/>
      <c r="C40" s="36" t="s">
        <v>240</v>
      </c>
      <c r="D40" s="18">
        <f t="shared" si="4"/>
        <v>0</v>
      </c>
      <c r="E40" s="39"/>
      <c r="F40" s="25"/>
      <c r="G40" s="91"/>
      <c r="H40" s="92"/>
      <c r="I40" s="91"/>
      <c r="J40" s="91"/>
      <c r="K40" s="91"/>
      <c r="L40" s="91"/>
      <c r="M40" s="91"/>
      <c r="N40" s="91"/>
      <c r="O40" s="91"/>
      <c r="P40" s="93"/>
      <c r="Q40" s="31"/>
      <c r="R40" s="94"/>
      <c r="S40" s="91"/>
      <c r="T40" s="91"/>
      <c r="U40" s="91"/>
      <c r="V40" s="91"/>
      <c r="W40" s="91"/>
      <c r="X40" s="91"/>
      <c r="Y40" s="91"/>
      <c r="Z40" s="91"/>
      <c r="AA40" s="95"/>
      <c r="AB40" s="96"/>
      <c r="AC40" s="96"/>
      <c r="AD40" s="96"/>
      <c r="AE40" s="96"/>
      <c r="AF40" s="91"/>
      <c r="AG40" s="39"/>
      <c r="AH40" s="91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8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</row>
    <row r="41" spans="1:232" s="20" customFormat="1" ht="28.5" customHeight="1" x14ac:dyDescent="0.25">
      <c r="A41" s="99" t="s">
        <v>276</v>
      </c>
      <c r="B41" s="100" t="s">
        <v>277</v>
      </c>
      <c r="C41" s="101" t="s">
        <v>243</v>
      </c>
      <c r="D41" s="18">
        <f t="shared" si="4"/>
        <v>9.5600000000000004E-2</v>
      </c>
      <c r="E41" s="19"/>
      <c r="F41" s="25"/>
      <c r="G41" s="25"/>
      <c r="H41" s="26"/>
      <c r="I41" s="25"/>
      <c r="J41" s="25"/>
      <c r="K41" s="25"/>
      <c r="L41" s="102"/>
      <c r="M41" s="25"/>
      <c r="N41" s="25"/>
      <c r="O41" s="102"/>
      <c r="P41" s="25"/>
      <c r="Q41" s="25">
        <v>2.0999999999999999E-3</v>
      </c>
      <c r="R41" s="25">
        <v>2.7000000000000001E-3</v>
      </c>
      <c r="S41" s="25"/>
      <c r="T41" s="25">
        <v>4.1999999999999997E-3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9"/>
      <c r="AH41" s="25"/>
      <c r="AI41" s="27"/>
      <c r="AJ41" s="27"/>
      <c r="AK41" s="27"/>
      <c r="AL41" s="27"/>
      <c r="AM41" s="27"/>
      <c r="AN41" s="27"/>
      <c r="AO41" s="27"/>
      <c r="AP41" s="27"/>
      <c r="AQ41" s="27">
        <v>0.02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>
        <v>1E-3</v>
      </c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>
        <v>1E-3</v>
      </c>
      <c r="CO41" s="27"/>
      <c r="CP41" s="27">
        <v>1E-3</v>
      </c>
      <c r="CQ41" s="27"/>
      <c r="CR41" s="27"/>
      <c r="CS41" s="27"/>
      <c r="CT41" s="27">
        <v>4.0000000000000001E-3</v>
      </c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>
        <v>6.4999999999999997E-3</v>
      </c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>
        <v>2.1000000000000001E-2</v>
      </c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>
        <v>1.2999999999999999E-3</v>
      </c>
      <c r="GF41" s="27"/>
      <c r="GG41" s="27"/>
      <c r="GH41" s="27"/>
      <c r="GI41" s="27"/>
      <c r="GJ41" s="27"/>
      <c r="GK41" s="27"/>
      <c r="GL41" s="27"/>
      <c r="GM41" s="27">
        <v>1E-3</v>
      </c>
      <c r="GN41" s="27"/>
      <c r="GO41" s="27"/>
      <c r="GP41" s="27"/>
      <c r="GQ41" s="27"/>
      <c r="GR41" s="27"/>
      <c r="GS41" s="27"/>
      <c r="GT41" s="27">
        <v>9.1999999999999998E-3</v>
      </c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>
        <v>1E-3</v>
      </c>
      <c r="HF41" s="27">
        <v>1.26E-2</v>
      </c>
      <c r="HG41" s="27"/>
      <c r="HH41" s="27">
        <v>7.0000000000000001E-3</v>
      </c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</row>
    <row r="42" spans="1:232" s="20" customFormat="1" ht="15.75" thickBot="1" x14ac:dyDescent="0.3">
      <c r="A42" s="103"/>
      <c r="B42" s="104"/>
      <c r="C42" s="105" t="s">
        <v>240</v>
      </c>
      <c r="D42" s="18">
        <f t="shared" si="4"/>
        <v>52.318999999999996</v>
      </c>
      <c r="E42" s="19"/>
      <c r="F42" s="25"/>
      <c r="G42" s="25"/>
      <c r="H42" s="26"/>
      <c r="I42" s="25"/>
      <c r="J42" s="25"/>
      <c r="K42" s="25"/>
      <c r="L42" s="102"/>
      <c r="M42" s="25"/>
      <c r="N42" s="25"/>
      <c r="O42" s="102"/>
      <c r="P42" s="25"/>
      <c r="Q42" s="25">
        <v>2.1779999999999999</v>
      </c>
      <c r="R42" s="25">
        <v>1.7430000000000001</v>
      </c>
      <c r="S42" s="25"/>
      <c r="T42" s="25">
        <v>1.331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9"/>
      <c r="AH42" s="25"/>
      <c r="AI42" s="27"/>
      <c r="AJ42" s="27"/>
      <c r="AK42" s="27"/>
      <c r="AL42" s="27"/>
      <c r="AM42" s="27"/>
      <c r="AN42" s="27"/>
      <c r="AO42" s="27"/>
      <c r="AP42" s="27"/>
      <c r="AQ42" s="27">
        <v>14.015000000000001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>
        <v>0.70599999999999996</v>
      </c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>
        <v>0.58399999999999996</v>
      </c>
      <c r="CO42" s="27"/>
      <c r="CP42" s="27">
        <v>0.70599999999999996</v>
      </c>
      <c r="CQ42" s="27"/>
      <c r="CR42" s="27"/>
      <c r="CS42" s="27"/>
      <c r="CT42" s="27">
        <v>2.625</v>
      </c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>
        <v>4.0339999999999998</v>
      </c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>
        <v>7.2009999999999996</v>
      </c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>
        <v>0.36199999999999999</v>
      </c>
      <c r="GF42" s="27"/>
      <c r="GG42" s="27"/>
      <c r="GH42" s="27"/>
      <c r="GI42" s="27"/>
      <c r="GJ42" s="27"/>
      <c r="GK42" s="27"/>
      <c r="GL42" s="27"/>
      <c r="GM42" s="27">
        <v>1.3680000000000001</v>
      </c>
      <c r="GN42" s="27"/>
      <c r="GO42" s="27"/>
      <c r="GP42" s="27"/>
      <c r="GQ42" s="27"/>
      <c r="GR42" s="27"/>
      <c r="GS42" s="27"/>
      <c r="GT42" s="27">
        <v>5.1139999999999999</v>
      </c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>
        <v>0.86399999999999999</v>
      </c>
      <c r="HF42" s="27">
        <v>4.3529999999999998</v>
      </c>
      <c r="HG42" s="27"/>
      <c r="HH42" s="27">
        <v>5.1349999999999998</v>
      </c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</row>
    <row r="43" spans="1:232" s="20" customFormat="1" ht="15" x14ac:dyDescent="0.25">
      <c r="A43" s="15" t="s">
        <v>278</v>
      </c>
      <c r="B43" s="16" t="s">
        <v>279</v>
      </c>
      <c r="C43" s="17" t="s">
        <v>263</v>
      </c>
      <c r="D43" s="18">
        <f t="shared" si="4"/>
        <v>84</v>
      </c>
      <c r="E43" s="39"/>
      <c r="F43" s="25"/>
      <c r="G43" s="25"/>
      <c r="H43" s="106"/>
      <c r="I43" s="51"/>
      <c r="J43" s="107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70"/>
      <c r="Z43" s="51"/>
      <c r="AA43" s="25"/>
      <c r="AB43" s="51"/>
      <c r="AC43" s="51"/>
      <c r="AD43" s="51"/>
      <c r="AE43" s="51"/>
      <c r="AF43" s="107"/>
      <c r="AG43" s="19"/>
      <c r="AH43" s="25"/>
      <c r="AI43" s="27"/>
      <c r="AJ43" s="28"/>
      <c r="AK43" s="51">
        <v>2</v>
      </c>
      <c r="AL43" s="30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>
        <v>3</v>
      </c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>
        <v>3</v>
      </c>
      <c r="CB43" s="27"/>
      <c r="CC43" s="27">
        <v>23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>
        <v>4</v>
      </c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>
        <v>7</v>
      </c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>
        <v>2</v>
      </c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>
        <v>1</v>
      </c>
      <c r="GB43" s="27"/>
      <c r="GC43" s="27"/>
      <c r="GD43" s="27">
        <v>4</v>
      </c>
      <c r="GE43" s="27"/>
      <c r="GF43" s="27"/>
      <c r="GG43" s="27"/>
      <c r="GH43" s="27"/>
      <c r="GI43" s="27"/>
      <c r="GJ43" s="27"/>
      <c r="GK43" s="27"/>
      <c r="GL43" s="27"/>
      <c r="GM43" s="27">
        <v>9</v>
      </c>
      <c r="GN43" s="27"/>
      <c r="GO43" s="27"/>
      <c r="GP43" s="27"/>
      <c r="GQ43" s="27">
        <v>2</v>
      </c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>
        <v>21</v>
      </c>
      <c r="HE43" s="27"/>
      <c r="HF43" s="27">
        <v>1</v>
      </c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>
        <v>2</v>
      </c>
    </row>
    <row r="44" spans="1:232" s="20" customFormat="1" ht="15.75" thickBot="1" x14ac:dyDescent="0.3">
      <c r="A44" s="53"/>
      <c r="B44" s="65"/>
      <c r="C44" s="55" t="s">
        <v>240</v>
      </c>
      <c r="D44" s="18">
        <f t="shared" si="4"/>
        <v>52.21</v>
      </c>
      <c r="E44" s="19"/>
      <c r="F44" s="25"/>
      <c r="G44" s="25"/>
      <c r="H44" s="106"/>
      <c r="I44" s="44"/>
      <c r="J44" s="107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70"/>
      <c r="Z44" s="44"/>
      <c r="AA44" s="25"/>
      <c r="AB44" s="44"/>
      <c r="AC44" s="44"/>
      <c r="AD44" s="44"/>
      <c r="AE44" s="44"/>
      <c r="AF44" s="107"/>
      <c r="AG44" s="19"/>
      <c r="AH44" s="25"/>
      <c r="AI44" s="27"/>
      <c r="AJ44" s="28"/>
      <c r="AK44" s="44">
        <v>0.72799999999999998</v>
      </c>
      <c r="AL44" s="30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>
        <v>1.0620000000000001</v>
      </c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>
        <v>1.304</v>
      </c>
      <c r="CB44" s="27"/>
      <c r="CC44" s="27">
        <v>18.504000000000001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>
        <v>3.532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>
        <v>2.452</v>
      </c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>
        <v>0.99099999999999999</v>
      </c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>
        <v>0.33200000000000002</v>
      </c>
      <c r="GB44" s="27"/>
      <c r="GC44" s="27"/>
      <c r="GD44" s="27">
        <v>1.391</v>
      </c>
      <c r="GE44" s="27"/>
      <c r="GF44" s="27"/>
      <c r="GG44" s="27"/>
      <c r="GH44" s="27"/>
      <c r="GI44" s="27"/>
      <c r="GJ44" s="27"/>
      <c r="GK44" s="27"/>
      <c r="GL44" s="27"/>
      <c r="GM44" s="27">
        <v>5.242</v>
      </c>
      <c r="GN44" s="27"/>
      <c r="GO44" s="27"/>
      <c r="GP44" s="27"/>
      <c r="GQ44" s="27">
        <v>0.72799999999999998</v>
      </c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>
        <v>13.895</v>
      </c>
      <c r="HE44" s="27"/>
      <c r="HF44" s="27">
        <v>0.33200000000000002</v>
      </c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>
        <v>1.7170000000000001</v>
      </c>
    </row>
    <row r="45" spans="1:232" s="20" customFormat="1" ht="15" x14ac:dyDescent="0.25">
      <c r="A45" s="58" t="s">
        <v>280</v>
      </c>
      <c r="B45" s="59" t="s">
        <v>281</v>
      </c>
      <c r="C45" s="60" t="s">
        <v>263</v>
      </c>
      <c r="D45" s="18">
        <f t="shared" si="4"/>
        <v>4</v>
      </c>
      <c r="E45" s="19"/>
      <c r="F45" s="25"/>
      <c r="G45" s="25"/>
      <c r="H45" s="26"/>
      <c r="I45" s="8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82"/>
      <c r="AA45" s="82"/>
      <c r="AB45" s="82"/>
      <c r="AC45" s="82"/>
      <c r="AD45" s="82"/>
      <c r="AE45" s="82"/>
      <c r="AF45" s="25"/>
      <c r="AG45" s="19"/>
      <c r="AH45" s="25"/>
      <c r="AI45" s="27"/>
      <c r="AJ45" s="27"/>
      <c r="AK45" s="33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>
        <v>1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>
        <v>1</v>
      </c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>
        <v>1</v>
      </c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>
        <v>1</v>
      </c>
    </row>
    <row r="46" spans="1:232" s="20" customFormat="1" ht="15.75" thickBot="1" x14ac:dyDescent="0.3">
      <c r="A46" s="61"/>
      <c r="B46" s="62"/>
      <c r="C46" s="63" t="s">
        <v>240</v>
      </c>
      <c r="D46" s="18">
        <f t="shared" si="4"/>
        <v>2.2200000000000002</v>
      </c>
      <c r="E46" s="19"/>
      <c r="F46" s="25"/>
      <c r="G46" s="25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9"/>
      <c r="AH46" s="25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>
        <v>0.55500000000000005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>
        <v>0.55500000000000005</v>
      </c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>
        <v>0.55500000000000005</v>
      </c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>
        <v>0.55500000000000005</v>
      </c>
    </row>
    <row r="47" spans="1:232" s="20" customFormat="1" ht="15" x14ac:dyDescent="0.25">
      <c r="A47" s="15" t="s">
        <v>282</v>
      </c>
      <c r="B47" s="16" t="s">
        <v>283</v>
      </c>
      <c r="C47" s="17" t="s">
        <v>268</v>
      </c>
      <c r="D47" s="18">
        <f t="shared" si="4"/>
        <v>0</v>
      </c>
      <c r="E47" s="39"/>
      <c r="F47" s="25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39"/>
      <c r="AH47" s="91"/>
      <c r="AI47" s="97"/>
      <c r="AJ47" s="97"/>
      <c r="AK47" s="97"/>
      <c r="AL47" s="97"/>
      <c r="AM47" s="97"/>
      <c r="AN47" s="97"/>
      <c r="AO47" s="91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1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1"/>
      <c r="BR47" s="97"/>
      <c r="BS47" s="97"/>
      <c r="BT47" s="97"/>
      <c r="BU47" s="91"/>
      <c r="BV47" s="97"/>
      <c r="BW47" s="91"/>
      <c r="BX47" s="91"/>
      <c r="BY47" s="97"/>
      <c r="BZ47" s="97"/>
      <c r="CA47" s="97"/>
      <c r="CB47" s="97"/>
      <c r="CC47" s="97"/>
      <c r="CD47" s="97"/>
      <c r="CE47" s="97"/>
      <c r="CF47" s="97"/>
      <c r="CG47" s="97"/>
      <c r="CH47" s="91"/>
      <c r="CI47" s="97"/>
      <c r="CJ47" s="97"/>
      <c r="CK47" s="97"/>
      <c r="CL47" s="91"/>
      <c r="CM47" s="97"/>
      <c r="CN47" s="97"/>
      <c r="CO47" s="97"/>
      <c r="CP47" s="97"/>
      <c r="CQ47" s="97"/>
      <c r="CR47" s="97"/>
      <c r="CS47" s="91"/>
      <c r="CT47" s="97"/>
      <c r="CU47" s="97"/>
      <c r="CV47" s="97"/>
      <c r="CW47" s="97"/>
      <c r="CX47" s="91"/>
      <c r="CY47" s="97"/>
      <c r="CZ47" s="97"/>
      <c r="DA47" s="91"/>
      <c r="DB47" s="97"/>
      <c r="DC47" s="91"/>
      <c r="DD47" s="97"/>
      <c r="DE47" s="97"/>
      <c r="DF47" s="97"/>
      <c r="DG47" s="97"/>
      <c r="DH47" s="97"/>
      <c r="DI47" s="97"/>
      <c r="DJ47" s="97"/>
      <c r="DK47" s="97"/>
      <c r="DL47" s="97"/>
      <c r="DM47" s="91"/>
      <c r="DN47" s="97"/>
      <c r="DO47" s="97"/>
      <c r="DP47" s="97"/>
      <c r="DQ47" s="91"/>
      <c r="DR47" s="97"/>
      <c r="DS47" s="97"/>
      <c r="DT47" s="97"/>
      <c r="DU47" s="91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1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1"/>
      <c r="ET47" s="97"/>
      <c r="EU47" s="97"/>
      <c r="EV47" s="97"/>
      <c r="EW47" s="97"/>
      <c r="EX47" s="97"/>
      <c r="EY47" s="97"/>
      <c r="EZ47" s="91"/>
      <c r="FA47" s="97"/>
      <c r="FB47" s="97"/>
      <c r="FC47" s="97"/>
      <c r="FD47" s="97"/>
      <c r="FE47" s="97"/>
      <c r="FF47" s="97"/>
      <c r="FG47" s="97"/>
      <c r="FH47" s="97"/>
      <c r="FI47" s="91"/>
      <c r="FJ47" s="97"/>
      <c r="FK47" s="97"/>
      <c r="FL47" s="91"/>
      <c r="FM47" s="91"/>
      <c r="FN47" s="91"/>
      <c r="FO47" s="97"/>
      <c r="FP47" s="97"/>
      <c r="FQ47" s="97"/>
      <c r="FR47" s="91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1"/>
      <c r="GK47" s="97"/>
      <c r="GL47" s="97"/>
      <c r="GM47" s="97"/>
      <c r="GN47" s="97"/>
      <c r="GO47" s="97"/>
      <c r="GP47" s="97"/>
      <c r="GQ47" s="91"/>
      <c r="GR47" s="97"/>
      <c r="GS47" s="97"/>
      <c r="GT47" s="97"/>
      <c r="GU47" s="97"/>
      <c r="GV47" s="97"/>
      <c r="GW47" s="97"/>
      <c r="GX47" s="97"/>
      <c r="GY47" s="91"/>
      <c r="GZ47" s="91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1"/>
    </row>
    <row r="48" spans="1:232" s="20" customFormat="1" ht="15.75" thickBot="1" x14ac:dyDescent="0.3">
      <c r="A48" s="53"/>
      <c r="B48" s="65"/>
      <c r="C48" s="55" t="s">
        <v>240</v>
      </c>
      <c r="D48" s="18">
        <f t="shared" si="4"/>
        <v>0</v>
      </c>
      <c r="E48" s="19"/>
      <c r="F48" s="25"/>
      <c r="G48" s="25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9"/>
      <c r="AH48" s="25"/>
      <c r="AI48" s="27"/>
      <c r="AJ48" s="27"/>
      <c r="AK48" s="27"/>
      <c r="AL48" s="27"/>
      <c r="AM48" s="27"/>
      <c r="AN48" s="27"/>
      <c r="AO48" s="25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5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5"/>
      <c r="BR48" s="27"/>
      <c r="BS48" s="27"/>
      <c r="BT48" s="27"/>
      <c r="BU48" s="25"/>
      <c r="BV48" s="27"/>
      <c r="BW48" s="25"/>
      <c r="BX48" s="25"/>
      <c r="BY48" s="27"/>
      <c r="BZ48" s="27"/>
      <c r="CA48" s="27"/>
      <c r="CB48" s="27"/>
      <c r="CC48" s="27"/>
      <c r="CD48" s="27"/>
      <c r="CE48" s="27"/>
      <c r="CF48" s="27"/>
      <c r="CG48" s="27"/>
      <c r="CH48" s="25"/>
      <c r="CI48" s="27"/>
      <c r="CJ48" s="27"/>
      <c r="CK48" s="27"/>
      <c r="CL48" s="25"/>
      <c r="CM48" s="27"/>
      <c r="CN48" s="27"/>
      <c r="CO48" s="27"/>
      <c r="CP48" s="27"/>
      <c r="CQ48" s="27"/>
      <c r="CR48" s="27"/>
      <c r="CS48" s="25"/>
      <c r="CT48" s="27"/>
      <c r="CU48" s="27"/>
      <c r="CV48" s="27"/>
      <c r="CW48" s="27"/>
      <c r="CX48" s="25"/>
      <c r="CY48" s="27"/>
      <c r="CZ48" s="27"/>
      <c r="DA48" s="25"/>
      <c r="DB48" s="27"/>
      <c r="DC48" s="25"/>
      <c r="DD48" s="27"/>
      <c r="DE48" s="27"/>
      <c r="DF48" s="27"/>
      <c r="DG48" s="27"/>
      <c r="DH48" s="27"/>
      <c r="DI48" s="27"/>
      <c r="DJ48" s="27"/>
      <c r="DK48" s="27"/>
      <c r="DL48" s="27"/>
      <c r="DM48" s="25"/>
      <c r="DN48" s="27"/>
      <c r="DO48" s="27"/>
      <c r="DP48" s="27"/>
      <c r="DQ48" s="25"/>
      <c r="DR48" s="27"/>
      <c r="DS48" s="27"/>
      <c r="DT48" s="27"/>
      <c r="DU48" s="25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5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5"/>
      <c r="ET48" s="27"/>
      <c r="EU48" s="27"/>
      <c r="EV48" s="27"/>
      <c r="EW48" s="27"/>
      <c r="EX48" s="27"/>
      <c r="EY48" s="27"/>
      <c r="EZ48" s="25"/>
      <c r="FA48" s="27"/>
      <c r="FB48" s="27"/>
      <c r="FC48" s="27"/>
      <c r="FD48" s="27"/>
      <c r="FE48" s="27"/>
      <c r="FF48" s="27"/>
      <c r="FG48" s="27"/>
      <c r="FH48" s="27"/>
      <c r="FI48" s="25"/>
      <c r="FJ48" s="27"/>
      <c r="FK48" s="27"/>
      <c r="FL48" s="25"/>
      <c r="FM48" s="25"/>
      <c r="FN48" s="25"/>
      <c r="FO48" s="27"/>
      <c r="FP48" s="27"/>
      <c r="FQ48" s="27"/>
      <c r="FR48" s="25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5"/>
      <c r="GK48" s="27"/>
      <c r="GL48" s="27"/>
      <c r="GM48" s="27"/>
      <c r="GN48" s="27"/>
      <c r="GO48" s="27"/>
      <c r="GP48" s="27"/>
      <c r="GQ48" s="25"/>
      <c r="GR48" s="27"/>
      <c r="GS48" s="27"/>
      <c r="GT48" s="27"/>
      <c r="GU48" s="27"/>
      <c r="GV48" s="27"/>
      <c r="GW48" s="27"/>
      <c r="GX48" s="27"/>
      <c r="GY48" s="25"/>
      <c r="GZ48" s="25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5"/>
    </row>
    <row r="49" spans="1:232" s="20" customFormat="1" ht="15" x14ac:dyDescent="0.25">
      <c r="A49" s="58" t="s">
        <v>284</v>
      </c>
      <c r="B49" s="69" t="s">
        <v>285</v>
      </c>
      <c r="C49" s="60" t="s">
        <v>263</v>
      </c>
      <c r="D49" s="18">
        <f t="shared" si="4"/>
        <v>518</v>
      </c>
      <c r="E49" s="39"/>
      <c r="F49" s="25"/>
      <c r="G49" s="25"/>
      <c r="H49" s="26"/>
      <c r="I49" s="25">
        <v>2</v>
      </c>
      <c r="J49" s="25"/>
      <c r="K49" s="25"/>
      <c r="L49" s="25"/>
      <c r="M49" s="25"/>
      <c r="N49" s="25"/>
      <c r="O49" s="25"/>
      <c r="P49" s="25"/>
      <c r="Q49" s="25">
        <v>1</v>
      </c>
      <c r="R49" s="25"/>
      <c r="S49" s="25"/>
      <c r="T49" s="25">
        <v>1</v>
      </c>
      <c r="U49" s="25"/>
      <c r="V49" s="25"/>
      <c r="W49" s="25"/>
      <c r="X49" s="25">
        <v>3</v>
      </c>
      <c r="Y49" s="25"/>
      <c r="Z49" s="25"/>
      <c r="AA49" s="25"/>
      <c r="AB49" s="25"/>
      <c r="AC49" s="25"/>
      <c r="AD49" s="25">
        <v>1</v>
      </c>
      <c r="AE49" s="25"/>
      <c r="AF49" s="25"/>
      <c r="AG49" s="19"/>
      <c r="AH49" s="25"/>
      <c r="AI49" s="27"/>
      <c r="AJ49" s="27"/>
      <c r="AK49" s="27"/>
      <c r="AL49" s="27"/>
      <c r="AM49" s="27"/>
      <c r="AN49" s="27"/>
      <c r="AO49" s="27"/>
      <c r="AP49" s="27"/>
      <c r="AQ49" s="27">
        <v>2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>
        <v>1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>
        <v>2</v>
      </c>
      <c r="BX49" s="27">
        <v>2</v>
      </c>
      <c r="BY49" s="27"/>
      <c r="BZ49" s="27"/>
      <c r="CA49" s="27"/>
      <c r="CB49" s="27"/>
      <c r="CC49" s="27"/>
      <c r="CD49" s="27"/>
      <c r="CE49" s="27"/>
      <c r="CF49" s="27">
        <v>7</v>
      </c>
      <c r="CG49" s="27"/>
      <c r="CH49" s="27">
        <v>1</v>
      </c>
      <c r="CI49" s="27"/>
      <c r="CJ49" s="27"/>
      <c r="CK49" s="27"/>
      <c r="CL49" s="27"/>
      <c r="CM49" s="27"/>
      <c r="CN49" s="27"/>
      <c r="CO49" s="27"/>
      <c r="CP49" s="27"/>
      <c r="CQ49" s="27">
        <v>2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>
        <v>1</v>
      </c>
      <c r="DB49" s="27"/>
      <c r="DC49" s="27"/>
      <c r="DD49" s="27"/>
      <c r="DE49" s="27">
        <v>5</v>
      </c>
      <c r="DF49" s="27">
        <v>5</v>
      </c>
      <c r="DG49" s="27">
        <v>4</v>
      </c>
      <c r="DH49" s="27">
        <v>11</v>
      </c>
      <c r="DI49" s="27"/>
      <c r="DJ49" s="27">
        <v>58</v>
      </c>
      <c r="DK49" s="27">
        <v>7</v>
      </c>
      <c r="DL49" s="27"/>
      <c r="DM49" s="27"/>
      <c r="DN49" s="27"/>
      <c r="DO49" s="27"/>
      <c r="DP49" s="27"/>
      <c r="DQ49" s="27"/>
      <c r="DR49" s="27">
        <v>2</v>
      </c>
      <c r="DS49" s="27">
        <v>16</v>
      </c>
      <c r="DT49" s="27">
        <v>16</v>
      </c>
      <c r="DU49" s="27">
        <v>24</v>
      </c>
      <c r="DV49" s="27"/>
      <c r="DW49" s="27"/>
      <c r="DX49" s="27">
        <v>79</v>
      </c>
      <c r="DY49" s="27"/>
      <c r="DZ49" s="27">
        <v>17</v>
      </c>
      <c r="EA49" s="27"/>
      <c r="EB49" s="27"/>
      <c r="EC49" s="27">
        <v>7</v>
      </c>
      <c r="ED49" s="27">
        <v>22</v>
      </c>
      <c r="EE49" s="27">
        <v>40</v>
      </c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>
        <v>78</v>
      </c>
      <c r="FG49" s="27"/>
      <c r="FH49" s="27">
        <v>6</v>
      </c>
      <c r="FI49" s="27"/>
      <c r="FJ49" s="27">
        <v>9</v>
      </c>
      <c r="FK49" s="27">
        <v>45</v>
      </c>
      <c r="FL49" s="27">
        <v>2</v>
      </c>
      <c r="FM49" s="27">
        <v>2</v>
      </c>
      <c r="FN49" s="27"/>
      <c r="FO49" s="27"/>
      <c r="FP49" s="27">
        <v>14</v>
      </c>
      <c r="FQ49" s="27"/>
      <c r="FR49" s="27"/>
      <c r="FS49" s="27">
        <v>7</v>
      </c>
      <c r="FT49" s="27">
        <v>4</v>
      </c>
      <c r="FU49" s="27"/>
      <c r="FV49" s="27"/>
      <c r="FW49" s="27"/>
      <c r="FX49" s="27"/>
      <c r="FY49" s="27"/>
      <c r="FZ49" s="27"/>
      <c r="GA49" s="27"/>
      <c r="GB49" s="27"/>
      <c r="GC49" s="27">
        <v>3</v>
      </c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>
        <v>1</v>
      </c>
      <c r="GS49" s="27"/>
      <c r="GT49" s="27"/>
      <c r="GU49" s="27"/>
      <c r="GV49" s="27"/>
      <c r="GW49" s="27"/>
      <c r="GX49" s="27"/>
      <c r="GY49" s="27"/>
      <c r="GZ49" s="27">
        <v>2</v>
      </c>
      <c r="HA49" s="27"/>
      <c r="HB49" s="27"/>
      <c r="HC49" s="27"/>
      <c r="HD49" s="27"/>
      <c r="HE49" s="27"/>
      <c r="HF49" s="27"/>
      <c r="HG49" s="27">
        <v>1</v>
      </c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>
        <v>5</v>
      </c>
    </row>
    <row r="50" spans="1:232" s="20" customFormat="1" ht="15.75" thickBot="1" x14ac:dyDescent="0.3">
      <c r="A50" s="61"/>
      <c r="B50" s="76"/>
      <c r="C50" s="63" t="s">
        <v>240</v>
      </c>
      <c r="D50" s="18">
        <f t="shared" si="4"/>
        <v>233.20999999999995</v>
      </c>
      <c r="E50" s="19"/>
      <c r="F50" s="19"/>
      <c r="G50" s="19"/>
      <c r="H50" s="26"/>
      <c r="I50" s="25">
        <v>1.139</v>
      </c>
      <c r="J50" s="25"/>
      <c r="K50" s="25"/>
      <c r="L50" s="25"/>
      <c r="M50" s="25"/>
      <c r="N50" s="25"/>
      <c r="O50" s="25"/>
      <c r="P50" s="25"/>
      <c r="Q50" s="25">
        <v>0.754</v>
      </c>
      <c r="R50" s="25"/>
      <c r="S50" s="25"/>
      <c r="T50" s="25">
        <v>0.50700000000000001</v>
      </c>
      <c r="U50" s="25"/>
      <c r="V50" s="25"/>
      <c r="W50" s="25"/>
      <c r="X50" s="25">
        <v>1.8009999999999999</v>
      </c>
      <c r="Y50" s="25"/>
      <c r="Z50" s="25"/>
      <c r="AA50" s="25"/>
      <c r="AB50" s="25"/>
      <c r="AC50" s="25"/>
      <c r="AD50" s="25">
        <v>0.112</v>
      </c>
      <c r="AE50" s="25"/>
      <c r="AF50" s="25"/>
      <c r="AG50" s="19"/>
      <c r="AH50" s="25"/>
      <c r="AI50" s="27"/>
      <c r="AJ50" s="27"/>
      <c r="AK50" s="27"/>
      <c r="AL50" s="27"/>
      <c r="AM50" s="27"/>
      <c r="AN50" s="27"/>
      <c r="AO50" s="27"/>
      <c r="AP50" s="27"/>
      <c r="AQ50" s="27">
        <v>1.508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>
        <v>1.421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>
        <v>0.86499999999999999</v>
      </c>
      <c r="BX50" s="27">
        <v>1.2390000000000001</v>
      </c>
      <c r="BY50" s="27"/>
      <c r="BZ50" s="27"/>
      <c r="CA50" s="27"/>
      <c r="CB50" s="27"/>
      <c r="CC50" s="27"/>
      <c r="CD50" s="27"/>
      <c r="CE50" s="27"/>
      <c r="CF50" s="27">
        <v>3.9129999999999998</v>
      </c>
      <c r="CG50" s="27"/>
      <c r="CH50" s="27">
        <v>0.754</v>
      </c>
      <c r="CI50" s="27"/>
      <c r="CJ50" s="27"/>
      <c r="CK50" s="27"/>
      <c r="CL50" s="27"/>
      <c r="CM50" s="27"/>
      <c r="CN50" s="27"/>
      <c r="CO50" s="27"/>
      <c r="CP50" s="27"/>
      <c r="CQ50" s="27">
        <v>0.26100000000000001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>
        <v>0.112</v>
      </c>
      <c r="DB50" s="27"/>
      <c r="DC50" s="27"/>
      <c r="DD50" s="27"/>
      <c r="DE50" s="27">
        <v>1.4750000000000001</v>
      </c>
      <c r="DF50" s="27">
        <v>2.3319999999999999</v>
      </c>
      <c r="DG50" s="27">
        <v>1.742</v>
      </c>
      <c r="DH50" s="27">
        <v>8.15</v>
      </c>
      <c r="DI50" s="27"/>
      <c r="DJ50" s="27">
        <v>35.006999999999998</v>
      </c>
      <c r="DK50" s="27">
        <v>1.522</v>
      </c>
      <c r="DL50" s="27"/>
      <c r="DM50" s="27"/>
      <c r="DN50" s="27"/>
      <c r="DO50" s="27"/>
      <c r="DP50" s="27"/>
      <c r="DQ50" s="27"/>
      <c r="DR50" s="27">
        <v>0.86499999999999999</v>
      </c>
      <c r="DS50" s="27">
        <v>9.3369999999999997</v>
      </c>
      <c r="DT50" s="27">
        <v>8.8379999999999992</v>
      </c>
      <c r="DU50" s="27">
        <v>7.9939999999999998</v>
      </c>
      <c r="DV50" s="27"/>
      <c r="DW50" s="27"/>
      <c r="DX50" s="27">
        <v>35.512999999999998</v>
      </c>
      <c r="DY50" s="27"/>
      <c r="DZ50" s="27">
        <v>7.4219999999999997</v>
      </c>
      <c r="EA50" s="27"/>
      <c r="EB50" s="27"/>
      <c r="EC50" s="27">
        <v>3.0129999999999999</v>
      </c>
      <c r="ED50" s="27">
        <v>8.1829999999999998</v>
      </c>
      <c r="EE50" s="27">
        <v>19.873000000000001</v>
      </c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>
        <v>28.446999999999999</v>
      </c>
      <c r="FG50" s="27"/>
      <c r="FH50" s="27">
        <v>2.903</v>
      </c>
      <c r="FI50" s="27"/>
      <c r="FJ50" s="27">
        <v>3.2160000000000002</v>
      </c>
      <c r="FK50" s="27">
        <v>15.759</v>
      </c>
      <c r="FL50" s="27">
        <v>1.151</v>
      </c>
      <c r="FM50" s="27">
        <v>0.59499999999999997</v>
      </c>
      <c r="FN50" s="27"/>
      <c r="FO50" s="27"/>
      <c r="FP50" s="27">
        <v>6.0659999999999998</v>
      </c>
      <c r="FQ50" s="27"/>
      <c r="FR50" s="27"/>
      <c r="FS50" s="27">
        <v>3.5510000000000002</v>
      </c>
      <c r="FT50" s="27">
        <v>1.2370000000000001</v>
      </c>
      <c r="FU50" s="27"/>
      <c r="FV50" s="27"/>
      <c r="FW50" s="27"/>
      <c r="FX50" s="27"/>
      <c r="FY50" s="27"/>
      <c r="FZ50" s="27"/>
      <c r="GA50" s="27"/>
      <c r="GB50" s="27"/>
      <c r="GC50" s="27">
        <v>1.349</v>
      </c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>
        <v>0.754</v>
      </c>
      <c r="GS50" s="27"/>
      <c r="GT50" s="27"/>
      <c r="GU50" s="27"/>
      <c r="GV50" s="27"/>
      <c r="GW50" s="27"/>
      <c r="GX50" s="27"/>
      <c r="GY50" s="27"/>
      <c r="GZ50" s="27">
        <v>0.86499999999999999</v>
      </c>
      <c r="HA50" s="27"/>
      <c r="HB50" s="27"/>
      <c r="HC50" s="27"/>
      <c r="HD50" s="27"/>
      <c r="HE50" s="27"/>
      <c r="HF50" s="27"/>
      <c r="HG50" s="27">
        <v>0.112</v>
      </c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>
        <v>1.5529999999999999</v>
      </c>
    </row>
    <row r="51" spans="1:232" s="20" customFormat="1" ht="15" x14ac:dyDescent="0.25">
      <c r="A51" s="15" t="s">
        <v>286</v>
      </c>
      <c r="B51" s="38" t="s">
        <v>287</v>
      </c>
      <c r="C51" s="17" t="s">
        <v>263</v>
      </c>
      <c r="D51" s="18">
        <f t="shared" si="4"/>
        <v>0</v>
      </c>
      <c r="E51" s="19"/>
      <c r="F51" s="25"/>
      <c r="G51" s="25"/>
      <c r="H51" s="26"/>
      <c r="I51" s="91"/>
      <c r="J51" s="25"/>
      <c r="K51" s="91"/>
      <c r="L51" s="25"/>
      <c r="M51" s="25"/>
      <c r="N51" s="25"/>
      <c r="O51" s="91"/>
      <c r="P51" s="25"/>
      <c r="Q51" s="25"/>
      <c r="R51" s="25"/>
      <c r="S51" s="25"/>
      <c r="T51" s="25"/>
      <c r="U51" s="25"/>
      <c r="V51" s="25"/>
      <c r="W51" s="25"/>
      <c r="X51" s="91"/>
      <c r="Y51" s="25"/>
      <c r="Z51" s="91"/>
      <c r="AA51" s="25"/>
      <c r="AB51" s="25"/>
      <c r="AC51" s="91"/>
      <c r="AD51" s="91"/>
      <c r="AE51" s="25"/>
      <c r="AF51" s="25"/>
      <c r="AG51" s="19"/>
      <c r="AH51" s="91"/>
      <c r="AI51" s="27"/>
      <c r="AJ51" s="27"/>
      <c r="AK51" s="27"/>
      <c r="AL51" s="27"/>
      <c r="AM51" s="27"/>
      <c r="AN51" s="27"/>
      <c r="AO51" s="27"/>
      <c r="AP51" s="91"/>
      <c r="AQ51" s="91"/>
      <c r="AR51" s="27"/>
      <c r="AS51" s="27"/>
      <c r="AT51" s="27"/>
      <c r="AU51" s="27"/>
      <c r="AV51" s="91"/>
      <c r="AW51" s="27"/>
      <c r="AX51" s="91"/>
      <c r="AY51" s="27"/>
      <c r="AZ51" s="27"/>
      <c r="BA51" s="27"/>
      <c r="BB51" s="27"/>
      <c r="BC51" s="27"/>
      <c r="BD51" s="27"/>
      <c r="BE51" s="27"/>
      <c r="BF51" s="27"/>
      <c r="BG51" s="27"/>
      <c r="BH51" s="91"/>
      <c r="BI51" s="27"/>
      <c r="BJ51" s="27"/>
      <c r="BK51" s="27"/>
      <c r="BL51" s="27"/>
      <c r="BM51" s="27"/>
      <c r="BN51" s="27"/>
      <c r="BO51" s="91"/>
      <c r="BP51" s="27"/>
      <c r="BQ51" s="25"/>
      <c r="BR51" s="27"/>
      <c r="BS51" s="27"/>
      <c r="BT51" s="27"/>
      <c r="BU51" s="27"/>
      <c r="BV51" s="27"/>
      <c r="BW51" s="27"/>
      <c r="BX51" s="91"/>
      <c r="BY51" s="27"/>
      <c r="BZ51" s="25"/>
      <c r="CA51" s="25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91"/>
      <c r="CN51" s="27"/>
      <c r="CO51" s="27"/>
      <c r="CP51" s="27"/>
      <c r="CQ51" s="27"/>
      <c r="CR51" s="91"/>
      <c r="CS51" s="27"/>
      <c r="CT51" s="91"/>
      <c r="CU51" s="27"/>
      <c r="CV51" s="27"/>
      <c r="CW51" s="27"/>
      <c r="CX51" s="91"/>
      <c r="CY51" s="27"/>
      <c r="CZ51" s="91"/>
      <c r="DA51" s="27"/>
      <c r="DB51" s="91"/>
      <c r="DC51" s="27"/>
      <c r="DD51" s="27"/>
      <c r="DE51" s="27"/>
      <c r="DF51" s="91"/>
      <c r="DG51" s="27"/>
      <c r="DH51" s="91"/>
      <c r="DI51" s="27"/>
      <c r="DJ51" s="27"/>
      <c r="DK51" s="27"/>
      <c r="DL51" s="27"/>
      <c r="DM51" s="25"/>
      <c r="DN51" s="27"/>
      <c r="DO51" s="27"/>
      <c r="DP51" s="27"/>
      <c r="DQ51" s="27"/>
      <c r="DR51" s="91"/>
      <c r="DS51" s="27"/>
      <c r="DT51" s="91"/>
      <c r="DU51" s="91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91"/>
      <c r="EI51" s="27"/>
      <c r="EJ51" s="27"/>
      <c r="EK51" s="27"/>
      <c r="EL51" s="27"/>
      <c r="EM51" s="91"/>
      <c r="EN51" s="27"/>
      <c r="EO51" s="27"/>
      <c r="EP51" s="91"/>
      <c r="EQ51" s="27"/>
      <c r="ER51" s="27"/>
      <c r="ES51" s="27"/>
      <c r="ET51" s="27"/>
      <c r="EU51" s="27"/>
      <c r="EV51" s="91"/>
      <c r="EW51" s="27"/>
      <c r="EX51" s="25"/>
      <c r="EY51" s="27"/>
      <c r="EZ51" s="27"/>
      <c r="FA51" s="25"/>
      <c r="FB51" s="27"/>
      <c r="FC51" s="27"/>
      <c r="FD51" s="91"/>
      <c r="FE51" s="27"/>
      <c r="FF51" s="27"/>
      <c r="FG51" s="27"/>
      <c r="FH51" s="27"/>
      <c r="FI51" s="27"/>
      <c r="FJ51" s="91"/>
      <c r="FK51" s="27"/>
      <c r="FL51" s="25"/>
      <c r="FM51" s="27"/>
      <c r="FN51" s="27"/>
      <c r="FO51" s="27"/>
      <c r="FP51" s="91"/>
      <c r="FQ51" s="91"/>
      <c r="FR51" s="27"/>
      <c r="FS51" s="27"/>
      <c r="FT51" s="27"/>
      <c r="FU51" s="27"/>
      <c r="FV51" s="91"/>
      <c r="FW51" s="27"/>
      <c r="FX51" s="27"/>
      <c r="FY51" s="27"/>
      <c r="FZ51" s="27"/>
      <c r="GA51" s="27"/>
      <c r="GB51" s="27"/>
      <c r="GC51" s="91"/>
      <c r="GD51" s="27"/>
      <c r="GE51" s="91"/>
      <c r="GF51" s="27"/>
      <c r="GG51" s="27"/>
      <c r="GH51" s="27"/>
      <c r="GI51" s="27"/>
      <c r="GJ51" s="91"/>
      <c r="GK51" s="27"/>
      <c r="GL51" s="27"/>
      <c r="GM51" s="27"/>
      <c r="GN51" s="27"/>
      <c r="GO51" s="27"/>
      <c r="GP51" s="27"/>
      <c r="GQ51" s="91"/>
      <c r="GR51" s="27"/>
      <c r="GS51" s="27"/>
      <c r="GT51" s="27"/>
      <c r="GU51" s="27"/>
      <c r="GV51" s="91"/>
      <c r="GW51" s="27"/>
      <c r="GX51" s="27"/>
      <c r="GY51" s="27"/>
      <c r="GZ51" s="27"/>
      <c r="HA51" s="27"/>
      <c r="HB51" s="91"/>
      <c r="HC51" s="27"/>
      <c r="HD51" s="27"/>
      <c r="HE51" s="27"/>
      <c r="HF51" s="27"/>
      <c r="HG51" s="25"/>
      <c r="HH51" s="91"/>
      <c r="HI51" s="91"/>
      <c r="HJ51" s="27"/>
      <c r="HK51" s="25"/>
      <c r="HL51" s="27"/>
      <c r="HM51" s="27"/>
      <c r="HN51" s="27"/>
      <c r="HO51" s="91"/>
      <c r="HP51" s="27"/>
      <c r="HQ51" s="27"/>
      <c r="HR51" s="27"/>
      <c r="HS51" s="27"/>
      <c r="HT51" s="27"/>
      <c r="HU51" s="27"/>
      <c r="HV51" s="27"/>
      <c r="HW51" s="27"/>
      <c r="HX51" s="91"/>
    </row>
    <row r="52" spans="1:232" s="20" customFormat="1" ht="15.75" thickBot="1" x14ac:dyDescent="0.3">
      <c r="A52" s="53"/>
      <c r="B52" s="108"/>
      <c r="C52" s="55" t="s">
        <v>240</v>
      </c>
      <c r="D52" s="18">
        <f t="shared" si="4"/>
        <v>0</v>
      </c>
      <c r="E52" s="19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9"/>
      <c r="AH52" s="25"/>
      <c r="AI52" s="27"/>
      <c r="AJ52" s="27"/>
      <c r="AK52" s="27"/>
      <c r="AL52" s="27"/>
      <c r="AM52" s="27"/>
      <c r="AN52" s="27"/>
      <c r="AO52" s="27"/>
      <c r="AP52" s="25"/>
      <c r="AQ52" s="25"/>
      <c r="AR52" s="27"/>
      <c r="AS52" s="27"/>
      <c r="AT52" s="27"/>
      <c r="AU52" s="27"/>
      <c r="AV52" s="25"/>
      <c r="AW52" s="27"/>
      <c r="AX52" s="25"/>
      <c r="AY52" s="27"/>
      <c r="AZ52" s="27"/>
      <c r="BA52" s="27"/>
      <c r="BB52" s="27"/>
      <c r="BC52" s="27"/>
      <c r="BD52" s="27"/>
      <c r="BE52" s="27"/>
      <c r="BF52" s="27"/>
      <c r="BG52" s="27"/>
      <c r="BH52" s="25"/>
      <c r="BI52" s="27"/>
      <c r="BJ52" s="27"/>
      <c r="BK52" s="27"/>
      <c r="BL52" s="27"/>
      <c r="BM52" s="27"/>
      <c r="BN52" s="27"/>
      <c r="BO52" s="25"/>
      <c r="BP52" s="27"/>
      <c r="BQ52" s="25"/>
      <c r="BR52" s="27"/>
      <c r="BS52" s="27"/>
      <c r="BT52" s="27"/>
      <c r="BU52" s="27"/>
      <c r="BV52" s="27"/>
      <c r="BW52" s="27"/>
      <c r="BX52" s="25"/>
      <c r="BY52" s="27"/>
      <c r="BZ52" s="25"/>
      <c r="CA52" s="25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5"/>
      <c r="CN52" s="27"/>
      <c r="CO52" s="27"/>
      <c r="CP52" s="27"/>
      <c r="CQ52" s="27"/>
      <c r="CR52" s="25"/>
      <c r="CS52" s="27"/>
      <c r="CT52" s="25"/>
      <c r="CU52" s="27"/>
      <c r="CV52" s="27"/>
      <c r="CW52" s="27"/>
      <c r="CX52" s="25"/>
      <c r="CY52" s="27"/>
      <c r="CZ52" s="25"/>
      <c r="DA52" s="27"/>
      <c r="DB52" s="25"/>
      <c r="DC52" s="27"/>
      <c r="DD52" s="27"/>
      <c r="DE52" s="27"/>
      <c r="DF52" s="25"/>
      <c r="DG52" s="27"/>
      <c r="DH52" s="25"/>
      <c r="DI52" s="27"/>
      <c r="DJ52" s="27"/>
      <c r="DK52" s="27"/>
      <c r="DL52" s="27"/>
      <c r="DM52" s="25"/>
      <c r="DN52" s="27"/>
      <c r="DO52" s="27"/>
      <c r="DP52" s="27"/>
      <c r="DQ52" s="27"/>
      <c r="DR52" s="25"/>
      <c r="DS52" s="27"/>
      <c r="DT52" s="25"/>
      <c r="DU52" s="25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5"/>
      <c r="EI52" s="27"/>
      <c r="EJ52" s="27"/>
      <c r="EK52" s="27"/>
      <c r="EL52" s="27"/>
      <c r="EM52" s="25"/>
      <c r="EN52" s="27"/>
      <c r="EO52" s="27"/>
      <c r="EP52" s="25"/>
      <c r="EQ52" s="27"/>
      <c r="ER52" s="27"/>
      <c r="ES52" s="27"/>
      <c r="ET52" s="27"/>
      <c r="EU52" s="27"/>
      <c r="EV52" s="25"/>
      <c r="EW52" s="27"/>
      <c r="EX52" s="25"/>
      <c r="EY52" s="27"/>
      <c r="EZ52" s="27"/>
      <c r="FA52" s="25"/>
      <c r="FB52" s="27"/>
      <c r="FC52" s="27"/>
      <c r="FD52" s="25"/>
      <c r="FE52" s="27"/>
      <c r="FF52" s="27"/>
      <c r="FG52" s="27"/>
      <c r="FH52" s="27"/>
      <c r="FI52" s="27"/>
      <c r="FJ52" s="25"/>
      <c r="FK52" s="27"/>
      <c r="FL52" s="25"/>
      <c r="FM52" s="27"/>
      <c r="FN52" s="27"/>
      <c r="FO52" s="27"/>
      <c r="FP52" s="25"/>
      <c r="FQ52" s="25"/>
      <c r="FR52" s="27"/>
      <c r="FS52" s="27"/>
      <c r="FT52" s="27"/>
      <c r="FU52" s="27"/>
      <c r="FV52" s="25"/>
      <c r="FW52" s="27"/>
      <c r="FX52" s="27"/>
      <c r="FY52" s="27"/>
      <c r="FZ52" s="27"/>
      <c r="GA52" s="27"/>
      <c r="GB52" s="27"/>
      <c r="GC52" s="25"/>
      <c r="GD52" s="27"/>
      <c r="GE52" s="25"/>
      <c r="GF52" s="27"/>
      <c r="GG52" s="27"/>
      <c r="GH52" s="27"/>
      <c r="GI52" s="27"/>
      <c r="GJ52" s="25"/>
      <c r="GK52" s="27"/>
      <c r="GL52" s="27"/>
      <c r="GM52" s="27"/>
      <c r="GN52" s="27"/>
      <c r="GO52" s="27"/>
      <c r="GP52" s="27"/>
      <c r="GQ52" s="25"/>
      <c r="GR52" s="27"/>
      <c r="GS52" s="27"/>
      <c r="GT52" s="27"/>
      <c r="GU52" s="27"/>
      <c r="GV52" s="25"/>
      <c r="GW52" s="27"/>
      <c r="GX52" s="27"/>
      <c r="GY52" s="27"/>
      <c r="GZ52" s="27"/>
      <c r="HA52" s="27"/>
      <c r="HB52" s="25"/>
      <c r="HC52" s="27"/>
      <c r="HD52" s="27"/>
      <c r="HE52" s="27"/>
      <c r="HF52" s="27"/>
      <c r="HG52" s="25"/>
      <c r="HH52" s="25"/>
      <c r="HI52" s="25"/>
      <c r="HJ52" s="27"/>
      <c r="HK52" s="25"/>
      <c r="HL52" s="27"/>
      <c r="HM52" s="27"/>
      <c r="HN52" s="27"/>
      <c r="HO52" s="25"/>
      <c r="HP52" s="27"/>
      <c r="HQ52" s="27"/>
      <c r="HR52" s="27"/>
      <c r="HS52" s="27"/>
      <c r="HT52" s="27"/>
      <c r="HU52" s="27"/>
      <c r="HV52" s="27"/>
      <c r="HW52" s="27"/>
      <c r="HX52" s="25"/>
    </row>
    <row r="53" spans="1:232" s="20" customFormat="1" ht="15" x14ac:dyDescent="0.25">
      <c r="A53" s="58" t="s">
        <v>288</v>
      </c>
      <c r="B53" s="69" t="s">
        <v>289</v>
      </c>
      <c r="C53" s="60" t="s">
        <v>263</v>
      </c>
      <c r="D53" s="18">
        <f t="shared" si="4"/>
        <v>201</v>
      </c>
      <c r="E53" s="19"/>
      <c r="F53" s="25"/>
      <c r="G53" s="25"/>
      <c r="H53" s="26"/>
      <c r="I53" s="25">
        <v>6</v>
      </c>
      <c r="J53" s="25"/>
      <c r="K53" s="25"/>
      <c r="L53" s="25"/>
      <c r="M53" s="25"/>
      <c r="N53" s="25"/>
      <c r="O53" s="25"/>
      <c r="P53" s="25"/>
      <c r="Q53" s="25">
        <v>14</v>
      </c>
      <c r="R53" s="25">
        <v>3</v>
      </c>
      <c r="S53" s="25"/>
      <c r="T53" s="25">
        <v>6</v>
      </c>
      <c r="U53" s="25"/>
      <c r="V53" s="25"/>
      <c r="W53" s="25"/>
      <c r="X53" s="25">
        <v>3</v>
      </c>
      <c r="Y53" s="25"/>
      <c r="Z53" s="25"/>
      <c r="AA53" s="25">
        <v>1</v>
      </c>
      <c r="AB53" s="25"/>
      <c r="AC53" s="25"/>
      <c r="AD53" s="25"/>
      <c r="AE53" s="25"/>
      <c r="AF53" s="25"/>
      <c r="AG53" s="19"/>
      <c r="AH53" s="25">
        <v>1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>
        <v>1</v>
      </c>
      <c r="AU53" s="27"/>
      <c r="AV53" s="27"/>
      <c r="AW53" s="27">
        <v>18</v>
      </c>
      <c r="AX53" s="27"/>
      <c r="AY53" s="27"/>
      <c r="AZ53" s="27"/>
      <c r="BA53" s="27"/>
      <c r="BB53" s="27">
        <v>6</v>
      </c>
      <c r="BC53" s="27"/>
      <c r="BD53" s="27"/>
      <c r="BE53" s="27"/>
      <c r="BF53" s="27"/>
      <c r="BG53" s="27">
        <v>8</v>
      </c>
      <c r="BH53" s="27"/>
      <c r="BI53" s="27"/>
      <c r="BJ53" s="27"/>
      <c r="BK53" s="27"/>
      <c r="BL53" s="27"/>
      <c r="BM53" s="27">
        <v>1</v>
      </c>
      <c r="BN53" s="27"/>
      <c r="BO53" s="27"/>
      <c r="BP53" s="27"/>
      <c r="BQ53" s="27"/>
      <c r="BR53" s="27"/>
      <c r="BS53" s="27"/>
      <c r="BT53" s="27"/>
      <c r="BU53" s="27"/>
      <c r="BV53" s="27"/>
      <c r="BW53" s="27">
        <v>2</v>
      </c>
      <c r="BX53" s="27">
        <v>2</v>
      </c>
      <c r="BY53" s="27"/>
      <c r="BZ53" s="27"/>
      <c r="CA53" s="27"/>
      <c r="CB53" s="27"/>
      <c r="CC53" s="27"/>
      <c r="CD53" s="27"/>
      <c r="CE53" s="27"/>
      <c r="CF53" s="27">
        <v>22</v>
      </c>
      <c r="CG53" s="27"/>
      <c r="CH53" s="27">
        <v>2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>
        <v>15</v>
      </c>
      <c r="DF53" s="27">
        <v>10</v>
      </c>
      <c r="DG53" s="27">
        <v>4</v>
      </c>
      <c r="DH53" s="27"/>
      <c r="DI53" s="27"/>
      <c r="DJ53" s="27"/>
      <c r="DK53" s="27">
        <v>4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>
        <v>5</v>
      </c>
      <c r="DX53" s="27"/>
      <c r="DY53" s="27"/>
      <c r="DZ53" s="27"/>
      <c r="EA53" s="27"/>
      <c r="EB53" s="27"/>
      <c r="EC53" s="27"/>
      <c r="ED53" s="109"/>
      <c r="EE53" s="27"/>
      <c r="EF53" s="27"/>
      <c r="EG53" s="27"/>
      <c r="EH53" s="27">
        <v>3</v>
      </c>
      <c r="EI53" s="27"/>
      <c r="EJ53" s="27"/>
      <c r="EK53" s="27"/>
      <c r="EL53" s="27"/>
      <c r="EM53" s="27"/>
      <c r="EN53" s="27"/>
      <c r="EO53" s="27">
        <v>4</v>
      </c>
      <c r="EP53" s="27"/>
      <c r="EQ53" s="27"/>
      <c r="ER53" s="27"/>
      <c r="ES53" s="27"/>
      <c r="ET53" s="27"/>
      <c r="EU53" s="27"/>
      <c r="EV53" s="27"/>
      <c r="EW53" s="27"/>
      <c r="EX53" s="27"/>
      <c r="EY53" s="27">
        <v>2</v>
      </c>
      <c r="EZ53" s="27"/>
      <c r="FA53" s="27"/>
      <c r="FB53" s="27">
        <v>3</v>
      </c>
      <c r="FC53" s="27"/>
      <c r="FD53" s="27"/>
      <c r="FE53" s="27"/>
      <c r="FF53" s="27"/>
      <c r="FG53" s="27"/>
      <c r="FH53" s="27"/>
      <c r="FI53" s="27"/>
      <c r="FJ53" s="27"/>
      <c r="FK53" s="27"/>
      <c r="FL53" s="27">
        <v>5</v>
      </c>
      <c r="FM53" s="27"/>
      <c r="FN53" s="27"/>
      <c r="FO53" s="27"/>
      <c r="FP53" s="27"/>
      <c r="FQ53" s="27"/>
      <c r="FR53" s="27"/>
      <c r="FS53" s="27">
        <v>2</v>
      </c>
      <c r="FT53" s="27"/>
      <c r="FU53" s="27"/>
      <c r="FV53" s="27"/>
      <c r="FW53" s="27"/>
      <c r="FX53" s="27"/>
      <c r="FY53" s="27">
        <v>1</v>
      </c>
      <c r="FZ53" s="27"/>
      <c r="GA53" s="27"/>
      <c r="GB53" s="27"/>
      <c r="GC53" s="27">
        <v>1</v>
      </c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>
        <v>40</v>
      </c>
      <c r="GS53" s="27"/>
      <c r="GT53" s="27">
        <v>5</v>
      </c>
      <c r="GU53" s="27"/>
      <c r="GV53" s="27"/>
      <c r="GW53" s="27"/>
      <c r="GX53" s="27"/>
      <c r="GY53" s="27"/>
      <c r="GZ53" s="109"/>
      <c r="HA53" s="27"/>
      <c r="HB53" s="27"/>
      <c r="HC53" s="27"/>
      <c r="HD53" s="27"/>
      <c r="HE53" s="27"/>
      <c r="HF53" s="27"/>
      <c r="HG53" s="27">
        <v>1</v>
      </c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</row>
    <row r="54" spans="1:232" s="20" customFormat="1" ht="16.5" customHeight="1" thickBot="1" x14ac:dyDescent="0.3">
      <c r="A54" s="61"/>
      <c r="B54" s="76"/>
      <c r="C54" s="63" t="s">
        <v>240</v>
      </c>
      <c r="D54" s="18">
        <f t="shared" si="4"/>
        <v>111.238</v>
      </c>
      <c r="E54" s="19"/>
      <c r="F54" s="25"/>
      <c r="G54" s="25"/>
      <c r="H54" s="26"/>
      <c r="I54" s="25">
        <v>2.9849999999999999</v>
      </c>
      <c r="J54" s="25"/>
      <c r="K54" s="25"/>
      <c r="L54" s="25"/>
      <c r="M54" s="25"/>
      <c r="N54" s="25"/>
      <c r="O54" s="25"/>
      <c r="P54" s="25"/>
      <c r="Q54" s="25">
        <v>4.859</v>
      </c>
      <c r="R54" s="25">
        <v>1.2190000000000001</v>
      </c>
      <c r="S54" s="25"/>
      <c r="T54" s="25">
        <v>3.6709999999999998</v>
      </c>
      <c r="U54" s="25"/>
      <c r="V54" s="25"/>
      <c r="W54" s="25"/>
      <c r="X54" s="25">
        <v>2.9060000000000001</v>
      </c>
      <c r="Y54" s="25"/>
      <c r="Z54" s="25"/>
      <c r="AA54" s="25">
        <v>0.36199999999999999</v>
      </c>
      <c r="AB54" s="25"/>
      <c r="AC54" s="25"/>
      <c r="AD54" s="25"/>
      <c r="AE54" s="25"/>
      <c r="AF54" s="25"/>
      <c r="AG54" s="19"/>
      <c r="AH54" s="25">
        <v>0.36199999999999999</v>
      </c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>
        <v>0.36199999999999999</v>
      </c>
      <c r="AU54" s="27"/>
      <c r="AV54" s="27"/>
      <c r="AW54" s="27">
        <v>7.4359999999999999</v>
      </c>
      <c r="AX54" s="27"/>
      <c r="AY54" s="27"/>
      <c r="AZ54" s="27"/>
      <c r="BA54" s="27"/>
      <c r="BB54" s="27">
        <v>2.165</v>
      </c>
      <c r="BC54" s="27"/>
      <c r="BD54" s="27"/>
      <c r="BE54" s="27"/>
      <c r="BF54" s="27"/>
      <c r="BG54" s="27">
        <v>3.9809999999999999</v>
      </c>
      <c r="BH54" s="27"/>
      <c r="BI54" s="27"/>
      <c r="BJ54" s="27"/>
      <c r="BK54" s="27"/>
      <c r="BL54" s="27"/>
      <c r="BM54" s="27">
        <v>0.36199999999999999</v>
      </c>
      <c r="BN54" s="27"/>
      <c r="BO54" s="27"/>
      <c r="BP54" s="27"/>
      <c r="BQ54" s="27"/>
      <c r="BR54" s="27"/>
      <c r="BS54" s="27"/>
      <c r="BT54" s="27"/>
      <c r="BU54" s="27"/>
      <c r="BV54" s="27"/>
      <c r="BW54" s="27">
        <v>0.72199999999999998</v>
      </c>
      <c r="BX54" s="27">
        <v>0.72199999999999998</v>
      </c>
      <c r="BY54" s="27"/>
      <c r="BZ54" s="27"/>
      <c r="CA54" s="27"/>
      <c r="CB54" s="27"/>
      <c r="CC54" s="27"/>
      <c r="CD54" s="27"/>
      <c r="CE54" s="27"/>
      <c r="CF54" s="27">
        <v>13.747999999999999</v>
      </c>
      <c r="CG54" s="27"/>
      <c r="CH54" s="27">
        <v>0.43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>
        <v>4.9749999999999996</v>
      </c>
      <c r="DF54" s="27">
        <v>2.8780000000000001</v>
      </c>
      <c r="DG54" s="27">
        <v>2.331</v>
      </c>
      <c r="DH54" s="27"/>
      <c r="DI54" s="27"/>
      <c r="DJ54" s="27"/>
      <c r="DK54" s="27">
        <v>1.3560000000000001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>
        <v>8.923</v>
      </c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>
        <v>2.8690000000000002</v>
      </c>
      <c r="EI54" s="27"/>
      <c r="EJ54" s="27"/>
      <c r="EK54" s="27"/>
      <c r="EL54" s="27"/>
      <c r="EM54" s="27"/>
      <c r="EN54" s="27"/>
      <c r="EO54" s="27">
        <v>1.444</v>
      </c>
      <c r="EP54" s="27"/>
      <c r="EQ54" s="27"/>
      <c r="ER54" s="27"/>
      <c r="ES54" s="27"/>
      <c r="ET54" s="27"/>
      <c r="EU54" s="27"/>
      <c r="EV54" s="27"/>
      <c r="EW54" s="27"/>
      <c r="EX54" s="27"/>
      <c r="EY54" s="27">
        <v>0.43</v>
      </c>
      <c r="EZ54" s="27"/>
      <c r="FA54" s="27"/>
      <c r="FB54" s="27">
        <v>1.083</v>
      </c>
      <c r="FC54" s="27"/>
      <c r="FD54" s="27"/>
      <c r="FE54" s="27"/>
      <c r="FF54" s="27"/>
      <c r="FG54" s="27"/>
      <c r="FH54" s="27"/>
      <c r="FI54" s="27"/>
      <c r="FJ54" s="27"/>
      <c r="FK54" s="27"/>
      <c r="FL54" s="27">
        <v>1.804</v>
      </c>
      <c r="FM54" s="27"/>
      <c r="FN54" s="27"/>
      <c r="FO54" s="27"/>
      <c r="FP54" s="27"/>
      <c r="FQ54" s="27"/>
      <c r="FR54" s="27"/>
      <c r="FS54" s="27">
        <v>0.43</v>
      </c>
      <c r="FT54" s="27"/>
      <c r="FU54" s="27"/>
      <c r="FV54" s="27"/>
      <c r="FW54" s="27"/>
      <c r="FX54" s="27"/>
      <c r="FY54" s="27">
        <v>0.36199999999999999</v>
      </c>
      <c r="FZ54" s="27"/>
      <c r="GA54" s="27"/>
      <c r="GB54" s="27"/>
      <c r="GC54" s="27">
        <v>0.216</v>
      </c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>
        <v>33.753</v>
      </c>
      <c r="GS54" s="27"/>
      <c r="GT54" s="27">
        <v>1.73</v>
      </c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>
        <v>0.36199999999999999</v>
      </c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</row>
    <row r="55" spans="1:232" s="20" customFormat="1" ht="28.5" customHeight="1" x14ac:dyDescent="0.25">
      <c r="A55" s="15" t="s">
        <v>290</v>
      </c>
      <c r="B55" s="38" t="s">
        <v>291</v>
      </c>
      <c r="C55" s="17" t="s">
        <v>243</v>
      </c>
      <c r="D55" s="18">
        <f t="shared" si="4"/>
        <v>0</v>
      </c>
      <c r="E55" s="39"/>
      <c r="F55" s="25"/>
      <c r="G55" s="25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9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</row>
    <row r="56" spans="1:232" s="20" customFormat="1" ht="21.75" customHeight="1" thickBot="1" x14ac:dyDescent="0.3">
      <c r="A56" s="53"/>
      <c r="B56" s="108"/>
      <c r="C56" s="55" t="s">
        <v>240</v>
      </c>
      <c r="D56" s="18">
        <f t="shared" si="4"/>
        <v>0</v>
      </c>
      <c r="E56" s="19"/>
      <c r="F56" s="25"/>
      <c r="G56" s="25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9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</row>
    <row r="57" spans="1:232" s="20" customFormat="1" ht="29.25" customHeight="1" x14ac:dyDescent="0.25">
      <c r="A57" s="58" t="s">
        <v>292</v>
      </c>
      <c r="B57" s="69" t="s">
        <v>293</v>
      </c>
      <c r="C57" s="60" t="s">
        <v>263</v>
      </c>
      <c r="D57" s="18">
        <f t="shared" si="4"/>
        <v>0</v>
      </c>
      <c r="E57" s="19"/>
      <c r="F57" s="25"/>
      <c r="G57" s="25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19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</row>
    <row r="58" spans="1:232" s="20" customFormat="1" ht="15" x14ac:dyDescent="0.25">
      <c r="A58" s="21"/>
      <c r="B58" s="40"/>
      <c r="C58" s="23" t="s">
        <v>240</v>
      </c>
      <c r="D58" s="18">
        <f t="shared" si="4"/>
        <v>0</v>
      </c>
      <c r="E58" s="19"/>
      <c r="F58" s="25"/>
      <c r="G58" s="25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19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</row>
    <row r="59" spans="1:232" s="20" customFormat="1" ht="15" x14ac:dyDescent="0.25">
      <c r="A59" s="21" t="s">
        <v>294</v>
      </c>
      <c r="B59" s="22" t="s">
        <v>295</v>
      </c>
      <c r="C59" s="23" t="s">
        <v>263</v>
      </c>
      <c r="D59" s="18">
        <f t="shared" si="4"/>
        <v>0</v>
      </c>
      <c r="E59" s="39"/>
      <c r="F59" s="25"/>
      <c r="G59" s="25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9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</row>
    <row r="60" spans="1:232" s="20" customFormat="1" ht="15" x14ac:dyDescent="0.25">
      <c r="A60" s="21"/>
      <c r="B60" s="22"/>
      <c r="C60" s="23" t="s">
        <v>240</v>
      </c>
      <c r="D60" s="18">
        <f t="shared" si="4"/>
        <v>0</v>
      </c>
      <c r="E60" s="19"/>
      <c r="F60" s="25"/>
      <c r="G60" s="25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19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</row>
    <row r="61" spans="1:232" s="20" customFormat="1" ht="41.25" customHeight="1" thickBot="1" x14ac:dyDescent="0.3">
      <c r="A61" s="21" t="s">
        <v>296</v>
      </c>
      <c r="B61" s="40" t="s">
        <v>297</v>
      </c>
      <c r="C61" s="23" t="s">
        <v>298</v>
      </c>
      <c r="D61" s="18">
        <f t="shared" si="4"/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</row>
    <row r="62" spans="1:232" s="20" customFormat="1" ht="15" x14ac:dyDescent="0.25">
      <c r="A62" s="21"/>
      <c r="B62" s="40"/>
      <c r="C62" s="23" t="s">
        <v>240</v>
      </c>
      <c r="D62" s="18">
        <f t="shared" si="4"/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10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11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</row>
    <row r="63" spans="1:232" s="20" customFormat="1" ht="15" x14ac:dyDescent="0.25">
      <c r="A63" s="21" t="s">
        <v>299</v>
      </c>
      <c r="B63" s="40" t="s">
        <v>300</v>
      </c>
      <c r="C63" s="23" t="s">
        <v>263</v>
      </c>
      <c r="D63" s="18">
        <f t="shared" si="4"/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12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13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</row>
    <row r="64" spans="1:232" s="20" customFormat="1" ht="15" x14ac:dyDescent="0.25">
      <c r="A64" s="21"/>
      <c r="B64" s="40"/>
      <c r="C64" s="23" t="s">
        <v>240</v>
      </c>
      <c r="D64" s="18">
        <f t="shared" si="4"/>
        <v>0</v>
      </c>
      <c r="E64" s="114"/>
      <c r="F64" s="115"/>
      <c r="G64" s="116"/>
      <c r="H64" s="26"/>
      <c r="I64" s="25"/>
      <c r="J64" s="19"/>
      <c r="K64" s="25"/>
      <c r="L64" s="25"/>
      <c r="M64" s="25"/>
      <c r="N64" s="25"/>
      <c r="O64" s="25"/>
      <c r="P64" s="25"/>
      <c r="Q64" s="25"/>
      <c r="R64" s="25"/>
      <c r="S64" s="19"/>
      <c r="T64" s="19"/>
      <c r="U64" s="19"/>
      <c r="V64" s="19"/>
      <c r="W64" s="19"/>
      <c r="X64" s="19"/>
      <c r="Y64" s="19"/>
      <c r="Z64" s="25"/>
      <c r="AA64" s="25"/>
      <c r="AB64" s="25"/>
      <c r="AC64" s="25"/>
      <c r="AD64" s="25"/>
      <c r="AE64" s="25"/>
      <c r="AF64" s="25"/>
      <c r="AG64" s="117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113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109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</row>
    <row r="65" spans="1:232" s="20" customFormat="1" ht="15" x14ac:dyDescent="0.25">
      <c r="A65" s="21" t="s">
        <v>301</v>
      </c>
      <c r="B65" s="40" t="s">
        <v>302</v>
      </c>
      <c r="C65" s="23" t="s">
        <v>263</v>
      </c>
      <c r="D65" s="18">
        <f t="shared" si="4"/>
        <v>0</v>
      </c>
      <c r="E65" s="19"/>
      <c r="F65" s="115"/>
      <c r="G65" s="116"/>
      <c r="H65" s="26"/>
      <c r="I65" s="25"/>
      <c r="J65" s="19"/>
      <c r="K65" s="25"/>
      <c r="L65" s="25"/>
      <c r="M65" s="25"/>
      <c r="N65" s="25"/>
      <c r="O65" s="25"/>
      <c r="P65" s="25"/>
      <c r="Q65" s="25"/>
      <c r="R65" s="25"/>
      <c r="S65" s="19"/>
      <c r="T65" s="19"/>
      <c r="U65" s="19"/>
      <c r="V65" s="19"/>
      <c r="W65" s="19"/>
      <c r="X65" s="19"/>
      <c r="Y65" s="19"/>
      <c r="Z65" s="25"/>
      <c r="AA65" s="25"/>
      <c r="AB65" s="25"/>
      <c r="AC65" s="25"/>
      <c r="AD65" s="25"/>
      <c r="AE65" s="25"/>
      <c r="AF65" s="25"/>
      <c r="AG65" s="112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113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</row>
    <row r="66" spans="1:232" s="20" customFormat="1" ht="15" x14ac:dyDescent="0.25">
      <c r="A66" s="21"/>
      <c r="B66" s="40"/>
      <c r="C66" s="23" t="s">
        <v>240</v>
      </c>
      <c r="D66" s="18">
        <f t="shared" si="4"/>
        <v>0</v>
      </c>
      <c r="E66" s="19"/>
      <c r="F66" s="115"/>
      <c r="G66" s="116"/>
      <c r="H66" s="26"/>
      <c r="I66" s="25"/>
      <c r="J66" s="19"/>
      <c r="K66" s="25"/>
      <c r="L66" s="25"/>
      <c r="M66" s="25"/>
      <c r="N66" s="25"/>
      <c r="O66" s="25"/>
      <c r="P66" s="25"/>
      <c r="Q66" s="25"/>
      <c r="R66" s="25"/>
      <c r="S66" s="19"/>
      <c r="T66" s="19"/>
      <c r="U66" s="19"/>
      <c r="V66" s="19"/>
      <c r="W66" s="19"/>
      <c r="X66" s="19"/>
      <c r="Y66" s="19"/>
      <c r="Z66" s="25"/>
      <c r="AA66" s="115"/>
      <c r="AB66" s="25"/>
      <c r="AC66" s="25"/>
      <c r="AD66" s="25"/>
      <c r="AE66" s="25"/>
      <c r="AF66" s="25"/>
      <c r="AG66" s="117"/>
      <c r="AH66" s="115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113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</row>
    <row r="67" spans="1:232" s="20" customFormat="1" ht="28.5" customHeight="1" x14ac:dyDescent="0.25">
      <c r="A67" s="21" t="s">
        <v>303</v>
      </c>
      <c r="B67" s="40" t="s">
        <v>304</v>
      </c>
      <c r="C67" s="23" t="s">
        <v>305</v>
      </c>
      <c r="D67" s="18">
        <f t="shared" si="4"/>
        <v>0</v>
      </c>
      <c r="E67" s="19"/>
      <c r="F67" s="115"/>
      <c r="G67" s="116"/>
      <c r="H67" s="26"/>
      <c r="I67" s="25"/>
      <c r="J67" s="19"/>
      <c r="K67" s="25"/>
      <c r="L67" s="25"/>
      <c r="M67" s="25"/>
      <c r="N67" s="25"/>
      <c r="O67" s="25"/>
      <c r="P67" s="25"/>
      <c r="Q67" s="25"/>
      <c r="R67" s="25"/>
      <c r="S67" s="19"/>
      <c r="T67" s="19"/>
      <c r="U67" s="19"/>
      <c r="V67" s="19"/>
      <c r="W67" s="19"/>
      <c r="X67" s="19"/>
      <c r="Y67" s="19"/>
      <c r="Z67" s="25"/>
      <c r="AA67" s="25"/>
      <c r="AB67" s="25"/>
      <c r="AC67" s="25"/>
      <c r="AD67" s="25"/>
      <c r="AE67" s="25"/>
      <c r="AF67" s="25"/>
      <c r="AG67" s="112"/>
      <c r="AH67" s="25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113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</row>
    <row r="68" spans="1:232" s="20" customFormat="1" ht="15" x14ac:dyDescent="0.25">
      <c r="A68" s="21"/>
      <c r="B68" s="40"/>
      <c r="C68" s="23" t="s">
        <v>240</v>
      </c>
      <c r="D68" s="18">
        <f t="shared" si="4"/>
        <v>0</v>
      </c>
      <c r="E68" s="19"/>
      <c r="F68" s="115"/>
      <c r="G68" s="116"/>
      <c r="H68" s="26"/>
      <c r="I68" s="25"/>
      <c r="J68" s="19"/>
      <c r="K68" s="25"/>
      <c r="L68" s="25"/>
      <c r="M68" s="25"/>
      <c r="N68" s="25"/>
      <c r="O68" s="25"/>
      <c r="P68" s="25"/>
      <c r="Q68" s="25"/>
      <c r="R68" s="25"/>
      <c r="S68" s="19"/>
      <c r="T68" s="25"/>
      <c r="U68" s="19"/>
      <c r="V68" s="19"/>
      <c r="W68" s="19"/>
      <c r="X68" s="19"/>
      <c r="Y68" s="19"/>
      <c r="Z68" s="25"/>
      <c r="AA68" s="25"/>
      <c r="AB68" s="25"/>
      <c r="AC68" s="25"/>
      <c r="AD68" s="25"/>
      <c r="AE68" s="25"/>
      <c r="AF68" s="25"/>
      <c r="AG68" s="117"/>
      <c r="AH68" s="25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109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113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</row>
    <row r="69" spans="1:232" s="20" customFormat="1" ht="29.25" customHeight="1" x14ac:dyDescent="0.25">
      <c r="A69" s="21" t="s">
        <v>306</v>
      </c>
      <c r="B69" s="40" t="s">
        <v>307</v>
      </c>
      <c r="C69" s="23" t="s">
        <v>298</v>
      </c>
      <c r="D69" s="18">
        <f t="shared" si="4"/>
        <v>0</v>
      </c>
      <c r="E69" s="19"/>
      <c r="F69" s="115"/>
      <c r="G69" s="116"/>
      <c r="H69" s="26"/>
      <c r="I69" s="25"/>
      <c r="J69" s="19"/>
      <c r="K69" s="25"/>
      <c r="L69" s="25"/>
      <c r="M69" s="25"/>
      <c r="N69" s="25"/>
      <c r="O69" s="25"/>
      <c r="P69" s="25"/>
      <c r="Q69" s="25"/>
      <c r="R69" s="25"/>
      <c r="S69" s="19"/>
      <c r="T69" s="25"/>
      <c r="U69" s="19"/>
      <c r="V69" s="19"/>
      <c r="W69" s="19"/>
      <c r="X69" s="19"/>
      <c r="Y69" s="19"/>
      <c r="Z69" s="25"/>
      <c r="AA69" s="25"/>
      <c r="AB69" s="25"/>
      <c r="AC69" s="25"/>
      <c r="AD69" s="25"/>
      <c r="AE69" s="25"/>
      <c r="AF69" s="25"/>
      <c r="AG69" s="112"/>
      <c r="AH69" s="25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113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</row>
    <row r="70" spans="1:232" s="20" customFormat="1" ht="15.75" thickBot="1" x14ac:dyDescent="0.3">
      <c r="A70" s="61"/>
      <c r="B70" s="76"/>
      <c r="C70" s="63" t="s">
        <v>240</v>
      </c>
      <c r="D70" s="18">
        <f t="shared" si="4"/>
        <v>0</v>
      </c>
      <c r="E70" s="19"/>
      <c r="F70" s="115"/>
      <c r="G70" s="116"/>
      <c r="H70" s="26"/>
      <c r="I70" s="25"/>
      <c r="J70" s="19"/>
      <c r="K70" s="25"/>
      <c r="L70" s="25"/>
      <c r="M70" s="25"/>
      <c r="N70" s="25"/>
      <c r="O70" s="25"/>
      <c r="P70" s="25"/>
      <c r="Q70" s="25"/>
      <c r="R70" s="25"/>
      <c r="S70" s="19"/>
      <c r="T70" s="25"/>
      <c r="U70" s="19"/>
      <c r="V70" s="19"/>
      <c r="W70" s="19"/>
      <c r="X70" s="19"/>
      <c r="Y70" s="19"/>
      <c r="Z70" s="25"/>
      <c r="AA70" s="25"/>
      <c r="AB70" s="25"/>
      <c r="AC70" s="25"/>
      <c r="AD70" s="25"/>
      <c r="AE70" s="25"/>
      <c r="AF70" s="25"/>
      <c r="AG70" s="117"/>
      <c r="AH70" s="25"/>
      <c r="AI70" s="27"/>
      <c r="AJ70" s="27"/>
      <c r="AK70" s="27"/>
      <c r="AL70" s="27"/>
      <c r="AM70" s="27"/>
      <c r="AN70" s="27"/>
      <c r="AO70" s="109"/>
      <c r="AP70" s="27"/>
      <c r="AQ70" s="27"/>
      <c r="AR70" s="27"/>
      <c r="AS70" s="27"/>
      <c r="AT70" s="27"/>
      <c r="AU70" s="27"/>
      <c r="AV70" s="109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113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</row>
    <row r="71" spans="1:232" s="14" customFormat="1" ht="15.75" thickBot="1" x14ac:dyDescent="0.3">
      <c r="A71" s="118" t="s">
        <v>308</v>
      </c>
      <c r="B71" s="11" t="s">
        <v>309</v>
      </c>
      <c r="C71" s="12" t="s">
        <v>240</v>
      </c>
      <c r="D71" s="18">
        <f>D73+D83+D85</f>
        <v>537.39900000000023</v>
      </c>
      <c r="E71" s="119">
        <f t="shared" ref="E71:G71" si="18">E73+E83+E85</f>
        <v>0</v>
      </c>
      <c r="F71" s="119">
        <f t="shared" si="18"/>
        <v>0</v>
      </c>
      <c r="G71" s="119">
        <f t="shared" si="18"/>
        <v>0</v>
      </c>
      <c r="H71" s="119">
        <v>0</v>
      </c>
      <c r="I71" s="119">
        <v>2.8780000000000001</v>
      </c>
      <c r="J71" s="119">
        <v>0</v>
      </c>
      <c r="K71" s="119">
        <v>0</v>
      </c>
      <c r="L71" s="119">
        <v>1.7050000000000001</v>
      </c>
      <c r="M71" s="119">
        <v>0</v>
      </c>
      <c r="N71" s="119">
        <v>0.57799999999999996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42.660000000000004</v>
      </c>
      <c r="AD71" s="119">
        <v>0</v>
      </c>
      <c r="AE71" s="119">
        <v>0</v>
      </c>
      <c r="AF71" s="119">
        <v>2.1680000000000001</v>
      </c>
      <c r="AG71" s="119">
        <v>5.2929999999999993</v>
      </c>
      <c r="AH71" s="119">
        <v>0</v>
      </c>
      <c r="AI71" s="119">
        <v>0</v>
      </c>
      <c r="AJ71" s="119">
        <v>0</v>
      </c>
      <c r="AK71" s="119">
        <v>1.9179999999999999</v>
      </c>
      <c r="AL71" s="119">
        <v>0</v>
      </c>
      <c r="AM71" s="119">
        <v>0</v>
      </c>
      <c r="AN71" s="119">
        <v>51.128999999999998</v>
      </c>
      <c r="AO71" s="119">
        <v>34.085000000000001</v>
      </c>
      <c r="AP71" s="119">
        <v>0</v>
      </c>
      <c r="AQ71" s="119">
        <v>0</v>
      </c>
      <c r="AR71" s="119">
        <v>0</v>
      </c>
      <c r="AS71" s="119">
        <v>0</v>
      </c>
      <c r="AT71" s="119">
        <v>3.8810000000000002</v>
      </c>
      <c r="AU71" s="119">
        <v>0</v>
      </c>
      <c r="AV71" s="119">
        <v>0</v>
      </c>
      <c r="AW71" s="119">
        <v>0</v>
      </c>
      <c r="AX71" s="119">
        <v>0</v>
      </c>
      <c r="AY71" s="119">
        <v>0</v>
      </c>
      <c r="AZ71" s="119">
        <v>0</v>
      </c>
      <c r="BA71" s="119">
        <v>0</v>
      </c>
      <c r="BB71" s="119">
        <v>0</v>
      </c>
      <c r="BC71" s="119">
        <v>0</v>
      </c>
      <c r="BD71" s="119">
        <v>0</v>
      </c>
      <c r="BE71" s="119">
        <v>0</v>
      </c>
      <c r="BF71" s="119">
        <v>0</v>
      </c>
      <c r="BG71" s="119">
        <v>0</v>
      </c>
      <c r="BH71" s="119">
        <v>0</v>
      </c>
      <c r="BI71" s="119">
        <v>6.8170000000000002</v>
      </c>
      <c r="BJ71" s="119">
        <v>0.51</v>
      </c>
      <c r="BK71" s="119">
        <v>0.51</v>
      </c>
      <c r="BL71" s="119">
        <v>0</v>
      </c>
      <c r="BM71" s="119">
        <v>0</v>
      </c>
      <c r="BN71" s="119">
        <v>0</v>
      </c>
      <c r="BO71" s="119">
        <v>5.1390000000000002</v>
      </c>
      <c r="BP71" s="119">
        <v>2.7</v>
      </c>
      <c r="BQ71" s="119">
        <v>0</v>
      </c>
      <c r="BR71" s="119">
        <v>0</v>
      </c>
      <c r="BS71" s="119">
        <v>0</v>
      </c>
      <c r="BT71" s="119">
        <v>0</v>
      </c>
      <c r="BU71" s="119">
        <v>0</v>
      </c>
      <c r="BV71" s="119">
        <v>0</v>
      </c>
      <c r="BW71" s="119">
        <v>5.766</v>
      </c>
      <c r="BX71" s="119">
        <v>6.7669999999999995</v>
      </c>
      <c r="BY71" s="119">
        <v>0</v>
      </c>
      <c r="BZ71" s="119">
        <v>0</v>
      </c>
      <c r="CA71" s="119">
        <v>5.2799999999999994</v>
      </c>
      <c r="CB71" s="119">
        <v>0</v>
      </c>
      <c r="CC71" s="119">
        <v>0</v>
      </c>
      <c r="CD71" s="119">
        <v>0</v>
      </c>
      <c r="CE71" s="119">
        <v>0</v>
      </c>
      <c r="CF71" s="119">
        <v>0</v>
      </c>
      <c r="CG71" s="119">
        <v>0</v>
      </c>
      <c r="CH71" s="119">
        <v>0</v>
      </c>
      <c r="CI71" s="119">
        <v>0</v>
      </c>
      <c r="CJ71" s="119">
        <v>0</v>
      </c>
      <c r="CK71" s="119">
        <v>0.95899999999999996</v>
      </c>
      <c r="CL71" s="119">
        <v>0</v>
      </c>
      <c r="CM71" s="119">
        <v>23.861000000000001</v>
      </c>
      <c r="CN71" s="119">
        <v>0</v>
      </c>
      <c r="CO71" s="119">
        <v>0</v>
      </c>
      <c r="CP71" s="119">
        <v>0.81399999999999995</v>
      </c>
      <c r="CQ71" s="119">
        <v>2.9539999999999997</v>
      </c>
      <c r="CR71" s="119">
        <v>0</v>
      </c>
      <c r="CS71" s="119">
        <v>0</v>
      </c>
      <c r="CT71" s="119">
        <v>0</v>
      </c>
      <c r="CU71" s="119">
        <v>0</v>
      </c>
      <c r="CV71" s="119">
        <v>3.7080000000000002</v>
      </c>
      <c r="CW71" s="119">
        <v>0</v>
      </c>
      <c r="CX71" s="119">
        <v>0</v>
      </c>
      <c r="CY71" s="119">
        <v>0</v>
      </c>
      <c r="CZ71" s="119">
        <v>0</v>
      </c>
      <c r="DA71" s="119">
        <v>5.6630000000000003</v>
      </c>
      <c r="DB71" s="119">
        <v>5.92</v>
      </c>
      <c r="DC71" s="119">
        <v>0</v>
      </c>
      <c r="DD71" s="119">
        <v>0</v>
      </c>
      <c r="DE71" s="119">
        <v>2.2999999999999998</v>
      </c>
      <c r="DF71" s="119">
        <v>2.6189999999999998</v>
      </c>
      <c r="DG71" s="119">
        <v>8.0080000000000009</v>
      </c>
      <c r="DH71" s="119">
        <v>9.5459999999999994</v>
      </c>
      <c r="DI71" s="119">
        <v>0</v>
      </c>
      <c r="DJ71" s="119">
        <v>2.4409999999999998</v>
      </c>
      <c r="DK71" s="119">
        <v>11.597999999999999</v>
      </c>
      <c r="DL71" s="119">
        <v>0</v>
      </c>
      <c r="DM71" s="119">
        <v>0</v>
      </c>
      <c r="DN71" s="119">
        <v>3.0289999999999999</v>
      </c>
      <c r="DO71" s="119">
        <v>0</v>
      </c>
      <c r="DP71" s="119">
        <v>0</v>
      </c>
      <c r="DQ71" s="119">
        <v>1.8859999999999999</v>
      </c>
      <c r="DR71" s="119">
        <v>0</v>
      </c>
      <c r="DS71" s="119">
        <v>18.869</v>
      </c>
      <c r="DT71" s="119">
        <v>6.7889999999999997</v>
      </c>
      <c r="DU71" s="119">
        <v>43.420999999999999</v>
      </c>
      <c r="DV71" s="119">
        <v>0</v>
      </c>
      <c r="DW71" s="119">
        <v>0</v>
      </c>
      <c r="DX71" s="119">
        <v>22.238999999999997</v>
      </c>
      <c r="DY71" s="119">
        <v>8.577</v>
      </c>
      <c r="DZ71" s="119">
        <v>0</v>
      </c>
      <c r="EA71" s="119">
        <v>0</v>
      </c>
      <c r="EB71" s="119">
        <v>0</v>
      </c>
      <c r="EC71" s="119">
        <v>1.8149999999999999</v>
      </c>
      <c r="ED71" s="119">
        <v>0.58199999999999996</v>
      </c>
      <c r="EE71" s="119">
        <v>3.6310000000000002</v>
      </c>
      <c r="EF71" s="119">
        <v>1.444</v>
      </c>
      <c r="EG71" s="119">
        <v>0</v>
      </c>
      <c r="EH71" s="119">
        <v>3.4089999999999998</v>
      </c>
      <c r="EI71" s="119">
        <v>0</v>
      </c>
      <c r="EJ71" s="119">
        <v>0</v>
      </c>
      <c r="EK71" s="119">
        <v>0.77100000000000002</v>
      </c>
      <c r="EL71" s="119">
        <v>0</v>
      </c>
      <c r="EM71" s="119">
        <v>0</v>
      </c>
      <c r="EN71" s="119">
        <v>0</v>
      </c>
      <c r="EO71" s="119">
        <v>12.11</v>
      </c>
      <c r="EP71" s="119">
        <v>0</v>
      </c>
      <c r="EQ71" s="119">
        <v>3.319</v>
      </c>
      <c r="ER71" s="119">
        <v>0</v>
      </c>
      <c r="ES71" s="119">
        <v>0</v>
      </c>
      <c r="ET71" s="119">
        <v>0</v>
      </c>
      <c r="EU71" s="119">
        <v>0</v>
      </c>
      <c r="EV71" s="119">
        <v>7.9560000000000004</v>
      </c>
      <c r="EW71" s="119">
        <v>2.403</v>
      </c>
      <c r="EX71" s="119">
        <v>8.8149999999999995</v>
      </c>
      <c r="EY71" s="119">
        <v>0</v>
      </c>
      <c r="EZ71" s="119">
        <v>0</v>
      </c>
      <c r="FA71" s="119">
        <v>0</v>
      </c>
      <c r="FB71" s="119">
        <v>0.95899999999999996</v>
      </c>
      <c r="FC71" s="119">
        <v>0</v>
      </c>
      <c r="FD71" s="119">
        <v>0</v>
      </c>
      <c r="FE71" s="119">
        <v>16.986000000000001</v>
      </c>
      <c r="FF71" s="119">
        <v>33.045000000000002</v>
      </c>
      <c r="FG71" s="119">
        <v>4.2750000000000004</v>
      </c>
      <c r="FH71" s="119">
        <v>4.1020000000000003</v>
      </c>
      <c r="FI71" s="119">
        <v>0</v>
      </c>
      <c r="FJ71" s="119">
        <v>3.2370000000000001</v>
      </c>
      <c r="FK71" s="119">
        <v>1.968</v>
      </c>
      <c r="FL71" s="119">
        <v>0.371</v>
      </c>
      <c r="FM71" s="119">
        <v>0</v>
      </c>
      <c r="FN71" s="119">
        <v>1.8959999999999999</v>
      </c>
      <c r="FO71" s="119">
        <v>0</v>
      </c>
      <c r="FP71" s="119">
        <v>2.569</v>
      </c>
      <c r="FQ71" s="119">
        <v>0</v>
      </c>
      <c r="FR71" s="119">
        <v>0</v>
      </c>
      <c r="FS71" s="119">
        <v>0</v>
      </c>
      <c r="FT71" s="119">
        <v>0</v>
      </c>
      <c r="FU71" s="119">
        <v>0</v>
      </c>
      <c r="FV71" s="119">
        <v>0</v>
      </c>
      <c r="FW71" s="119">
        <v>0</v>
      </c>
      <c r="FX71" s="119">
        <v>0</v>
      </c>
      <c r="FY71" s="119">
        <v>0</v>
      </c>
      <c r="FZ71" s="119">
        <v>0</v>
      </c>
      <c r="GA71" s="119">
        <v>0</v>
      </c>
      <c r="GB71" s="119">
        <v>0</v>
      </c>
      <c r="GC71" s="119">
        <v>0</v>
      </c>
      <c r="GD71" s="119">
        <v>0</v>
      </c>
      <c r="GE71" s="119">
        <v>0</v>
      </c>
      <c r="GF71" s="119">
        <v>0</v>
      </c>
      <c r="GG71" s="119">
        <v>0</v>
      </c>
      <c r="GH71" s="119">
        <v>0</v>
      </c>
      <c r="GI71" s="119">
        <v>0</v>
      </c>
      <c r="GJ71" s="119">
        <v>0</v>
      </c>
      <c r="GK71" s="119">
        <v>0</v>
      </c>
      <c r="GL71" s="119">
        <v>0</v>
      </c>
      <c r="GM71" s="119">
        <v>3.4089999999999998</v>
      </c>
      <c r="GN71" s="119">
        <v>0</v>
      </c>
      <c r="GO71" s="119">
        <v>0</v>
      </c>
      <c r="GP71" s="119">
        <v>0</v>
      </c>
      <c r="GQ71" s="119">
        <v>0</v>
      </c>
      <c r="GR71" s="119">
        <v>0</v>
      </c>
      <c r="GS71" s="119">
        <v>6.7389999999999999</v>
      </c>
      <c r="GT71" s="119">
        <v>0</v>
      </c>
      <c r="GU71" s="119">
        <v>6.8170000000000002</v>
      </c>
      <c r="GV71" s="119">
        <v>0</v>
      </c>
      <c r="GW71" s="119">
        <v>2.1709999999999998</v>
      </c>
      <c r="GX71" s="119">
        <v>0</v>
      </c>
      <c r="GY71" s="119">
        <v>0</v>
      </c>
      <c r="GZ71" s="119">
        <v>9.9439999999999991</v>
      </c>
      <c r="HA71" s="119">
        <v>6.2530000000000001</v>
      </c>
      <c r="HB71" s="119">
        <v>0</v>
      </c>
      <c r="HC71" s="119">
        <v>2.403</v>
      </c>
      <c r="HD71" s="119">
        <v>0</v>
      </c>
      <c r="HE71" s="119">
        <v>0</v>
      </c>
      <c r="HF71" s="119">
        <v>0</v>
      </c>
      <c r="HG71" s="119">
        <v>2.8689999999999998</v>
      </c>
      <c r="HH71" s="119">
        <v>0</v>
      </c>
      <c r="HI71" s="119">
        <v>1.1559999999999999</v>
      </c>
      <c r="HJ71" s="119">
        <v>0</v>
      </c>
      <c r="HK71" s="119">
        <v>2.1149999999999998</v>
      </c>
      <c r="HL71" s="119">
        <v>0</v>
      </c>
      <c r="HM71" s="119">
        <v>0.48</v>
      </c>
      <c r="HN71" s="119">
        <v>0</v>
      </c>
      <c r="HO71" s="119">
        <v>2.407</v>
      </c>
      <c r="HP71" s="119">
        <v>0</v>
      </c>
      <c r="HQ71" s="119">
        <v>0</v>
      </c>
      <c r="HR71" s="119">
        <v>0</v>
      </c>
      <c r="HS71" s="119">
        <v>0</v>
      </c>
      <c r="HT71" s="119">
        <v>1.9179999999999999</v>
      </c>
      <c r="HU71" s="119">
        <v>0</v>
      </c>
      <c r="HV71" s="119">
        <v>4.6609999999999996</v>
      </c>
      <c r="HW71" s="119">
        <v>0</v>
      </c>
      <c r="HX71" s="119">
        <v>2E-3</v>
      </c>
    </row>
    <row r="72" spans="1:232" s="20" customFormat="1" ht="15" x14ac:dyDescent="0.25">
      <c r="A72" s="15" t="s">
        <v>310</v>
      </c>
      <c r="B72" s="16" t="s">
        <v>311</v>
      </c>
      <c r="C72" s="17" t="s">
        <v>268</v>
      </c>
      <c r="D72" s="18">
        <f t="shared" si="4"/>
        <v>0.4650000000000003</v>
      </c>
      <c r="E72" s="120">
        <f t="shared" ref="E72:G73" si="19">E74+E76+E78+E80</f>
        <v>0</v>
      </c>
      <c r="F72" s="120">
        <f t="shared" si="19"/>
        <v>0</v>
      </c>
      <c r="G72" s="120">
        <f t="shared" si="19"/>
        <v>0</v>
      </c>
      <c r="H72" s="120"/>
      <c r="I72" s="120">
        <v>0</v>
      </c>
      <c r="J72" s="120"/>
      <c r="K72" s="120"/>
      <c r="L72" s="120">
        <v>1E-3</v>
      </c>
      <c r="M72" s="120"/>
      <c r="N72" s="120">
        <v>1E-3</v>
      </c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>
        <v>3.7999999999999999E-2</v>
      </c>
      <c r="AD72" s="120"/>
      <c r="AE72" s="120"/>
      <c r="AF72" s="120">
        <v>3.0000000000000001E-3</v>
      </c>
      <c r="AG72" s="120">
        <v>6.0000000000000001E-3</v>
      </c>
      <c r="AH72" s="120"/>
      <c r="AI72" s="120"/>
      <c r="AJ72" s="120"/>
      <c r="AK72" s="120">
        <v>0</v>
      </c>
      <c r="AL72" s="120"/>
      <c r="AM72" s="120"/>
      <c r="AN72" s="120">
        <v>0.03</v>
      </c>
      <c r="AO72" s="120">
        <v>0.02</v>
      </c>
      <c r="AP72" s="120"/>
      <c r="AQ72" s="120"/>
      <c r="AR72" s="120"/>
      <c r="AS72" s="120"/>
      <c r="AT72" s="120">
        <v>5.0000000000000001E-3</v>
      </c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>
        <v>4.0000000000000001E-3</v>
      </c>
      <c r="BJ72" s="120">
        <v>1E-3</v>
      </c>
      <c r="BK72" s="120">
        <v>1E-3</v>
      </c>
      <c r="BL72" s="120"/>
      <c r="BM72" s="120"/>
      <c r="BN72" s="120"/>
      <c r="BO72" s="120">
        <v>0</v>
      </c>
      <c r="BP72" s="120">
        <v>3.0000000000000001E-3</v>
      </c>
      <c r="BQ72" s="120"/>
      <c r="BR72" s="120"/>
      <c r="BS72" s="120"/>
      <c r="BT72" s="120"/>
      <c r="BU72" s="120"/>
      <c r="BV72" s="120"/>
      <c r="BW72" s="120">
        <v>8.0000000000000002E-3</v>
      </c>
      <c r="BX72" s="120">
        <v>8.0000000000000002E-3</v>
      </c>
      <c r="BY72" s="120"/>
      <c r="BZ72" s="120"/>
      <c r="CA72" s="120">
        <v>7.0000000000000001E-3</v>
      </c>
      <c r="CB72" s="120"/>
      <c r="CC72" s="120"/>
      <c r="CD72" s="120"/>
      <c r="CE72" s="120"/>
      <c r="CF72" s="120"/>
      <c r="CG72" s="120"/>
      <c r="CH72" s="120"/>
      <c r="CI72" s="120"/>
      <c r="CJ72" s="120"/>
      <c r="CK72" s="120">
        <v>0</v>
      </c>
      <c r="CL72" s="120"/>
      <c r="CM72" s="120">
        <v>1.4E-2</v>
      </c>
      <c r="CN72" s="120"/>
      <c r="CO72" s="120"/>
      <c r="CP72" s="120">
        <v>3.0000000000000001E-3</v>
      </c>
      <c r="CQ72" s="120">
        <v>2E-3</v>
      </c>
      <c r="CR72" s="120"/>
      <c r="CS72" s="120"/>
      <c r="CT72" s="120"/>
      <c r="CU72" s="120"/>
      <c r="CV72" s="120">
        <v>5.0000000000000001E-3</v>
      </c>
      <c r="CW72" s="120"/>
      <c r="CX72" s="120"/>
      <c r="CY72" s="120"/>
      <c r="CZ72" s="120"/>
      <c r="DA72" s="120">
        <v>1E-3</v>
      </c>
      <c r="DB72" s="120">
        <v>0</v>
      </c>
      <c r="DC72" s="120"/>
      <c r="DD72" s="120"/>
      <c r="DE72" s="120">
        <v>2E-3</v>
      </c>
      <c r="DF72" s="120">
        <v>2E-3</v>
      </c>
      <c r="DG72" s="120">
        <v>1.0999999999999999E-2</v>
      </c>
      <c r="DH72" s="120">
        <v>1.0999999999999999E-2</v>
      </c>
      <c r="DI72" s="120"/>
      <c r="DJ72" s="120">
        <v>2E-3</v>
      </c>
      <c r="DK72" s="120">
        <v>7.0000000000000001E-3</v>
      </c>
      <c r="DL72" s="120"/>
      <c r="DM72" s="120"/>
      <c r="DN72" s="120">
        <v>0</v>
      </c>
      <c r="DO72" s="120"/>
      <c r="DP72" s="120"/>
      <c r="DQ72" s="120">
        <v>0</v>
      </c>
      <c r="DR72" s="120"/>
      <c r="DS72" s="120">
        <v>1.2E-2</v>
      </c>
      <c r="DT72" s="120">
        <v>4.0000000000000001E-3</v>
      </c>
      <c r="DU72" s="120">
        <v>0.06</v>
      </c>
      <c r="DV72" s="120"/>
      <c r="DW72" s="120"/>
      <c r="DX72" s="120">
        <v>1.4E-2</v>
      </c>
      <c r="DY72" s="120">
        <v>1.2999999999999999E-2</v>
      </c>
      <c r="DZ72" s="120"/>
      <c r="EA72" s="120"/>
      <c r="EB72" s="120"/>
      <c r="EC72" s="120">
        <v>2E-3</v>
      </c>
      <c r="ED72" s="120">
        <v>0</v>
      </c>
      <c r="EE72" s="120">
        <v>4.0000000000000001E-3</v>
      </c>
      <c r="EF72" s="120">
        <v>2E-3</v>
      </c>
      <c r="EG72" s="120"/>
      <c r="EH72" s="120">
        <v>2E-3</v>
      </c>
      <c r="EI72" s="120"/>
      <c r="EJ72" s="120"/>
      <c r="EK72" s="120">
        <v>2E-3</v>
      </c>
      <c r="EL72" s="120"/>
      <c r="EM72" s="120"/>
      <c r="EN72" s="120"/>
      <c r="EO72" s="120">
        <v>0.01</v>
      </c>
      <c r="EP72" s="120"/>
      <c r="EQ72" s="120">
        <v>3.0000000000000001E-3</v>
      </c>
      <c r="ER72" s="120"/>
      <c r="ES72" s="120"/>
      <c r="ET72" s="120"/>
      <c r="EU72" s="120"/>
      <c r="EV72" s="120">
        <v>0.01</v>
      </c>
      <c r="EW72" s="120">
        <v>2E-3</v>
      </c>
      <c r="EX72" s="120">
        <v>0</v>
      </c>
      <c r="EY72" s="120"/>
      <c r="EZ72" s="120"/>
      <c r="FA72" s="120"/>
      <c r="FB72" s="120">
        <v>0</v>
      </c>
      <c r="FC72" s="120"/>
      <c r="FD72" s="120"/>
      <c r="FE72" s="120">
        <v>3.5000000000000003E-2</v>
      </c>
      <c r="FF72" s="120">
        <v>2.7999999999999997E-2</v>
      </c>
      <c r="FG72" s="120">
        <v>5.0000000000000001E-3</v>
      </c>
      <c r="FH72" s="120">
        <v>0</v>
      </c>
      <c r="FI72" s="120"/>
      <c r="FJ72" s="120">
        <v>2E-3</v>
      </c>
      <c r="FK72" s="120">
        <v>4.0000000000000001E-3</v>
      </c>
      <c r="FL72" s="120">
        <v>0</v>
      </c>
      <c r="FM72" s="120"/>
      <c r="FN72" s="120">
        <v>3.0000000000000001E-3</v>
      </c>
      <c r="FO72" s="120"/>
      <c r="FP72" s="120">
        <v>1E-3</v>
      </c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>
        <v>2E-3</v>
      </c>
      <c r="GN72" s="120"/>
      <c r="GO72" s="120"/>
      <c r="GP72" s="120"/>
      <c r="GQ72" s="120"/>
      <c r="GR72" s="120"/>
      <c r="GS72" s="120">
        <v>8.0000000000000002E-3</v>
      </c>
      <c r="GT72" s="120"/>
      <c r="GU72" s="120">
        <v>4.0000000000000001E-3</v>
      </c>
      <c r="GV72" s="120"/>
      <c r="GW72" s="120">
        <v>5.0000000000000001E-3</v>
      </c>
      <c r="GX72" s="120"/>
      <c r="GY72" s="120"/>
      <c r="GZ72" s="120">
        <v>7.0000000000000001E-3</v>
      </c>
      <c r="HA72" s="120">
        <v>6.0000000000000001E-3</v>
      </c>
      <c r="HB72" s="120"/>
      <c r="HC72" s="120">
        <v>2E-3</v>
      </c>
      <c r="HD72" s="120"/>
      <c r="HE72" s="120"/>
      <c r="HF72" s="120"/>
      <c r="HG72" s="120">
        <v>4.0000000000000001E-3</v>
      </c>
      <c r="HH72" s="120"/>
      <c r="HI72" s="120">
        <v>3.0000000000000001E-3</v>
      </c>
      <c r="HJ72" s="120"/>
      <c r="HK72" s="120">
        <v>3.0000000000000001E-3</v>
      </c>
      <c r="HL72" s="120"/>
      <c r="HM72" s="120">
        <v>0</v>
      </c>
      <c r="HN72" s="120"/>
      <c r="HO72" s="120">
        <v>5.0000000000000001E-3</v>
      </c>
      <c r="HP72" s="120"/>
      <c r="HQ72" s="120"/>
      <c r="HR72" s="120"/>
      <c r="HS72" s="120"/>
      <c r="HT72" s="120">
        <v>0</v>
      </c>
      <c r="HU72" s="120"/>
      <c r="HV72" s="120">
        <v>0</v>
      </c>
      <c r="HW72" s="120"/>
      <c r="HX72" s="120">
        <v>2E-3</v>
      </c>
    </row>
    <row r="73" spans="1:232" s="20" customFormat="1" ht="15" x14ac:dyDescent="0.25">
      <c r="A73" s="21"/>
      <c r="B73" s="22"/>
      <c r="C73" s="23" t="s">
        <v>240</v>
      </c>
      <c r="D73" s="18">
        <f t="shared" si="4"/>
        <v>372.40100000000018</v>
      </c>
      <c r="E73" s="120">
        <f t="shared" si="19"/>
        <v>0</v>
      </c>
      <c r="F73" s="120">
        <f t="shared" si="19"/>
        <v>0</v>
      </c>
      <c r="G73" s="120">
        <f t="shared" si="19"/>
        <v>0</v>
      </c>
      <c r="H73" s="120"/>
      <c r="I73" s="120">
        <v>0</v>
      </c>
      <c r="J73" s="120"/>
      <c r="K73" s="120"/>
      <c r="L73" s="120">
        <v>1.7050000000000001</v>
      </c>
      <c r="M73" s="120"/>
      <c r="N73" s="120">
        <v>0.57799999999999996</v>
      </c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>
        <v>38.344000000000001</v>
      </c>
      <c r="AD73" s="120"/>
      <c r="AE73" s="120"/>
      <c r="AF73" s="120">
        <v>2.1680000000000001</v>
      </c>
      <c r="AG73" s="120">
        <v>4.3339999999999996</v>
      </c>
      <c r="AH73" s="120"/>
      <c r="AI73" s="120"/>
      <c r="AJ73" s="120"/>
      <c r="AK73" s="120">
        <v>0</v>
      </c>
      <c r="AL73" s="120"/>
      <c r="AM73" s="120"/>
      <c r="AN73" s="120">
        <v>51.128999999999998</v>
      </c>
      <c r="AO73" s="120">
        <v>34.085000000000001</v>
      </c>
      <c r="AP73" s="120"/>
      <c r="AQ73" s="120"/>
      <c r="AR73" s="120"/>
      <c r="AS73" s="120"/>
      <c r="AT73" s="120">
        <v>1.927</v>
      </c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>
        <v>6.8170000000000002</v>
      </c>
      <c r="BJ73" s="120">
        <v>0.51</v>
      </c>
      <c r="BK73" s="120">
        <v>0.51</v>
      </c>
      <c r="BL73" s="120"/>
      <c r="BM73" s="120"/>
      <c r="BN73" s="120"/>
      <c r="BO73" s="120">
        <v>0</v>
      </c>
      <c r="BP73" s="120">
        <v>2.246</v>
      </c>
      <c r="BQ73" s="120"/>
      <c r="BR73" s="120"/>
      <c r="BS73" s="120"/>
      <c r="BT73" s="120"/>
      <c r="BU73" s="120"/>
      <c r="BV73" s="120"/>
      <c r="BW73" s="120">
        <v>2.6960000000000002</v>
      </c>
      <c r="BX73" s="120">
        <v>2.6960000000000002</v>
      </c>
      <c r="BY73" s="120"/>
      <c r="BZ73" s="120"/>
      <c r="CA73" s="120">
        <v>2.359</v>
      </c>
      <c r="CB73" s="120"/>
      <c r="CC73" s="120"/>
      <c r="CD73" s="120"/>
      <c r="CE73" s="120"/>
      <c r="CF73" s="120"/>
      <c r="CG73" s="120"/>
      <c r="CH73" s="120"/>
      <c r="CI73" s="120"/>
      <c r="CJ73" s="120"/>
      <c r="CK73" s="120">
        <v>0</v>
      </c>
      <c r="CL73" s="120"/>
      <c r="CM73" s="120">
        <v>23.861000000000001</v>
      </c>
      <c r="CN73" s="120"/>
      <c r="CO73" s="120"/>
      <c r="CP73" s="120">
        <v>0.81399999999999995</v>
      </c>
      <c r="CQ73" s="120">
        <v>1.048</v>
      </c>
      <c r="CR73" s="120"/>
      <c r="CS73" s="120"/>
      <c r="CT73" s="120"/>
      <c r="CU73" s="120"/>
      <c r="CV73" s="120">
        <v>3.2280000000000002</v>
      </c>
      <c r="CW73" s="120"/>
      <c r="CX73" s="120"/>
      <c r="CY73" s="120"/>
      <c r="CZ73" s="120"/>
      <c r="DA73" s="120">
        <v>0.38600000000000001</v>
      </c>
      <c r="DB73" s="120">
        <v>0</v>
      </c>
      <c r="DC73" s="120"/>
      <c r="DD73" s="120"/>
      <c r="DE73" s="120">
        <v>1.048</v>
      </c>
      <c r="DF73" s="120">
        <v>2.492</v>
      </c>
      <c r="DG73" s="120">
        <v>5.3290000000000006</v>
      </c>
      <c r="DH73" s="120">
        <v>5.0950000000000006</v>
      </c>
      <c r="DI73" s="120"/>
      <c r="DJ73" s="120">
        <v>1.444</v>
      </c>
      <c r="DK73" s="120">
        <v>4.4249999999999998</v>
      </c>
      <c r="DL73" s="120"/>
      <c r="DM73" s="120"/>
      <c r="DN73" s="120">
        <v>0</v>
      </c>
      <c r="DO73" s="120"/>
      <c r="DP73" s="120"/>
      <c r="DQ73" s="120">
        <v>0</v>
      </c>
      <c r="DR73" s="120"/>
      <c r="DS73" s="120">
        <v>8.6709999999999994</v>
      </c>
      <c r="DT73" s="120">
        <v>6.7889999999999997</v>
      </c>
      <c r="DU73" s="120">
        <v>28.420999999999999</v>
      </c>
      <c r="DV73" s="120"/>
      <c r="DW73" s="120"/>
      <c r="DX73" s="120">
        <v>12.966999999999999</v>
      </c>
      <c r="DY73" s="120">
        <v>6.0720000000000001</v>
      </c>
      <c r="DZ73" s="120"/>
      <c r="EA73" s="120"/>
      <c r="EB73" s="120"/>
      <c r="EC73" s="120">
        <v>1.444</v>
      </c>
      <c r="ED73" s="120">
        <v>0</v>
      </c>
      <c r="EE73" s="120">
        <v>2.891</v>
      </c>
      <c r="EF73" s="120">
        <v>1.444</v>
      </c>
      <c r="EG73" s="120"/>
      <c r="EH73" s="120">
        <v>3.4089999999999998</v>
      </c>
      <c r="EI73" s="120"/>
      <c r="EJ73" s="120"/>
      <c r="EK73" s="120">
        <v>0.77100000000000002</v>
      </c>
      <c r="EL73" s="120"/>
      <c r="EM73" s="120"/>
      <c r="EN73" s="120"/>
      <c r="EO73" s="120">
        <v>11.151</v>
      </c>
      <c r="EP73" s="120"/>
      <c r="EQ73" s="120">
        <v>1.0109999999999999</v>
      </c>
      <c r="ER73" s="120"/>
      <c r="ES73" s="120"/>
      <c r="ET73" s="120"/>
      <c r="EU73" s="120"/>
      <c r="EV73" s="120">
        <v>6.1050000000000004</v>
      </c>
      <c r="EW73" s="120">
        <v>1.444</v>
      </c>
      <c r="EX73" s="120">
        <v>0</v>
      </c>
      <c r="EY73" s="120"/>
      <c r="EZ73" s="120"/>
      <c r="FA73" s="120"/>
      <c r="FB73" s="120">
        <v>0</v>
      </c>
      <c r="FC73" s="120"/>
      <c r="FD73" s="120"/>
      <c r="FE73" s="120">
        <v>16.986000000000001</v>
      </c>
      <c r="FF73" s="120">
        <v>13.54</v>
      </c>
      <c r="FG73" s="120">
        <v>1.6839999999999999</v>
      </c>
      <c r="FH73" s="120">
        <v>0</v>
      </c>
      <c r="FI73" s="120"/>
      <c r="FJ73" s="120">
        <v>1.155</v>
      </c>
      <c r="FK73" s="120">
        <v>1.968</v>
      </c>
      <c r="FL73" s="120">
        <v>0</v>
      </c>
      <c r="FM73" s="120"/>
      <c r="FN73" s="120">
        <v>1.1559999999999999</v>
      </c>
      <c r="FO73" s="120"/>
      <c r="FP73" s="120">
        <v>0.40600000000000003</v>
      </c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>
        <v>3.4089999999999998</v>
      </c>
      <c r="GN73" s="120"/>
      <c r="GO73" s="120"/>
      <c r="GP73" s="120"/>
      <c r="GQ73" s="120"/>
      <c r="GR73" s="120"/>
      <c r="GS73" s="120">
        <v>5.78</v>
      </c>
      <c r="GT73" s="120"/>
      <c r="GU73" s="120">
        <v>6.8170000000000002</v>
      </c>
      <c r="GV73" s="120"/>
      <c r="GW73" s="120">
        <v>1.6839999999999999</v>
      </c>
      <c r="GX73" s="120"/>
      <c r="GY73" s="120"/>
      <c r="GZ73" s="120">
        <v>8.9849999999999994</v>
      </c>
      <c r="HA73" s="120">
        <v>4.335</v>
      </c>
      <c r="HB73" s="120"/>
      <c r="HC73" s="120">
        <v>1.444</v>
      </c>
      <c r="HD73" s="120"/>
      <c r="HE73" s="120"/>
      <c r="HF73" s="120"/>
      <c r="HG73" s="120">
        <v>1.54</v>
      </c>
      <c r="HH73" s="120"/>
      <c r="HI73" s="120">
        <v>1.1559999999999999</v>
      </c>
      <c r="HJ73" s="120"/>
      <c r="HK73" s="120">
        <v>1.1559999999999999</v>
      </c>
      <c r="HL73" s="120"/>
      <c r="HM73" s="120">
        <v>0</v>
      </c>
      <c r="HN73" s="120"/>
      <c r="HO73" s="120">
        <v>1.927</v>
      </c>
      <c r="HP73" s="120"/>
      <c r="HQ73" s="120"/>
      <c r="HR73" s="120"/>
      <c r="HS73" s="120"/>
      <c r="HT73" s="120">
        <v>0</v>
      </c>
      <c r="HU73" s="120"/>
      <c r="HV73" s="120">
        <v>0</v>
      </c>
      <c r="HW73" s="120"/>
      <c r="HX73" s="120">
        <v>3.4089999999999998</v>
      </c>
    </row>
    <row r="74" spans="1:232" s="20" customFormat="1" ht="15" x14ac:dyDescent="0.25">
      <c r="A74" s="21" t="s">
        <v>312</v>
      </c>
      <c r="B74" s="24" t="s">
        <v>313</v>
      </c>
      <c r="C74" s="23" t="s">
        <v>314</v>
      </c>
      <c r="D74" s="18">
        <f t="shared" si="4"/>
        <v>3.8000000000000006E-2</v>
      </c>
      <c r="E74" s="120">
        <f t="shared" ref="E74:G74" si="20">SUM(I74,Y74)</f>
        <v>0</v>
      </c>
      <c r="F74" s="120">
        <f t="shared" si="20"/>
        <v>0</v>
      </c>
      <c r="G74" s="120">
        <f t="shared" si="20"/>
        <v>0</v>
      </c>
      <c r="H74" s="120"/>
      <c r="I74" s="120">
        <v>0</v>
      </c>
      <c r="J74" s="120"/>
      <c r="K74" s="120"/>
      <c r="L74" s="120">
        <v>0</v>
      </c>
      <c r="M74" s="120"/>
      <c r="N74" s="120">
        <v>0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>
        <v>0</v>
      </c>
      <c r="AD74" s="120"/>
      <c r="AE74" s="120"/>
      <c r="AF74" s="120">
        <v>3.0000000000000001E-3</v>
      </c>
      <c r="AG74" s="120">
        <v>0</v>
      </c>
      <c r="AH74" s="120"/>
      <c r="AI74" s="120"/>
      <c r="AJ74" s="120"/>
      <c r="AK74" s="120">
        <v>0</v>
      </c>
      <c r="AL74" s="120"/>
      <c r="AM74" s="120"/>
      <c r="AN74" s="120">
        <v>0</v>
      </c>
      <c r="AO74" s="120">
        <v>0</v>
      </c>
      <c r="AP74" s="120"/>
      <c r="AQ74" s="120"/>
      <c r="AR74" s="120"/>
      <c r="AS74" s="120"/>
      <c r="AT74" s="120">
        <v>0</v>
      </c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>
        <v>0</v>
      </c>
      <c r="BJ74" s="120">
        <v>0</v>
      </c>
      <c r="BK74" s="120">
        <v>0</v>
      </c>
      <c r="BL74" s="120"/>
      <c r="BM74" s="120"/>
      <c r="BN74" s="120"/>
      <c r="BO74" s="120">
        <v>0</v>
      </c>
      <c r="BP74" s="120">
        <v>0</v>
      </c>
      <c r="BQ74" s="120"/>
      <c r="BR74" s="120"/>
      <c r="BS74" s="120"/>
      <c r="BT74" s="120"/>
      <c r="BU74" s="120"/>
      <c r="BV74" s="120"/>
      <c r="BW74" s="120">
        <v>0</v>
      </c>
      <c r="BX74" s="120">
        <v>0</v>
      </c>
      <c r="BY74" s="120"/>
      <c r="BZ74" s="120"/>
      <c r="CA74" s="120">
        <v>0</v>
      </c>
      <c r="CB74" s="120"/>
      <c r="CC74" s="120"/>
      <c r="CD74" s="120"/>
      <c r="CE74" s="120"/>
      <c r="CF74" s="120"/>
      <c r="CG74" s="120"/>
      <c r="CH74" s="120"/>
      <c r="CI74" s="120"/>
      <c r="CJ74" s="120"/>
      <c r="CK74" s="120">
        <v>0</v>
      </c>
      <c r="CL74" s="120"/>
      <c r="CM74" s="120">
        <v>0</v>
      </c>
      <c r="CN74" s="120"/>
      <c r="CO74" s="120"/>
      <c r="CP74" s="120">
        <v>0</v>
      </c>
      <c r="CQ74" s="120">
        <v>2E-3</v>
      </c>
      <c r="CR74" s="120"/>
      <c r="CS74" s="120"/>
      <c r="CT74" s="120"/>
      <c r="CU74" s="120"/>
      <c r="CV74" s="120">
        <v>0</v>
      </c>
      <c r="CW74" s="120"/>
      <c r="CX74" s="120"/>
      <c r="CY74" s="120"/>
      <c r="CZ74" s="120"/>
      <c r="DA74" s="120">
        <v>0</v>
      </c>
      <c r="DB74" s="120">
        <v>0</v>
      </c>
      <c r="DC74" s="120"/>
      <c r="DD74" s="120"/>
      <c r="DE74" s="120">
        <v>0</v>
      </c>
      <c r="DF74" s="120">
        <v>0</v>
      </c>
      <c r="DG74" s="120">
        <v>0</v>
      </c>
      <c r="DH74" s="120">
        <v>0</v>
      </c>
      <c r="DI74" s="120"/>
      <c r="DJ74" s="120">
        <v>0</v>
      </c>
      <c r="DK74" s="120">
        <v>2E-3</v>
      </c>
      <c r="DL74" s="120"/>
      <c r="DM74" s="120"/>
      <c r="DN74" s="120">
        <v>0</v>
      </c>
      <c r="DO74" s="120"/>
      <c r="DP74" s="120"/>
      <c r="DQ74" s="120">
        <v>0</v>
      </c>
      <c r="DR74" s="120"/>
      <c r="DS74" s="120">
        <v>0</v>
      </c>
      <c r="DT74" s="120">
        <v>0</v>
      </c>
      <c r="DU74" s="120">
        <v>1.4999999999999999E-2</v>
      </c>
      <c r="DV74" s="120"/>
      <c r="DW74" s="120"/>
      <c r="DX74" s="120">
        <v>0</v>
      </c>
      <c r="DY74" s="120">
        <v>2E-3</v>
      </c>
      <c r="DZ74" s="120"/>
      <c r="EA74" s="120"/>
      <c r="EB74" s="120"/>
      <c r="EC74" s="120">
        <v>0</v>
      </c>
      <c r="ED74" s="120">
        <v>0</v>
      </c>
      <c r="EE74" s="120">
        <v>0</v>
      </c>
      <c r="EF74" s="120">
        <v>0</v>
      </c>
      <c r="EG74" s="120"/>
      <c r="EH74" s="120">
        <v>0</v>
      </c>
      <c r="EI74" s="120"/>
      <c r="EJ74" s="120"/>
      <c r="EK74" s="120">
        <v>0</v>
      </c>
      <c r="EL74" s="120"/>
      <c r="EM74" s="120"/>
      <c r="EN74" s="120"/>
      <c r="EO74" s="120">
        <v>0</v>
      </c>
      <c r="EP74" s="120"/>
      <c r="EQ74" s="120">
        <v>0</v>
      </c>
      <c r="ER74" s="120"/>
      <c r="ES74" s="120"/>
      <c r="ET74" s="120"/>
      <c r="EU74" s="120"/>
      <c r="EV74" s="120">
        <v>0</v>
      </c>
      <c r="EW74" s="120">
        <v>0</v>
      </c>
      <c r="EX74" s="120">
        <v>0</v>
      </c>
      <c r="EY74" s="120"/>
      <c r="EZ74" s="120"/>
      <c r="FA74" s="120"/>
      <c r="FB74" s="120">
        <v>0</v>
      </c>
      <c r="FC74" s="120"/>
      <c r="FD74" s="120"/>
      <c r="FE74" s="120">
        <v>0</v>
      </c>
      <c r="FF74" s="120">
        <v>0</v>
      </c>
      <c r="FG74" s="120">
        <v>0</v>
      </c>
      <c r="FH74" s="120">
        <v>0</v>
      </c>
      <c r="FI74" s="120"/>
      <c r="FJ74" s="120">
        <v>2E-3</v>
      </c>
      <c r="FK74" s="120">
        <v>2E-3</v>
      </c>
      <c r="FL74" s="120">
        <v>0</v>
      </c>
      <c r="FM74" s="120"/>
      <c r="FN74" s="120">
        <v>0</v>
      </c>
      <c r="FO74" s="120"/>
      <c r="FP74" s="120">
        <v>0</v>
      </c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>
        <v>0</v>
      </c>
      <c r="GN74" s="120"/>
      <c r="GO74" s="120"/>
      <c r="GP74" s="120"/>
      <c r="GQ74" s="120"/>
      <c r="GR74" s="120"/>
      <c r="GS74" s="120">
        <v>8.0000000000000002E-3</v>
      </c>
      <c r="GT74" s="120"/>
      <c r="GU74" s="120">
        <v>0</v>
      </c>
      <c r="GV74" s="120"/>
      <c r="GW74" s="120">
        <v>0</v>
      </c>
      <c r="GX74" s="120"/>
      <c r="GY74" s="120"/>
      <c r="GZ74" s="120">
        <v>0</v>
      </c>
      <c r="HA74" s="120">
        <v>2E-3</v>
      </c>
      <c r="HB74" s="120"/>
      <c r="HC74" s="120">
        <v>0</v>
      </c>
      <c r="HD74" s="120"/>
      <c r="HE74" s="120"/>
      <c r="HF74" s="120"/>
      <c r="HG74" s="120">
        <v>0</v>
      </c>
      <c r="HH74" s="120"/>
      <c r="HI74" s="120">
        <v>0</v>
      </c>
      <c r="HJ74" s="120"/>
      <c r="HK74" s="120">
        <v>0</v>
      </c>
      <c r="HL74" s="120"/>
      <c r="HM74" s="120">
        <v>0</v>
      </c>
      <c r="HN74" s="120"/>
      <c r="HO74" s="120">
        <v>0</v>
      </c>
      <c r="HP74" s="120"/>
      <c r="HQ74" s="120"/>
      <c r="HR74" s="120"/>
      <c r="HS74" s="120"/>
      <c r="HT74" s="120">
        <v>0</v>
      </c>
      <c r="HU74" s="120"/>
      <c r="HV74" s="120">
        <v>0</v>
      </c>
      <c r="HW74" s="120"/>
      <c r="HX74" s="120">
        <v>0</v>
      </c>
    </row>
    <row r="75" spans="1:232" s="20" customFormat="1" ht="15" x14ac:dyDescent="0.25">
      <c r="A75" s="21"/>
      <c r="B75" s="24"/>
      <c r="C75" s="23" t="s">
        <v>240</v>
      </c>
      <c r="D75" s="18">
        <f t="shared" si="4"/>
        <v>20.533999999999999</v>
      </c>
      <c r="E75" s="120"/>
      <c r="F75" s="121"/>
      <c r="G75" s="122"/>
      <c r="H75" s="123"/>
      <c r="I75" s="121">
        <v>0</v>
      </c>
      <c r="J75" s="120"/>
      <c r="K75" s="121"/>
      <c r="L75" s="121">
        <v>0</v>
      </c>
      <c r="M75" s="121"/>
      <c r="N75" s="121">
        <v>0</v>
      </c>
      <c r="O75" s="121"/>
      <c r="P75" s="121"/>
      <c r="Q75" s="121"/>
      <c r="R75" s="121"/>
      <c r="S75" s="120"/>
      <c r="T75" s="121"/>
      <c r="U75" s="121"/>
      <c r="V75" s="120"/>
      <c r="W75" s="120"/>
      <c r="X75" s="120"/>
      <c r="Y75" s="120"/>
      <c r="Z75" s="121"/>
      <c r="AA75" s="121"/>
      <c r="AB75" s="121"/>
      <c r="AC75" s="121">
        <v>0</v>
      </c>
      <c r="AD75" s="121"/>
      <c r="AE75" s="121"/>
      <c r="AF75" s="121">
        <v>2.1680000000000001</v>
      </c>
      <c r="AG75" s="124">
        <v>0</v>
      </c>
      <c r="AH75" s="121"/>
      <c r="AI75" s="125"/>
      <c r="AJ75" s="125"/>
      <c r="AK75" s="125">
        <v>0</v>
      </c>
      <c r="AL75" s="125"/>
      <c r="AM75" s="125"/>
      <c r="AN75" s="125">
        <v>0</v>
      </c>
      <c r="AO75" s="125">
        <v>0</v>
      </c>
      <c r="AP75" s="125"/>
      <c r="AQ75" s="125"/>
      <c r="AR75" s="125"/>
      <c r="AS75" s="125"/>
      <c r="AT75" s="125">
        <v>0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>
        <v>0</v>
      </c>
      <c r="BJ75" s="125">
        <v>0</v>
      </c>
      <c r="BK75" s="125">
        <v>0</v>
      </c>
      <c r="BL75" s="125"/>
      <c r="BM75" s="125"/>
      <c r="BN75" s="125"/>
      <c r="BO75" s="125">
        <v>0</v>
      </c>
      <c r="BP75" s="125">
        <v>0</v>
      </c>
      <c r="BQ75" s="125"/>
      <c r="BR75" s="125"/>
      <c r="BS75" s="125"/>
      <c r="BT75" s="125"/>
      <c r="BU75" s="125"/>
      <c r="BV75" s="125"/>
      <c r="BW75" s="125">
        <v>0</v>
      </c>
      <c r="BX75" s="125">
        <v>0</v>
      </c>
      <c r="BY75" s="125"/>
      <c r="BZ75" s="125"/>
      <c r="CA75" s="125">
        <v>0</v>
      </c>
      <c r="CB75" s="125"/>
      <c r="CC75" s="125"/>
      <c r="CD75" s="125"/>
      <c r="CE75" s="125"/>
      <c r="CF75" s="125"/>
      <c r="CG75" s="125"/>
      <c r="CH75" s="125"/>
      <c r="CI75" s="125"/>
      <c r="CJ75" s="125"/>
      <c r="CK75" s="125">
        <v>0</v>
      </c>
      <c r="CL75" s="125"/>
      <c r="CM75" s="125">
        <v>0</v>
      </c>
      <c r="CN75" s="125"/>
      <c r="CO75" s="125"/>
      <c r="CP75" s="125">
        <v>0</v>
      </c>
      <c r="CQ75" s="125">
        <v>1.048</v>
      </c>
      <c r="CR75" s="125"/>
      <c r="CS75" s="125"/>
      <c r="CT75" s="125"/>
      <c r="CU75" s="125"/>
      <c r="CV75" s="125">
        <v>0</v>
      </c>
      <c r="CW75" s="125"/>
      <c r="CX75" s="125"/>
      <c r="CY75" s="125"/>
      <c r="CZ75" s="125"/>
      <c r="DA75" s="125">
        <v>0</v>
      </c>
      <c r="DB75" s="125">
        <v>0</v>
      </c>
      <c r="DC75" s="125"/>
      <c r="DD75" s="125"/>
      <c r="DE75" s="125">
        <v>0</v>
      </c>
      <c r="DF75" s="125">
        <v>0</v>
      </c>
      <c r="DG75" s="125">
        <v>0</v>
      </c>
      <c r="DH75" s="125">
        <v>0</v>
      </c>
      <c r="DI75" s="125"/>
      <c r="DJ75" s="125">
        <v>0</v>
      </c>
      <c r="DK75" s="125">
        <v>0.81299999999999994</v>
      </c>
      <c r="DL75" s="125"/>
      <c r="DM75" s="125"/>
      <c r="DN75" s="125">
        <v>0</v>
      </c>
      <c r="DO75" s="125"/>
      <c r="DP75" s="125"/>
      <c r="DQ75" s="125">
        <v>0</v>
      </c>
      <c r="DR75" s="125"/>
      <c r="DS75" s="125">
        <v>0</v>
      </c>
      <c r="DT75" s="125">
        <v>0</v>
      </c>
      <c r="DU75" s="125">
        <v>6.0910000000000002</v>
      </c>
      <c r="DV75" s="125"/>
      <c r="DW75" s="125"/>
      <c r="DX75" s="125">
        <v>0</v>
      </c>
      <c r="DY75" s="125">
        <v>0.88</v>
      </c>
      <c r="DZ75" s="125"/>
      <c r="EA75" s="125"/>
      <c r="EB75" s="125"/>
      <c r="EC75" s="125">
        <v>0</v>
      </c>
      <c r="ED75" s="125">
        <v>0</v>
      </c>
      <c r="EE75" s="125">
        <v>0</v>
      </c>
      <c r="EF75" s="125">
        <v>0</v>
      </c>
      <c r="EG75" s="125"/>
      <c r="EH75" s="125">
        <v>0</v>
      </c>
      <c r="EI75" s="125"/>
      <c r="EJ75" s="125"/>
      <c r="EK75" s="125">
        <v>0</v>
      </c>
      <c r="EL75" s="126"/>
      <c r="EM75" s="125"/>
      <c r="EN75" s="125"/>
      <c r="EO75" s="125">
        <v>0</v>
      </c>
      <c r="EP75" s="125"/>
      <c r="EQ75" s="125">
        <v>0</v>
      </c>
      <c r="ER75" s="125"/>
      <c r="ES75" s="125"/>
      <c r="ET75" s="125"/>
      <c r="EU75" s="125"/>
      <c r="EV75" s="125">
        <v>0</v>
      </c>
      <c r="EW75" s="125">
        <v>0</v>
      </c>
      <c r="EX75" s="125">
        <v>0</v>
      </c>
      <c r="EY75" s="125"/>
      <c r="EZ75" s="125"/>
      <c r="FA75" s="125"/>
      <c r="FB75" s="125">
        <v>0</v>
      </c>
      <c r="FC75" s="125"/>
      <c r="FD75" s="125"/>
      <c r="FE75" s="125">
        <v>0</v>
      </c>
      <c r="FF75" s="125">
        <v>0</v>
      </c>
      <c r="FG75" s="125">
        <v>0</v>
      </c>
      <c r="FH75" s="125">
        <v>0</v>
      </c>
      <c r="FI75" s="125"/>
      <c r="FJ75" s="125">
        <v>1.155</v>
      </c>
      <c r="FK75" s="125">
        <v>1.155</v>
      </c>
      <c r="FL75" s="125">
        <v>0</v>
      </c>
      <c r="FM75" s="125"/>
      <c r="FN75" s="125">
        <v>0</v>
      </c>
      <c r="FO75" s="125"/>
      <c r="FP75" s="125">
        <v>0</v>
      </c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>
        <v>0</v>
      </c>
      <c r="GN75" s="125"/>
      <c r="GO75" s="125"/>
      <c r="GP75" s="125"/>
      <c r="GQ75" s="125"/>
      <c r="GR75" s="125"/>
      <c r="GS75" s="125">
        <v>5.78</v>
      </c>
      <c r="GT75" s="125"/>
      <c r="GU75" s="125">
        <v>0</v>
      </c>
      <c r="GV75" s="125"/>
      <c r="GW75" s="125">
        <v>0</v>
      </c>
      <c r="GX75" s="125"/>
      <c r="GY75" s="125"/>
      <c r="GZ75" s="125">
        <v>0</v>
      </c>
      <c r="HA75" s="125">
        <v>1.444</v>
      </c>
      <c r="HB75" s="125"/>
      <c r="HC75" s="125">
        <v>0</v>
      </c>
      <c r="HD75" s="125"/>
      <c r="HE75" s="125"/>
      <c r="HF75" s="125"/>
      <c r="HG75" s="125">
        <v>0</v>
      </c>
      <c r="HH75" s="125"/>
      <c r="HI75" s="125">
        <v>0</v>
      </c>
      <c r="HJ75" s="125"/>
      <c r="HK75" s="125">
        <v>0</v>
      </c>
      <c r="HL75" s="125"/>
      <c r="HM75" s="125">
        <v>0</v>
      </c>
      <c r="HN75" s="125"/>
      <c r="HO75" s="125">
        <v>0</v>
      </c>
      <c r="HP75" s="125"/>
      <c r="HQ75" s="125"/>
      <c r="HR75" s="125"/>
      <c r="HS75" s="125"/>
      <c r="HT75" s="125">
        <v>0</v>
      </c>
      <c r="HU75" s="125"/>
      <c r="HV75" s="125">
        <v>0</v>
      </c>
      <c r="HW75" s="125"/>
      <c r="HX75" s="125">
        <v>0</v>
      </c>
    </row>
    <row r="76" spans="1:232" s="20" customFormat="1" ht="15.75" thickBot="1" x14ac:dyDescent="0.3">
      <c r="A76" s="21" t="s">
        <v>315</v>
      </c>
      <c r="B76" s="24" t="s">
        <v>316</v>
      </c>
      <c r="C76" s="23" t="s">
        <v>268</v>
      </c>
      <c r="D76" s="18">
        <f t="shared" si="4"/>
        <v>0.19800000000000001</v>
      </c>
      <c r="E76" s="120"/>
      <c r="F76" s="120"/>
      <c r="G76" s="120"/>
      <c r="H76" s="120"/>
      <c r="I76" s="120">
        <v>0</v>
      </c>
      <c r="J76" s="120"/>
      <c r="K76" s="120"/>
      <c r="L76" s="120">
        <v>0</v>
      </c>
      <c r="M76" s="120"/>
      <c r="N76" s="120">
        <v>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>
        <v>3.7999999999999999E-2</v>
      </c>
      <c r="AD76" s="120"/>
      <c r="AE76" s="120"/>
      <c r="AF76" s="120">
        <v>0</v>
      </c>
      <c r="AG76" s="120">
        <v>6.0000000000000001E-3</v>
      </c>
      <c r="AH76" s="120"/>
      <c r="AI76" s="120"/>
      <c r="AJ76" s="120"/>
      <c r="AK76" s="120">
        <v>0</v>
      </c>
      <c r="AL76" s="120"/>
      <c r="AM76" s="120"/>
      <c r="AN76" s="120">
        <v>0</v>
      </c>
      <c r="AO76" s="120">
        <v>0</v>
      </c>
      <c r="AP76" s="120"/>
      <c r="AQ76" s="120"/>
      <c r="AR76" s="120"/>
      <c r="AS76" s="120"/>
      <c r="AT76" s="120">
        <v>0</v>
      </c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>
        <v>0</v>
      </c>
      <c r="BJ76" s="120">
        <v>0</v>
      </c>
      <c r="BK76" s="120">
        <v>0</v>
      </c>
      <c r="BL76" s="120"/>
      <c r="BM76" s="120"/>
      <c r="BN76" s="120"/>
      <c r="BO76" s="120">
        <v>0</v>
      </c>
      <c r="BP76" s="120">
        <v>0</v>
      </c>
      <c r="BQ76" s="120"/>
      <c r="BR76" s="120"/>
      <c r="BS76" s="120"/>
      <c r="BT76" s="120"/>
      <c r="BU76" s="120"/>
      <c r="BV76" s="120"/>
      <c r="BW76" s="120">
        <v>0</v>
      </c>
      <c r="BX76" s="120">
        <v>0</v>
      </c>
      <c r="BY76" s="120"/>
      <c r="BZ76" s="120"/>
      <c r="CA76" s="120">
        <v>0</v>
      </c>
      <c r="CB76" s="120"/>
      <c r="CC76" s="120"/>
      <c r="CD76" s="120"/>
      <c r="CE76" s="120"/>
      <c r="CF76" s="120"/>
      <c r="CG76" s="120"/>
      <c r="CH76" s="120"/>
      <c r="CI76" s="120"/>
      <c r="CJ76" s="120"/>
      <c r="CK76" s="120">
        <v>0</v>
      </c>
      <c r="CL76" s="120"/>
      <c r="CM76" s="120">
        <v>0</v>
      </c>
      <c r="CN76" s="120"/>
      <c r="CO76" s="120"/>
      <c r="CP76" s="120">
        <v>0</v>
      </c>
      <c r="CQ76" s="120">
        <v>0</v>
      </c>
      <c r="CR76" s="120"/>
      <c r="CS76" s="120"/>
      <c r="CT76" s="120"/>
      <c r="CU76" s="120"/>
      <c r="CV76" s="120">
        <v>4.0000000000000001E-3</v>
      </c>
      <c r="CW76" s="120"/>
      <c r="CX76" s="120"/>
      <c r="CY76" s="120"/>
      <c r="CZ76" s="120"/>
      <c r="DA76" s="120">
        <v>0</v>
      </c>
      <c r="DB76" s="120">
        <v>0</v>
      </c>
      <c r="DC76" s="120"/>
      <c r="DD76" s="120"/>
      <c r="DE76" s="120">
        <v>2E-3</v>
      </c>
      <c r="DF76" s="120">
        <v>2E-3</v>
      </c>
      <c r="DG76" s="120">
        <v>7.0000000000000001E-3</v>
      </c>
      <c r="DH76" s="120">
        <v>7.0000000000000001E-3</v>
      </c>
      <c r="DI76" s="120"/>
      <c r="DJ76" s="120">
        <v>2E-3</v>
      </c>
      <c r="DK76" s="120">
        <v>5.0000000000000001E-3</v>
      </c>
      <c r="DL76" s="120"/>
      <c r="DM76" s="120"/>
      <c r="DN76" s="120">
        <v>0</v>
      </c>
      <c r="DO76" s="120"/>
      <c r="DP76" s="120"/>
      <c r="DQ76" s="120">
        <v>0</v>
      </c>
      <c r="DR76" s="120"/>
      <c r="DS76" s="120">
        <v>1.2E-2</v>
      </c>
      <c r="DT76" s="120">
        <v>0</v>
      </c>
      <c r="DU76" s="120">
        <v>2.3E-2</v>
      </c>
      <c r="DV76" s="120"/>
      <c r="DW76" s="120"/>
      <c r="DX76" s="120">
        <v>0</v>
      </c>
      <c r="DY76" s="120">
        <v>1.0999999999999999E-2</v>
      </c>
      <c r="DZ76" s="120"/>
      <c r="EA76" s="120"/>
      <c r="EB76" s="120"/>
      <c r="EC76" s="120">
        <v>2E-3</v>
      </c>
      <c r="ED76" s="120">
        <v>0</v>
      </c>
      <c r="EE76" s="120">
        <v>4.0000000000000001E-3</v>
      </c>
      <c r="EF76" s="120">
        <v>2E-3</v>
      </c>
      <c r="EG76" s="120"/>
      <c r="EH76" s="120">
        <v>0</v>
      </c>
      <c r="EI76" s="120"/>
      <c r="EJ76" s="120"/>
      <c r="EK76" s="120">
        <v>2E-3</v>
      </c>
      <c r="EL76" s="120"/>
      <c r="EM76" s="120"/>
      <c r="EN76" s="120"/>
      <c r="EO76" s="120">
        <v>6.0000000000000001E-3</v>
      </c>
      <c r="EP76" s="120"/>
      <c r="EQ76" s="120">
        <v>0</v>
      </c>
      <c r="ER76" s="120"/>
      <c r="ES76" s="120"/>
      <c r="ET76" s="120"/>
      <c r="EU76" s="120"/>
      <c r="EV76" s="120">
        <v>0</v>
      </c>
      <c r="EW76" s="120">
        <v>2E-3</v>
      </c>
      <c r="EX76" s="120">
        <v>0</v>
      </c>
      <c r="EY76" s="120"/>
      <c r="EZ76" s="120"/>
      <c r="FA76" s="120"/>
      <c r="FB76" s="120">
        <v>0</v>
      </c>
      <c r="FC76" s="120"/>
      <c r="FD76" s="120"/>
      <c r="FE76" s="120">
        <v>2.7E-2</v>
      </c>
      <c r="FF76" s="120">
        <v>2.1999999999999999E-2</v>
      </c>
      <c r="FG76" s="120">
        <v>0</v>
      </c>
      <c r="FH76" s="120">
        <v>0</v>
      </c>
      <c r="FI76" s="120"/>
      <c r="FJ76" s="120">
        <v>0</v>
      </c>
      <c r="FK76" s="120">
        <v>2E-3</v>
      </c>
      <c r="FL76" s="120">
        <v>0</v>
      </c>
      <c r="FM76" s="120"/>
      <c r="FN76" s="120">
        <v>0</v>
      </c>
      <c r="FO76" s="120"/>
      <c r="FP76" s="120">
        <v>1E-3</v>
      </c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>
        <v>0</v>
      </c>
      <c r="GN76" s="120"/>
      <c r="GO76" s="120"/>
      <c r="GP76" s="120"/>
      <c r="GQ76" s="120"/>
      <c r="GR76" s="120"/>
      <c r="GS76" s="120">
        <v>0</v>
      </c>
      <c r="GT76" s="120"/>
      <c r="GU76" s="120">
        <v>0</v>
      </c>
      <c r="GV76" s="120"/>
      <c r="GW76" s="120">
        <v>0</v>
      </c>
      <c r="GX76" s="120"/>
      <c r="GY76" s="120"/>
      <c r="GZ76" s="120">
        <v>3.0000000000000001E-3</v>
      </c>
      <c r="HA76" s="120">
        <v>4.0000000000000001E-3</v>
      </c>
      <c r="HB76" s="120"/>
      <c r="HC76" s="120">
        <v>2E-3</v>
      </c>
      <c r="HD76" s="120"/>
      <c r="HE76" s="120"/>
      <c r="HF76" s="120"/>
      <c r="HG76" s="120">
        <v>0</v>
      </c>
      <c r="HH76" s="120"/>
      <c r="HI76" s="120">
        <v>0</v>
      </c>
      <c r="HJ76" s="120"/>
      <c r="HK76" s="120">
        <v>0</v>
      </c>
      <c r="HL76" s="120"/>
      <c r="HM76" s="120">
        <v>0</v>
      </c>
      <c r="HN76" s="120"/>
      <c r="HO76" s="120">
        <v>0</v>
      </c>
      <c r="HP76" s="120"/>
      <c r="HQ76" s="120"/>
      <c r="HR76" s="120"/>
      <c r="HS76" s="120"/>
      <c r="HT76" s="120">
        <v>0</v>
      </c>
      <c r="HU76" s="120"/>
      <c r="HV76" s="120">
        <v>0</v>
      </c>
      <c r="HW76" s="120"/>
      <c r="HX76" s="120">
        <v>0</v>
      </c>
    </row>
    <row r="77" spans="1:232" s="20" customFormat="1" ht="15" x14ac:dyDescent="0.25">
      <c r="A77" s="21"/>
      <c r="B77" s="24"/>
      <c r="C77" s="23" t="s">
        <v>240</v>
      </c>
      <c r="D77" s="18">
        <f t="shared" ref="D77:D96" si="21">SUM(H77:HX77)</f>
        <v>136.59</v>
      </c>
      <c r="E77" s="120"/>
      <c r="F77" s="121"/>
      <c r="G77" s="121"/>
      <c r="H77" s="123"/>
      <c r="I77" s="125">
        <v>0</v>
      </c>
      <c r="J77" s="121"/>
      <c r="K77" s="121"/>
      <c r="L77" s="125">
        <v>0</v>
      </c>
      <c r="M77" s="121"/>
      <c r="N77" s="121">
        <v>0</v>
      </c>
      <c r="O77" s="121"/>
      <c r="P77" s="125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5"/>
      <c r="AB77" s="121"/>
      <c r="AC77" s="121">
        <v>38.344000000000001</v>
      </c>
      <c r="AD77" s="125"/>
      <c r="AE77" s="121"/>
      <c r="AF77" s="121">
        <v>0</v>
      </c>
      <c r="AG77" s="120">
        <v>4.3339999999999996</v>
      </c>
      <c r="AH77" s="121"/>
      <c r="AI77" s="125"/>
      <c r="AJ77" s="125"/>
      <c r="AK77" s="125">
        <v>0</v>
      </c>
      <c r="AL77" s="125"/>
      <c r="AM77" s="125"/>
      <c r="AN77" s="125">
        <v>0</v>
      </c>
      <c r="AO77" s="125">
        <v>0</v>
      </c>
      <c r="AP77" s="125"/>
      <c r="AQ77" s="125"/>
      <c r="AR77" s="125"/>
      <c r="AS77" s="125"/>
      <c r="AT77" s="125">
        <v>0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>
        <v>0</v>
      </c>
      <c r="BJ77" s="125">
        <v>0</v>
      </c>
      <c r="BK77" s="125">
        <v>0</v>
      </c>
      <c r="BL77" s="125"/>
      <c r="BM77" s="125"/>
      <c r="BN77" s="125"/>
      <c r="BO77" s="125">
        <v>0</v>
      </c>
      <c r="BP77" s="125">
        <v>0</v>
      </c>
      <c r="BQ77" s="125"/>
      <c r="BR77" s="125"/>
      <c r="BS77" s="125"/>
      <c r="BT77" s="125"/>
      <c r="BU77" s="125"/>
      <c r="BV77" s="125"/>
      <c r="BW77" s="125">
        <v>0</v>
      </c>
      <c r="BX77" s="125">
        <v>0</v>
      </c>
      <c r="BY77" s="125"/>
      <c r="BZ77" s="125"/>
      <c r="CA77" s="125">
        <v>0</v>
      </c>
      <c r="CB77" s="125"/>
      <c r="CC77" s="125"/>
      <c r="CD77" s="125"/>
      <c r="CE77" s="125"/>
      <c r="CF77" s="125"/>
      <c r="CG77" s="125"/>
      <c r="CH77" s="125"/>
      <c r="CI77" s="125"/>
      <c r="CJ77" s="125"/>
      <c r="CK77" s="125">
        <v>0</v>
      </c>
      <c r="CL77" s="125"/>
      <c r="CM77" s="125">
        <v>0</v>
      </c>
      <c r="CN77" s="125"/>
      <c r="CO77" s="125"/>
      <c r="CP77" s="125">
        <v>0</v>
      </c>
      <c r="CQ77" s="125">
        <v>0</v>
      </c>
      <c r="CR77" s="125"/>
      <c r="CS77" s="125"/>
      <c r="CT77" s="125"/>
      <c r="CU77" s="125"/>
      <c r="CV77" s="125">
        <v>2.891</v>
      </c>
      <c r="CW77" s="127"/>
      <c r="CX77" s="125"/>
      <c r="CY77" s="125"/>
      <c r="CZ77" s="125"/>
      <c r="DA77" s="125">
        <v>0</v>
      </c>
      <c r="DB77" s="125">
        <v>0</v>
      </c>
      <c r="DC77" s="125"/>
      <c r="DD77" s="125"/>
      <c r="DE77" s="125">
        <v>1.048</v>
      </c>
      <c r="DF77" s="125">
        <v>2.492</v>
      </c>
      <c r="DG77" s="125">
        <v>3.7930000000000001</v>
      </c>
      <c r="DH77" s="125">
        <v>3.5590000000000002</v>
      </c>
      <c r="DI77" s="125"/>
      <c r="DJ77" s="125">
        <v>1.444</v>
      </c>
      <c r="DK77" s="125">
        <v>3.6120000000000001</v>
      </c>
      <c r="DL77" s="125"/>
      <c r="DM77" s="125"/>
      <c r="DN77" s="125">
        <v>0</v>
      </c>
      <c r="DO77" s="125"/>
      <c r="DP77" s="125"/>
      <c r="DQ77" s="125">
        <v>0</v>
      </c>
      <c r="DR77" s="125"/>
      <c r="DS77" s="125">
        <v>8.6709999999999994</v>
      </c>
      <c r="DT77" s="125">
        <v>0</v>
      </c>
      <c r="DU77" s="125">
        <v>15.351000000000001</v>
      </c>
      <c r="DV77" s="125"/>
      <c r="DW77" s="125"/>
      <c r="DX77" s="125">
        <v>0</v>
      </c>
      <c r="DY77" s="125">
        <v>5.1920000000000002</v>
      </c>
      <c r="DZ77" s="125"/>
      <c r="EA77" s="125"/>
      <c r="EB77" s="125"/>
      <c r="EC77" s="125">
        <v>1.444</v>
      </c>
      <c r="ED77" s="125">
        <v>0</v>
      </c>
      <c r="EE77" s="125">
        <v>2.891</v>
      </c>
      <c r="EF77" s="125">
        <v>1.444</v>
      </c>
      <c r="EG77" s="125"/>
      <c r="EH77" s="125">
        <v>0</v>
      </c>
      <c r="EI77" s="125"/>
      <c r="EJ77" s="125"/>
      <c r="EK77" s="125">
        <v>0.77100000000000002</v>
      </c>
      <c r="EL77" s="125"/>
      <c r="EM77" s="125"/>
      <c r="EN77" s="125"/>
      <c r="EO77" s="125">
        <v>4.3339999999999996</v>
      </c>
      <c r="EP77" s="125"/>
      <c r="EQ77" s="125">
        <v>0</v>
      </c>
      <c r="ER77" s="125"/>
      <c r="ES77" s="125"/>
      <c r="ET77" s="125"/>
      <c r="EU77" s="125"/>
      <c r="EV77" s="125">
        <v>0</v>
      </c>
      <c r="EW77" s="125">
        <v>1.444</v>
      </c>
      <c r="EX77" s="125">
        <v>0</v>
      </c>
      <c r="EY77" s="125"/>
      <c r="EZ77" s="125"/>
      <c r="FA77" s="125"/>
      <c r="FB77" s="125">
        <v>0</v>
      </c>
      <c r="FC77" s="125"/>
      <c r="FD77" s="125"/>
      <c r="FE77" s="125">
        <v>14.29</v>
      </c>
      <c r="FF77" s="125">
        <v>11.519</v>
      </c>
      <c r="FG77" s="125">
        <v>0</v>
      </c>
      <c r="FH77" s="125">
        <v>0</v>
      </c>
      <c r="FI77" s="125"/>
      <c r="FJ77" s="125">
        <v>0</v>
      </c>
      <c r="FK77" s="125">
        <v>0.81299999999999994</v>
      </c>
      <c r="FL77" s="125">
        <v>0</v>
      </c>
      <c r="FM77" s="125"/>
      <c r="FN77" s="125">
        <v>0</v>
      </c>
      <c r="FO77" s="125"/>
      <c r="FP77" s="125">
        <v>0.40600000000000003</v>
      </c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>
        <v>0</v>
      </c>
      <c r="GN77" s="125"/>
      <c r="GO77" s="125"/>
      <c r="GP77" s="125"/>
      <c r="GQ77" s="125"/>
      <c r="GR77" s="125"/>
      <c r="GS77" s="125">
        <v>0</v>
      </c>
      <c r="GT77" s="125"/>
      <c r="GU77" s="125">
        <v>0</v>
      </c>
      <c r="GV77" s="125"/>
      <c r="GW77" s="125">
        <v>0</v>
      </c>
      <c r="GX77" s="125"/>
      <c r="GY77" s="125"/>
      <c r="GZ77" s="125">
        <v>2.1680000000000001</v>
      </c>
      <c r="HA77" s="125">
        <v>2.891</v>
      </c>
      <c r="HB77" s="125"/>
      <c r="HC77" s="125">
        <v>1.444</v>
      </c>
      <c r="HD77" s="125"/>
      <c r="HE77" s="125"/>
      <c r="HF77" s="125"/>
      <c r="HG77" s="125">
        <v>0</v>
      </c>
      <c r="HH77" s="125"/>
      <c r="HI77" s="125">
        <v>0</v>
      </c>
      <c r="HJ77" s="125"/>
      <c r="HK77" s="125">
        <v>0</v>
      </c>
      <c r="HL77" s="125"/>
      <c r="HM77" s="125">
        <v>0</v>
      </c>
      <c r="HN77" s="125"/>
      <c r="HO77" s="125">
        <v>0</v>
      </c>
      <c r="HP77" s="125"/>
      <c r="HQ77" s="125"/>
      <c r="HR77" s="125"/>
      <c r="HS77" s="125"/>
      <c r="HT77" s="125">
        <v>0</v>
      </c>
      <c r="HU77" s="125"/>
      <c r="HV77" s="125">
        <v>0</v>
      </c>
      <c r="HW77" s="125"/>
      <c r="HX77" s="125">
        <v>0</v>
      </c>
    </row>
    <row r="78" spans="1:232" s="20" customFormat="1" ht="15" x14ac:dyDescent="0.25">
      <c r="A78" s="21" t="s">
        <v>317</v>
      </c>
      <c r="B78" s="24" t="s">
        <v>318</v>
      </c>
      <c r="C78" s="23" t="s">
        <v>268</v>
      </c>
      <c r="D78" s="18">
        <f t="shared" si="21"/>
        <v>0.10700000000000004</v>
      </c>
      <c r="E78" s="120"/>
      <c r="F78" s="121"/>
      <c r="G78" s="121"/>
      <c r="H78" s="123"/>
      <c r="I78" s="125">
        <v>0</v>
      </c>
      <c r="J78" s="121"/>
      <c r="K78" s="121"/>
      <c r="L78" s="125">
        <v>0</v>
      </c>
      <c r="M78" s="121"/>
      <c r="N78" s="121">
        <v>1E-3</v>
      </c>
      <c r="O78" s="121"/>
      <c r="P78" s="125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5"/>
      <c r="AB78" s="121"/>
      <c r="AC78" s="121">
        <v>0</v>
      </c>
      <c r="AD78" s="125"/>
      <c r="AE78" s="121"/>
      <c r="AF78" s="121">
        <v>0</v>
      </c>
      <c r="AG78" s="120">
        <v>0</v>
      </c>
      <c r="AH78" s="121"/>
      <c r="AI78" s="125"/>
      <c r="AJ78" s="125"/>
      <c r="AK78" s="125">
        <v>0</v>
      </c>
      <c r="AL78" s="125"/>
      <c r="AM78" s="125"/>
      <c r="AN78" s="125">
        <v>0</v>
      </c>
      <c r="AO78" s="125">
        <v>0</v>
      </c>
      <c r="AP78" s="125"/>
      <c r="AQ78" s="125"/>
      <c r="AR78" s="125"/>
      <c r="AS78" s="125"/>
      <c r="AT78" s="125">
        <v>5.0000000000000001E-3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>
        <v>0</v>
      </c>
      <c r="BJ78" s="125">
        <v>1E-3</v>
      </c>
      <c r="BK78" s="125">
        <v>1E-3</v>
      </c>
      <c r="BL78" s="125"/>
      <c r="BM78" s="125"/>
      <c r="BN78" s="125"/>
      <c r="BO78" s="125">
        <v>0</v>
      </c>
      <c r="BP78" s="125">
        <v>0</v>
      </c>
      <c r="BQ78" s="125"/>
      <c r="BR78" s="125"/>
      <c r="BS78" s="125"/>
      <c r="BT78" s="125"/>
      <c r="BU78" s="125"/>
      <c r="BV78" s="125"/>
      <c r="BW78" s="125">
        <v>8.0000000000000002E-3</v>
      </c>
      <c r="BX78" s="125">
        <v>8.0000000000000002E-3</v>
      </c>
      <c r="BY78" s="125"/>
      <c r="BZ78" s="125"/>
      <c r="CA78" s="125">
        <v>7.0000000000000001E-3</v>
      </c>
      <c r="CB78" s="125"/>
      <c r="CC78" s="125"/>
      <c r="CD78" s="125"/>
      <c r="CE78" s="125"/>
      <c r="CF78" s="125"/>
      <c r="CG78" s="125"/>
      <c r="CH78" s="125"/>
      <c r="CI78" s="125"/>
      <c r="CJ78" s="125"/>
      <c r="CK78" s="125">
        <v>0</v>
      </c>
      <c r="CL78" s="125"/>
      <c r="CM78" s="125">
        <v>0</v>
      </c>
      <c r="CN78" s="125"/>
      <c r="CO78" s="125"/>
      <c r="CP78" s="125">
        <v>0</v>
      </c>
      <c r="CQ78" s="125">
        <v>0</v>
      </c>
      <c r="CR78" s="125"/>
      <c r="CS78" s="125"/>
      <c r="CT78" s="125"/>
      <c r="CU78" s="125"/>
      <c r="CV78" s="125">
        <v>1E-3</v>
      </c>
      <c r="CW78" s="44"/>
      <c r="CX78" s="125"/>
      <c r="CY78" s="125"/>
      <c r="CZ78" s="125"/>
      <c r="DA78" s="125">
        <v>1E-3</v>
      </c>
      <c r="DB78" s="125">
        <v>0</v>
      </c>
      <c r="DC78" s="125"/>
      <c r="DD78" s="125"/>
      <c r="DE78" s="125">
        <v>0</v>
      </c>
      <c r="DF78" s="125">
        <v>0</v>
      </c>
      <c r="DG78" s="125">
        <v>0</v>
      </c>
      <c r="DH78" s="125">
        <v>0</v>
      </c>
      <c r="DI78" s="125"/>
      <c r="DJ78" s="125">
        <v>0</v>
      </c>
      <c r="DK78" s="125">
        <v>0</v>
      </c>
      <c r="DL78" s="125"/>
      <c r="DM78" s="125"/>
      <c r="DN78" s="125">
        <v>0</v>
      </c>
      <c r="DO78" s="125"/>
      <c r="DP78" s="125"/>
      <c r="DQ78" s="125">
        <v>0</v>
      </c>
      <c r="DR78" s="125"/>
      <c r="DS78" s="125">
        <v>0</v>
      </c>
      <c r="DT78" s="125">
        <v>0</v>
      </c>
      <c r="DU78" s="125">
        <v>1.0999999999999999E-2</v>
      </c>
      <c r="DV78" s="125"/>
      <c r="DW78" s="125"/>
      <c r="DX78" s="125">
        <v>0.01</v>
      </c>
      <c r="DY78" s="125">
        <v>0</v>
      </c>
      <c r="DZ78" s="125"/>
      <c r="EA78" s="125"/>
      <c r="EB78" s="125"/>
      <c r="EC78" s="125">
        <v>0</v>
      </c>
      <c r="ED78" s="125">
        <v>0</v>
      </c>
      <c r="EE78" s="125">
        <v>0</v>
      </c>
      <c r="EF78" s="125">
        <v>0</v>
      </c>
      <c r="EG78" s="125"/>
      <c r="EH78" s="125">
        <v>0</v>
      </c>
      <c r="EI78" s="125"/>
      <c r="EJ78" s="125"/>
      <c r="EK78" s="125">
        <v>0</v>
      </c>
      <c r="EL78" s="125"/>
      <c r="EM78" s="125"/>
      <c r="EN78" s="125"/>
      <c r="EO78" s="125">
        <v>0</v>
      </c>
      <c r="EP78" s="125"/>
      <c r="EQ78" s="125">
        <v>3.0000000000000001E-3</v>
      </c>
      <c r="ER78" s="125"/>
      <c r="ES78" s="125"/>
      <c r="ET78" s="125"/>
      <c r="EU78" s="125"/>
      <c r="EV78" s="125">
        <v>8.0000000000000002E-3</v>
      </c>
      <c r="EW78" s="125">
        <v>0</v>
      </c>
      <c r="EX78" s="125">
        <v>0</v>
      </c>
      <c r="EY78" s="125"/>
      <c r="EZ78" s="125"/>
      <c r="FA78" s="125"/>
      <c r="FB78" s="125">
        <v>0</v>
      </c>
      <c r="FC78" s="125"/>
      <c r="FD78" s="125"/>
      <c r="FE78" s="125">
        <v>8.0000000000000002E-3</v>
      </c>
      <c r="FF78" s="125">
        <v>6.0000000000000001E-3</v>
      </c>
      <c r="FG78" s="125">
        <v>5.0000000000000001E-3</v>
      </c>
      <c r="FH78" s="125">
        <v>0</v>
      </c>
      <c r="FI78" s="125"/>
      <c r="FJ78" s="125">
        <v>0</v>
      </c>
      <c r="FK78" s="125">
        <v>0</v>
      </c>
      <c r="FL78" s="125">
        <v>0</v>
      </c>
      <c r="FM78" s="125"/>
      <c r="FN78" s="125">
        <v>3.0000000000000001E-3</v>
      </c>
      <c r="FO78" s="125"/>
      <c r="FP78" s="125">
        <v>0</v>
      </c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>
        <v>0</v>
      </c>
      <c r="GN78" s="125"/>
      <c r="GO78" s="125"/>
      <c r="GP78" s="125"/>
      <c r="GQ78" s="125"/>
      <c r="GR78" s="125"/>
      <c r="GS78" s="125">
        <v>0</v>
      </c>
      <c r="GT78" s="125"/>
      <c r="GU78" s="125">
        <v>0</v>
      </c>
      <c r="GV78" s="125"/>
      <c r="GW78" s="125">
        <v>5.0000000000000001E-3</v>
      </c>
      <c r="GX78" s="125"/>
      <c r="GY78" s="125"/>
      <c r="GZ78" s="125">
        <v>0</v>
      </c>
      <c r="HA78" s="125">
        <v>0</v>
      </c>
      <c r="HB78" s="125"/>
      <c r="HC78" s="125">
        <v>0</v>
      </c>
      <c r="HD78" s="125"/>
      <c r="HE78" s="125"/>
      <c r="HF78" s="125"/>
      <c r="HG78" s="125">
        <v>4.0000000000000001E-3</v>
      </c>
      <c r="HH78" s="125"/>
      <c r="HI78" s="125">
        <v>3.0000000000000001E-3</v>
      </c>
      <c r="HJ78" s="125"/>
      <c r="HK78" s="125">
        <v>3.0000000000000001E-3</v>
      </c>
      <c r="HL78" s="125"/>
      <c r="HM78" s="125">
        <v>0</v>
      </c>
      <c r="HN78" s="125"/>
      <c r="HO78" s="125">
        <v>5.0000000000000001E-3</v>
      </c>
      <c r="HP78" s="125"/>
      <c r="HQ78" s="125"/>
      <c r="HR78" s="125"/>
      <c r="HS78" s="125"/>
      <c r="HT78" s="125">
        <v>0</v>
      </c>
      <c r="HU78" s="125"/>
      <c r="HV78" s="125">
        <v>0</v>
      </c>
      <c r="HW78" s="125"/>
      <c r="HX78" s="125">
        <v>0</v>
      </c>
    </row>
    <row r="79" spans="1:232" s="20" customFormat="1" ht="15" x14ac:dyDescent="0.25">
      <c r="A79" s="21"/>
      <c r="B79" s="24"/>
      <c r="C79" s="23" t="s">
        <v>240</v>
      </c>
      <c r="D79" s="18">
        <f t="shared" si="21"/>
        <v>40.898999999999994</v>
      </c>
      <c r="E79" s="120"/>
      <c r="F79" s="121"/>
      <c r="G79" s="121"/>
      <c r="H79" s="123"/>
      <c r="I79" s="125">
        <v>0</v>
      </c>
      <c r="J79" s="121"/>
      <c r="K79" s="121"/>
      <c r="L79" s="125">
        <v>0</v>
      </c>
      <c r="M79" s="121"/>
      <c r="N79" s="121">
        <v>0.57799999999999996</v>
      </c>
      <c r="O79" s="121"/>
      <c r="P79" s="125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5"/>
      <c r="AB79" s="121"/>
      <c r="AC79" s="121">
        <v>0</v>
      </c>
      <c r="AD79" s="125"/>
      <c r="AE79" s="121"/>
      <c r="AF79" s="121">
        <v>0</v>
      </c>
      <c r="AG79" s="120">
        <v>0</v>
      </c>
      <c r="AH79" s="121"/>
      <c r="AI79" s="125"/>
      <c r="AJ79" s="125"/>
      <c r="AK79" s="125">
        <v>0</v>
      </c>
      <c r="AL79" s="125"/>
      <c r="AM79" s="125"/>
      <c r="AN79" s="125">
        <v>0</v>
      </c>
      <c r="AO79" s="125">
        <v>0</v>
      </c>
      <c r="AP79" s="125"/>
      <c r="AQ79" s="125"/>
      <c r="AR79" s="125"/>
      <c r="AS79" s="125"/>
      <c r="AT79" s="125">
        <v>1.927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>
        <v>0</v>
      </c>
      <c r="BJ79" s="125">
        <v>0.51</v>
      </c>
      <c r="BK79" s="125">
        <v>0.51</v>
      </c>
      <c r="BL79" s="125"/>
      <c r="BM79" s="125"/>
      <c r="BN79" s="125"/>
      <c r="BO79" s="125">
        <v>0</v>
      </c>
      <c r="BP79" s="125">
        <v>0</v>
      </c>
      <c r="BQ79" s="125"/>
      <c r="BR79" s="125"/>
      <c r="BS79" s="125"/>
      <c r="BT79" s="125"/>
      <c r="BU79" s="125"/>
      <c r="BV79" s="125"/>
      <c r="BW79" s="125">
        <v>2.6960000000000002</v>
      </c>
      <c r="BX79" s="125">
        <v>2.6960000000000002</v>
      </c>
      <c r="BY79" s="125"/>
      <c r="BZ79" s="125"/>
      <c r="CA79" s="125">
        <v>2.359</v>
      </c>
      <c r="CB79" s="125"/>
      <c r="CC79" s="125"/>
      <c r="CD79" s="125"/>
      <c r="CE79" s="125"/>
      <c r="CF79" s="125"/>
      <c r="CG79" s="125"/>
      <c r="CH79" s="125"/>
      <c r="CI79" s="125"/>
      <c r="CJ79" s="125"/>
      <c r="CK79" s="125">
        <v>0</v>
      </c>
      <c r="CL79" s="125"/>
      <c r="CM79" s="125">
        <v>0</v>
      </c>
      <c r="CN79" s="125"/>
      <c r="CO79" s="125"/>
      <c r="CP79" s="125">
        <v>0</v>
      </c>
      <c r="CQ79" s="125">
        <v>0</v>
      </c>
      <c r="CR79" s="125"/>
      <c r="CS79" s="125"/>
      <c r="CT79" s="125"/>
      <c r="CU79" s="125"/>
      <c r="CV79" s="125">
        <v>0.33700000000000002</v>
      </c>
      <c r="CW79" s="128"/>
      <c r="CX79" s="125"/>
      <c r="CY79" s="125"/>
      <c r="CZ79" s="125"/>
      <c r="DA79" s="125">
        <v>0.38600000000000001</v>
      </c>
      <c r="DB79" s="125">
        <v>0</v>
      </c>
      <c r="DC79" s="125"/>
      <c r="DD79" s="125"/>
      <c r="DE79" s="125">
        <v>0</v>
      </c>
      <c r="DF79" s="125">
        <v>0</v>
      </c>
      <c r="DG79" s="125">
        <v>0</v>
      </c>
      <c r="DH79" s="125">
        <v>0</v>
      </c>
      <c r="DI79" s="125"/>
      <c r="DJ79" s="125">
        <v>0</v>
      </c>
      <c r="DK79" s="125">
        <v>0</v>
      </c>
      <c r="DL79" s="125"/>
      <c r="DM79" s="125"/>
      <c r="DN79" s="125">
        <v>0</v>
      </c>
      <c r="DO79" s="125"/>
      <c r="DP79" s="125"/>
      <c r="DQ79" s="125">
        <v>0</v>
      </c>
      <c r="DR79" s="125"/>
      <c r="DS79" s="125">
        <v>0</v>
      </c>
      <c r="DT79" s="125">
        <v>0</v>
      </c>
      <c r="DU79" s="125">
        <v>3.9950000000000001</v>
      </c>
      <c r="DV79" s="125"/>
      <c r="DW79" s="125"/>
      <c r="DX79" s="125">
        <v>6.1779999999999999</v>
      </c>
      <c r="DY79" s="125">
        <v>0</v>
      </c>
      <c r="DZ79" s="125"/>
      <c r="EA79" s="125"/>
      <c r="EB79" s="125"/>
      <c r="EC79" s="125">
        <v>0</v>
      </c>
      <c r="ED79" s="125">
        <v>0</v>
      </c>
      <c r="EE79" s="125">
        <v>0</v>
      </c>
      <c r="EF79" s="125">
        <v>0</v>
      </c>
      <c r="EG79" s="125"/>
      <c r="EH79" s="125">
        <v>0</v>
      </c>
      <c r="EI79" s="125"/>
      <c r="EJ79" s="125"/>
      <c r="EK79" s="125">
        <v>0</v>
      </c>
      <c r="EL79" s="125"/>
      <c r="EM79" s="125"/>
      <c r="EN79" s="125"/>
      <c r="EO79" s="125">
        <v>0</v>
      </c>
      <c r="EP79" s="125"/>
      <c r="EQ79" s="125">
        <v>1.0109999999999999</v>
      </c>
      <c r="ER79" s="125"/>
      <c r="ES79" s="125"/>
      <c r="ET79" s="125"/>
      <c r="EU79" s="125"/>
      <c r="EV79" s="125">
        <v>2.6960000000000002</v>
      </c>
      <c r="EW79" s="125">
        <v>0</v>
      </c>
      <c r="EX79" s="125">
        <v>0</v>
      </c>
      <c r="EY79" s="125"/>
      <c r="EZ79" s="125"/>
      <c r="FA79" s="125"/>
      <c r="FB79" s="125">
        <v>0</v>
      </c>
      <c r="FC79" s="125"/>
      <c r="FD79" s="125"/>
      <c r="FE79" s="125">
        <v>2.6960000000000002</v>
      </c>
      <c r="FF79" s="125">
        <v>2.0209999999999999</v>
      </c>
      <c r="FG79" s="125">
        <v>1.6839999999999999</v>
      </c>
      <c r="FH79" s="125">
        <v>0</v>
      </c>
      <c r="FI79" s="125"/>
      <c r="FJ79" s="125">
        <v>0</v>
      </c>
      <c r="FK79" s="125">
        <v>0</v>
      </c>
      <c r="FL79" s="125">
        <v>0</v>
      </c>
      <c r="FM79" s="125"/>
      <c r="FN79" s="125">
        <v>1.1559999999999999</v>
      </c>
      <c r="FO79" s="125"/>
      <c r="FP79" s="125">
        <v>0</v>
      </c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>
        <v>0</v>
      </c>
      <c r="GN79" s="125"/>
      <c r="GO79" s="125"/>
      <c r="GP79" s="125"/>
      <c r="GQ79" s="125"/>
      <c r="GR79" s="125"/>
      <c r="GS79" s="125">
        <v>0</v>
      </c>
      <c r="GT79" s="125"/>
      <c r="GU79" s="125">
        <v>0</v>
      </c>
      <c r="GV79" s="125"/>
      <c r="GW79" s="125">
        <v>1.6839999999999999</v>
      </c>
      <c r="GX79" s="125"/>
      <c r="GY79" s="125"/>
      <c r="GZ79" s="125">
        <v>0</v>
      </c>
      <c r="HA79" s="125">
        <v>0</v>
      </c>
      <c r="HB79" s="125"/>
      <c r="HC79" s="125">
        <v>0</v>
      </c>
      <c r="HD79" s="125"/>
      <c r="HE79" s="125"/>
      <c r="HF79" s="125"/>
      <c r="HG79" s="125">
        <v>1.54</v>
      </c>
      <c r="HH79" s="125"/>
      <c r="HI79" s="125">
        <v>1.1559999999999999</v>
      </c>
      <c r="HJ79" s="125"/>
      <c r="HK79" s="125">
        <v>1.1559999999999999</v>
      </c>
      <c r="HL79" s="125"/>
      <c r="HM79" s="125">
        <v>0</v>
      </c>
      <c r="HN79" s="125"/>
      <c r="HO79" s="125">
        <v>1.927</v>
      </c>
      <c r="HP79" s="125"/>
      <c r="HQ79" s="125"/>
      <c r="HR79" s="125"/>
      <c r="HS79" s="125"/>
      <c r="HT79" s="125">
        <v>0</v>
      </c>
      <c r="HU79" s="125"/>
      <c r="HV79" s="125">
        <v>0</v>
      </c>
      <c r="HW79" s="125"/>
      <c r="HX79" s="125">
        <v>0</v>
      </c>
    </row>
    <row r="80" spans="1:232" s="20" customFormat="1" ht="15" x14ac:dyDescent="0.25">
      <c r="A80" s="21" t="s">
        <v>319</v>
      </c>
      <c r="B80" s="24" t="s">
        <v>320</v>
      </c>
      <c r="C80" s="23" t="s">
        <v>268</v>
      </c>
      <c r="D80" s="18">
        <f t="shared" si="21"/>
        <v>0.12200000000000004</v>
      </c>
      <c r="E80" s="120"/>
      <c r="F80" s="121"/>
      <c r="G80" s="121"/>
      <c r="H80" s="123"/>
      <c r="I80" s="125">
        <v>0</v>
      </c>
      <c r="J80" s="121"/>
      <c r="K80" s="121"/>
      <c r="L80" s="125">
        <v>1E-3</v>
      </c>
      <c r="M80" s="121"/>
      <c r="N80" s="121">
        <v>0</v>
      </c>
      <c r="O80" s="121"/>
      <c r="P80" s="125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5"/>
      <c r="AB80" s="121"/>
      <c r="AC80" s="121">
        <v>0</v>
      </c>
      <c r="AD80" s="125"/>
      <c r="AE80" s="121"/>
      <c r="AF80" s="121">
        <v>0</v>
      </c>
      <c r="AG80" s="120">
        <v>0</v>
      </c>
      <c r="AH80" s="121"/>
      <c r="AI80" s="125"/>
      <c r="AJ80" s="125"/>
      <c r="AK80" s="125">
        <v>0</v>
      </c>
      <c r="AL80" s="125"/>
      <c r="AM80" s="125"/>
      <c r="AN80" s="125">
        <v>0.03</v>
      </c>
      <c r="AO80" s="125">
        <v>0.02</v>
      </c>
      <c r="AP80" s="125"/>
      <c r="AQ80" s="125"/>
      <c r="AR80" s="125"/>
      <c r="AS80" s="125"/>
      <c r="AT80" s="125">
        <v>0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>
        <v>4.0000000000000001E-3</v>
      </c>
      <c r="BJ80" s="125">
        <v>0</v>
      </c>
      <c r="BK80" s="125">
        <v>0</v>
      </c>
      <c r="BL80" s="125"/>
      <c r="BM80" s="125"/>
      <c r="BN80" s="125"/>
      <c r="BO80" s="125">
        <v>0</v>
      </c>
      <c r="BP80" s="125">
        <v>3.0000000000000001E-3</v>
      </c>
      <c r="BQ80" s="125"/>
      <c r="BR80" s="125"/>
      <c r="BS80" s="125"/>
      <c r="BT80" s="125"/>
      <c r="BU80" s="125"/>
      <c r="BV80" s="125"/>
      <c r="BW80" s="125">
        <v>0</v>
      </c>
      <c r="BX80" s="125">
        <v>0</v>
      </c>
      <c r="BY80" s="125"/>
      <c r="BZ80" s="125"/>
      <c r="CA80" s="125">
        <v>0</v>
      </c>
      <c r="CB80" s="125"/>
      <c r="CC80" s="125"/>
      <c r="CD80" s="125"/>
      <c r="CE80" s="125"/>
      <c r="CF80" s="125"/>
      <c r="CG80" s="125"/>
      <c r="CH80" s="125"/>
      <c r="CI80" s="125"/>
      <c r="CJ80" s="125"/>
      <c r="CK80" s="125">
        <v>0</v>
      </c>
      <c r="CL80" s="125"/>
      <c r="CM80" s="125">
        <v>1.4E-2</v>
      </c>
      <c r="CN80" s="125"/>
      <c r="CO80" s="125"/>
      <c r="CP80" s="125">
        <v>3.0000000000000001E-3</v>
      </c>
      <c r="CQ80" s="125">
        <v>0</v>
      </c>
      <c r="CR80" s="125"/>
      <c r="CS80" s="125"/>
      <c r="CT80" s="125"/>
      <c r="CU80" s="125"/>
      <c r="CV80" s="125">
        <v>0</v>
      </c>
      <c r="CW80" s="44"/>
      <c r="CX80" s="125"/>
      <c r="CY80" s="125"/>
      <c r="CZ80" s="125"/>
      <c r="DA80" s="125">
        <v>0</v>
      </c>
      <c r="DB80" s="125">
        <v>0</v>
      </c>
      <c r="DC80" s="125"/>
      <c r="DD80" s="125"/>
      <c r="DE80" s="125">
        <v>0</v>
      </c>
      <c r="DF80" s="125">
        <v>0</v>
      </c>
      <c r="DG80" s="125">
        <v>4.0000000000000001E-3</v>
      </c>
      <c r="DH80" s="125">
        <v>4.0000000000000001E-3</v>
      </c>
      <c r="DI80" s="125"/>
      <c r="DJ80" s="125">
        <v>0</v>
      </c>
      <c r="DK80" s="125">
        <v>0</v>
      </c>
      <c r="DL80" s="125"/>
      <c r="DM80" s="125"/>
      <c r="DN80" s="125">
        <v>0</v>
      </c>
      <c r="DO80" s="125"/>
      <c r="DP80" s="125"/>
      <c r="DQ80" s="125">
        <v>0</v>
      </c>
      <c r="DR80" s="125"/>
      <c r="DS80" s="125">
        <v>0</v>
      </c>
      <c r="DT80" s="125">
        <v>4.0000000000000001E-3</v>
      </c>
      <c r="DU80" s="125">
        <v>1.0999999999999999E-2</v>
      </c>
      <c r="DV80" s="125"/>
      <c r="DW80" s="125"/>
      <c r="DX80" s="125">
        <v>4.0000000000000001E-3</v>
      </c>
      <c r="DY80" s="125">
        <v>0</v>
      </c>
      <c r="DZ80" s="125"/>
      <c r="EA80" s="125"/>
      <c r="EB80" s="125"/>
      <c r="EC80" s="125">
        <v>0</v>
      </c>
      <c r="ED80" s="125">
        <v>0</v>
      </c>
      <c r="EE80" s="125">
        <v>0</v>
      </c>
      <c r="EF80" s="125">
        <v>0</v>
      </c>
      <c r="EG80" s="125"/>
      <c r="EH80" s="125">
        <v>2E-3</v>
      </c>
      <c r="EI80" s="125"/>
      <c r="EJ80" s="125"/>
      <c r="EK80" s="125">
        <v>0</v>
      </c>
      <c r="EL80" s="125"/>
      <c r="EM80" s="125"/>
      <c r="EN80" s="125"/>
      <c r="EO80" s="125">
        <v>4.0000000000000001E-3</v>
      </c>
      <c r="EP80" s="125"/>
      <c r="EQ80" s="125">
        <v>0</v>
      </c>
      <c r="ER80" s="125"/>
      <c r="ES80" s="125"/>
      <c r="ET80" s="125"/>
      <c r="EU80" s="125"/>
      <c r="EV80" s="125">
        <v>2E-3</v>
      </c>
      <c r="EW80" s="125">
        <v>0</v>
      </c>
      <c r="EX80" s="125">
        <v>0</v>
      </c>
      <c r="EY80" s="125"/>
      <c r="EZ80" s="125"/>
      <c r="FA80" s="125"/>
      <c r="FB80" s="125">
        <v>0</v>
      </c>
      <c r="FC80" s="125"/>
      <c r="FD80" s="125"/>
      <c r="FE80" s="125">
        <v>0</v>
      </c>
      <c r="FF80" s="125">
        <v>0</v>
      </c>
      <c r="FG80" s="125">
        <v>0</v>
      </c>
      <c r="FH80" s="125">
        <v>0</v>
      </c>
      <c r="FI80" s="125"/>
      <c r="FJ80" s="125">
        <v>0</v>
      </c>
      <c r="FK80" s="125">
        <v>0</v>
      </c>
      <c r="FL80" s="125">
        <v>0</v>
      </c>
      <c r="FM80" s="125"/>
      <c r="FN80" s="125">
        <v>0</v>
      </c>
      <c r="FO80" s="125"/>
      <c r="FP80" s="125">
        <v>0</v>
      </c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>
        <v>2E-3</v>
      </c>
      <c r="GN80" s="125"/>
      <c r="GO80" s="125"/>
      <c r="GP80" s="125"/>
      <c r="GQ80" s="125"/>
      <c r="GR80" s="125"/>
      <c r="GS80" s="125">
        <v>0</v>
      </c>
      <c r="GT80" s="125"/>
      <c r="GU80" s="125">
        <v>4.0000000000000001E-3</v>
      </c>
      <c r="GV80" s="125"/>
      <c r="GW80" s="125">
        <v>0</v>
      </c>
      <c r="GX80" s="125"/>
      <c r="GY80" s="125"/>
      <c r="GZ80" s="125">
        <v>4.0000000000000001E-3</v>
      </c>
      <c r="HA80" s="125">
        <v>0</v>
      </c>
      <c r="HB80" s="125"/>
      <c r="HC80" s="125">
        <v>0</v>
      </c>
      <c r="HD80" s="125"/>
      <c r="HE80" s="125"/>
      <c r="HF80" s="125"/>
      <c r="HG80" s="125">
        <v>0</v>
      </c>
      <c r="HH80" s="125"/>
      <c r="HI80" s="125">
        <v>0</v>
      </c>
      <c r="HJ80" s="125"/>
      <c r="HK80" s="125">
        <v>0</v>
      </c>
      <c r="HL80" s="125"/>
      <c r="HM80" s="125">
        <v>0</v>
      </c>
      <c r="HN80" s="125"/>
      <c r="HO80" s="125">
        <v>0</v>
      </c>
      <c r="HP80" s="125"/>
      <c r="HQ80" s="125"/>
      <c r="HR80" s="125"/>
      <c r="HS80" s="125"/>
      <c r="HT80" s="125">
        <v>0</v>
      </c>
      <c r="HU80" s="125"/>
      <c r="HV80" s="125">
        <v>0</v>
      </c>
      <c r="HW80" s="125"/>
      <c r="HX80" s="125">
        <v>2E-3</v>
      </c>
    </row>
    <row r="81" spans="1:232" s="20" customFormat="1" ht="15" x14ac:dyDescent="0.25">
      <c r="A81" s="21"/>
      <c r="B81" s="24"/>
      <c r="C81" s="23" t="s">
        <v>240</v>
      </c>
      <c r="D81" s="18">
        <f t="shared" si="21"/>
        <v>174.37799999999996</v>
      </c>
      <c r="E81" s="120"/>
      <c r="F81" s="121"/>
      <c r="G81" s="121"/>
      <c r="H81" s="123"/>
      <c r="I81" s="125">
        <v>0</v>
      </c>
      <c r="J81" s="121"/>
      <c r="K81" s="121"/>
      <c r="L81" s="125">
        <v>1.7050000000000001</v>
      </c>
      <c r="M81" s="121"/>
      <c r="N81" s="121">
        <v>0</v>
      </c>
      <c r="O81" s="121"/>
      <c r="P81" s="125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5"/>
      <c r="AB81" s="121"/>
      <c r="AC81" s="121">
        <v>0</v>
      </c>
      <c r="AD81" s="121"/>
      <c r="AE81" s="121"/>
      <c r="AF81" s="121">
        <v>0</v>
      </c>
      <c r="AG81" s="120">
        <v>0</v>
      </c>
      <c r="AH81" s="121"/>
      <c r="AI81" s="125"/>
      <c r="AJ81" s="125"/>
      <c r="AK81" s="125">
        <v>0</v>
      </c>
      <c r="AL81" s="125"/>
      <c r="AM81" s="125"/>
      <c r="AN81" s="125">
        <v>51.128999999999998</v>
      </c>
      <c r="AO81" s="125">
        <v>34.085000000000001</v>
      </c>
      <c r="AP81" s="125"/>
      <c r="AQ81" s="125"/>
      <c r="AR81" s="125"/>
      <c r="AS81" s="125"/>
      <c r="AT81" s="125">
        <v>0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>
        <v>6.8170000000000002</v>
      </c>
      <c r="BJ81" s="125">
        <v>0</v>
      </c>
      <c r="BK81" s="125">
        <v>0</v>
      </c>
      <c r="BL81" s="125"/>
      <c r="BM81" s="125"/>
      <c r="BN81" s="125"/>
      <c r="BO81" s="125">
        <v>0</v>
      </c>
      <c r="BP81" s="125">
        <v>2.246</v>
      </c>
      <c r="BQ81" s="125"/>
      <c r="BR81" s="125"/>
      <c r="BS81" s="125"/>
      <c r="BT81" s="125"/>
      <c r="BU81" s="125"/>
      <c r="BV81" s="125"/>
      <c r="BW81" s="125">
        <v>0</v>
      </c>
      <c r="BX81" s="125">
        <v>0</v>
      </c>
      <c r="BY81" s="125"/>
      <c r="BZ81" s="125"/>
      <c r="CA81" s="125">
        <v>0</v>
      </c>
      <c r="CB81" s="125"/>
      <c r="CC81" s="125"/>
      <c r="CD81" s="125"/>
      <c r="CE81" s="125"/>
      <c r="CF81" s="125"/>
      <c r="CG81" s="125"/>
      <c r="CH81" s="125"/>
      <c r="CI81" s="125"/>
      <c r="CJ81" s="125"/>
      <c r="CK81" s="125">
        <v>0</v>
      </c>
      <c r="CL81" s="125"/>
      <c r="CM81" s="125">
        <v>23.861000000000001</v>
      </c>
      <c r="CN81" s="125"/>
      <c r="CO81" s="125"/>
      <c r="CP81" s="125">
        <v>0.81399999999999995</v>
      </c>
      <c r="CQ81" s="125">
        <v>0</v>
      </c>
      <c r="CR81" s="125"/>
      <c r="CS81" s="125"/>
      <c r="CT81" s="125"/>
      <c r="CU81" s="125"/>
      <c r="CV81" s="125">
        <v>0</v>
      </c>
      <c r="CW81" s="129"/>
      <c r="CX81" s="125"/>
      <c r="CY81" s="125"/>
      <c r="CZ81" s="125"/>
      <c r="DA81" s="125">
        <v>0</v>
      </c>
      <c r="DB81" s="125">
        <v>0</v>
      </c>
      <c r="DC81" s="125"/>
      <c r="DD81" s="125"/>
      <c r="DE81" s="125">
        <v>0</v>
      </c>
      <c r="DF81" s="125">
        <v>0</v>
      </c>
      <c r="DG81" s="125">
        <v>1.536</v>
      </c>
      <c r="DH81" s="125">
        <v>1.536</v>
      </c>
      <c r="DI81" s="125"/>
      <c r="DJ81" s="125">
        <v>0</v>
      </c>
      <c r="DK81" s="125">
        <v>0</v>
      </c>
      <c r="DL81" s="125"/>
      <c r="DM81" s="125"/>
      <c r="DN81" s="125">
        <v>0</v>
      </c>
      <c r="DO81" s="125"/>
      <c r="DP81" s="125"/>
      <c r="DQ81" s="125">
        <v>0</v>
      </c>
      <c r="DR81" s="125"/>
      <c r="DS81" s="125">
        <v>0</v>
      </c>
      <c r="DT81" s="125">
        <v>6.7889999999999997</v>
      </c>
      <c r="DU81" s="125">
        <v>2.984</v>
      </c>
      <c r="DV81" s="125"/>
      <c r="DW81" s="125"/>
      <c r="DX81" s="125">
        <v>6.7889999999999997</v>
      </c>
      <c r="DY81" s="125">
        <v>0</v>
      </c>
      <c r="DZ81" s="125"/>
      <c r="EA81" s="125"/>
      <c r="EB81" s="125"/>
      <c r="EC81" s="125">
        <v>0</v>
      </c>
      <c r="ED81" s="125">
        <v>0</v>
      </c>
      <c r="EE81" s="125">
        <v>0</v>
      </c>
      <c r="EF81" s="125">
        <v>0</v>
      </c>
      <c r="EG81" s="125"/>
      <c r="EH81" s="125">
        <v>3.4089999999999998</v>
      </c>
      <c r="EI81" s="125"/>
      <c r="EJ81" s="125"/>
      <c r="EK81" s="125">
        <v>0</v>
      </c>
      <c r="EL81" s="125"/>
      <c r="EM81" s="125"/>
      <c r="EN81" s="125"/>
      <c r="EO81" s="125">
        <v>6.8170000000000002</v>
      </c>
      <c r="EP81" s="125"/>
      <c r="EQ81" s="125">
        <v>0</v>
      </c>
      <c r="ER81" s="125"/>
      <c r="ES81" s="125"/>
      <c r="ET81" s="125"/>
      <c r="EU81" s="125"/>
      <c r="EV81" s="125">
        <v>3.4089999999999998</v>
      </c>
      <c r="EW81" s="125">
        <v>0</v>
      </c>
      <c r="EX81" s="125">
        <v>0</v>
      </c>
      <c r="EY81" s="125"/>
      <c r="EZ81" s="125"/>
      <c r="FA81" s="125"/>
      <c r="FB81" s="125">
        <v>0</v>
      </c>
      <c r="FC81" s="125"/>
      <c r="FD81" s="125"/>
      <c r="FE81" s="125">
        <v>0</v>
      </c>
      <c r="FF81" s="125">
        <v>0</v>
      </c>
      <c r="FG81" s="125">
        <v>0</v>
      </c>
      <c r="FH81" s="125">
        <v>0</v>
      </c>
      <c r="FI81" s="125"/>
      <c r="FJ81" s="125">
        <v>0</v>
      </c>
      <c r="FK81" s="125">
        <v>0</v>
      </c>
      <c r="FL81" s="125">
        <v>0</v>
      </c>
      <c r="FM81" s="125"/>
      <c r="FN81" s="125">
        <v>0</v>
      </c>
      <c r="FO81" s="125"/>
      <c r="FP81" s="125">
        <v>0</v>
      </c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>
        <v>3.4089999999999998</v>
      </c>
      <c r="GN81" s="125"/>
      <c r="GO81" s="125"/>
      <c r="GP81" s="125"/>
      <c r="GQ81" s="125"/>
      <c r="GR81" s="125"/>
      <c r="GS81" s="125">
        <v>0</v>
      </c>
      <c r="GT81" s="125"/>
      <c r="GU81" s="125">
        <v>6.8170000000000002</v>
      </c>
      <c r="GV81" s="125"/>
      <c r="GW81" s="125">
        <v>0</v>
      </c>
      <c r="GX81" s="125"/>
      <c r="GY81" s="125"/>
      <c r="GZ81" s="125">
        <v>6.8170000000000002</v>
      </c>
      <c r="HA81" s="125">
        <v>0</v>
      </c>
      <c r="HB81" s="125"/>
      <c r="HC81" s="125">
        <v>0</v>
      </c>
      <c r="HD81" s="125"/>
      <c r="HE81" s="125"/>
      <c r="HF81" s="125"/>
      <c r="HG81" s="125">
        <v>0</v>
      </c>
      <c r="HH81" s="125"/>
      <c r="HI81" s="125">
        <v>0</v>
      </c>
      <c r="HJ81" s="125"/>
      <c r="HK81" s="125">
        <v>0</v>
      </c>
      <c r="HL81" s="125"/>
      <c r="HM81" s="125">
        <v>0</v>
      </c>
      <c r="HN81" s="125"/>
      <c r="HO81" s="125">
        <v>0</v>
      </c>
      <c r="HP81" s="125"/>
      <c r="HQ81" s="125"/>
      <c r="HR81" s="125"/>
      <c r="HS81" s="125"/>
      <c r="HT81" s="125">
        <v>0</v>
      </c>
      <c r="HU81" s="125"/>
      <c r="HV81" s="125">
        <v>0</v>
      </c>
      <c r="HW81" s="125"/>
      <c r="HX81" s="125">
        <v>3.4089999999999998</v>
      </c>
    </row>
    <row r="82" spans="1:232" s="20" customFormat="1" ht="15.75" thickBot="1" x14ac:dyDescent="0.3">
      <c r="A82" s="21" t="s">
        <v>321</v>
      </c>
      <c r="B82" s="22" t="s">
        <v>322</v>
      </c>
      <c r="C82" s="23" t="s">
        <v>263</v>
      </c>
      <c r="D82" s="18">
        <f t="shared" si="21"/>
        <v>2</v>
      </c>
      <c r="E82" s="120"/>
      <c r="F82" s="121"/>
      <c r="G82" s="121"/>
      <c r="H82" s="123"/>
      <c r="I82" s="125">
        <v>0</v>
      </c>
      <c r="J82" s="121"/>
      <c r="K82" s="121"/>
      <c r="L82" s="125">
        <v>0</v>
      </c>
      <c r="M82" s="121"/>
      <c r="N82" s="121">
        <v>0</v>
      </c>
      <c r="O82" s="121"/>
      <c r="P82" s="125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5"/>
      <c r="AB82" s="121"/>
      <c r="AC82" s="121">
        <v>0</v>
      </c>
      <c r="AD82" s="121"/>
      <c r="AE82" s="121"/>
      <c r="AF82" s="121">
        <v>0</v>
      </c>
      <c r="AG82" s="120">
        <v>0</v>
      </c>
      <c r="AH82" s="121"/>
      <c r="AI82" s="125"/>
      <c r="AJ82" s="125"/>
      <c r="AK82" s="125">
        <v>0</v>
      </c>
      <c r="AL82" s="125"/>
      <c r="AM82" s="125"/>
      <c r="AN82" s="125">
        <v>0</v>
      </c>
      <c r="AO82" s="125">
        <v>0</v>
      </c>
      <c r="AP82" s="125"/>
      <c r="AQ82" s="125"/>
      <c r="AR82" s="125"/>
      <c r="AS82" s="125"/>
      <c r="AT82" s="125">
        <v>0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>
        <v>0</v>
      </c>
      <c r="BJ82" s="125">
        <v>0</v>
      </c>
      <c r="BK82" s="125">
        <v>0</v>
      </c>
      <c r="BL82" s="125"/>
      <c r="BM82" s="125"/>
      <c r="BN82" s="125"/>
      <c r="BO82" s="125">
        <v>0</v>
      </c>
      <c r="BP82" s="125">
        <v>0</v>
      </c>
      <c r="BQ82" s="125"/>
      <c r="BR82" s="125"/>
      <c r="BS82" s="125"/>
      <c r="BT82" s="125"/>
      <c r="BU82" s="125"/>
      <c r="BV82" s="125"/>
      <c r="BW82" s="125">
        <v>0</v>
      </c>
      <c r="BX82" s="125">
        <v>0</v>
      </c>
      <c r="BY82" s="125"/>
      <c r="BZ82" s="125"/>
      <c r="CA82" s="125">
        <v>0</v>
      </c>
      <c r="CB82" s="125"/>
      <c r="CC82" s="125"/>
      <c r="CD82" s="125"/>
      <c r="CE82" s="125"/>
      <c r="CF82" s="125"/>
      <c r="CG82" s="125"/>
      <c r="CH82" s="125"/>
      <c r="CI82" s="125"/>
      <c r="CJ82" s="125"/>
      <c r="CK82" s="125">
        <v>0</v>
      </c>
      <c r="CL82" s="125"/>
      <c r="CM82" s="125">
        <v>0</v>
      </c>
      <c r="CN82" s="125"/>
      <c r="CO82" s="125"/>
      <c r="CP82" s="125">
        <v>0</v>
      </c>
      <c r="CQ82" s="125">
        <v>0</v>
      </c>
      <c r="CR82" s="125"/>
      <c r="CS82" s="125"/>
      <c r="CT82" s="125"/>
      <c r="CU82" s="125"/>
      <c r="CV82" s="125">
        <v>0</v>
      </c>
      <c r="CW82" s="130"/>
      <c r="CX82" s="125"/>
      <c r="CY82" s="125"/>
      <c r="CZ82" s="125"/>
      <c r="DA82" s="125">
        <v>0</v>
      </c>
      <c r="DB82" s="125">
        <v>0</v>
      </c>
      <c r="DC82" s="125"/>
      <c r="DD82" s="125"/>
      <c r="DE82" s="125">
        <v>0</v>
      </c>
      <c r="DF82" s="125">
        <v>0</v>
      </c>
      <c r="DG82" s="125">
        <v>0</v>
      </c>
      <c r="DH82" s="125">
        <v>0</v>
      </c>
      <c r="DI82" s="125"/>
      <c r="DJ82" s="125">
        <v>0</v>
      </c>
      <c r="DK82" s="125">
        <v>0</v>
      </c>
      <c r="DL82" s="125"/>
      <c r="DM82" s="125"/>
      <c r="DN82" s="125">
        <v>0</v>
      </c>
      <c r="DO82" s="125"/>
      <c r="DP82" s="125"/>
      <c r="DQ82" s="125">
        <v>0</v>
      </c>
      <c r="DR82" s="125"/>
      <c r="DS82" s="125">
        <v>0</v>
      </c>
      <c r="DT82" s="125">
        <v>0</v>
      </c>
      <c r="DU82" s="125">
        <v>2</v>
      </c>
      <c r="DV82" s="125"/>
      <c r="DW82" s="125"/>
      <c r="DX82" s="125">
        <v>0</v>
      </c>
      <c r="DY82" s="125">
        <v>0</v>
      </c>
      <c r="DZ82" s="125"/>
      <c r="EA82" s="125"/>
      <c r="EB82" s="125"/>
      <c r="EC82" s="125">
        <v>0</v>
      </c>
      <c r="ED82" s="125">
        <v>0</v>
      </c>
      <c r="EE82" s="125">
        <v>0</v>
      </c>
      <c r="EF82" s="125">
        <v>0</v>
      </c>
      <c r="EG82" s="125"/>
      <c r="EH82" s="125">
        <v>0</v>
      </c>
      <c r="EI82" s="125"/>
      <c r="EJ82" s="125"/>
      <c r="EK82" s="125">
        <v>0</v>
      </c>
      <c r="EL82" s="125"/>
      <c r="EM82" s="125"/>
      <c r="EN82" s="125"/>
      <c r="EO82" s="125">
        <v>0</v>
      </c>
      <c r="EP82" s="125"/>
      <c r="EQ82" s="125">
        <v>0</v>
      </c>
      <c r="ER82" s="125"/>
      <c r="ES82" s="125"/>
      <c r="ET82" s="125"/>
      <c r="EU82" s="125"/>
      <c r="EV82" s="125">
        <v>0</v>
      </c>
      <c r="EW82" s="125">
        <v>0</v>
      </c>
      <c r="EX82" s="125">
        <v>0</v>
      </c>
      <c r="EY82" s="125"/>
      <c r="EZ82" s="125"/>
      <c r="FA82" s="125"/>
      <c r="FB82" s="125">
        <v>0</v>
      </c>
      <c r="FC82" s="125"/>
      <c r="FD82" s="125"/>
      <c r="FE82" s="125">
        <v>0</v>
      </c>
      <c r="FF82" s="125">
        <v>0</v>
      </c>
      <c r="FG82" s="125">
        <v>0</v>
      </c>
      <c r="FH82" s="125">
        <v>0</v>
      </c>
      <c r="FI82" s="125"/>
      <c r="FJ82" s="125">
        <v>0</v>
      </c>
      <c r="FK82" s="125">
        <v>0</v>
      </c>
      <c r="FL82" s="125">
        <v>0</v>
      </c>
      <c r="FM82" s="125"/>
      <c r="FN82" s="125">
        <v>0</v>
      </c>
      <c r="FO82" s="125"/>
      <c r="FP82" s="125">
        <v>0</v>
      </c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>
        <v>0</v>
      </c>
      <c r="GN82" s="125"/>
      <c r="GO82" s="125"/>
      <c r="GP82" s="125"/>
      <c r="GQ82" s="125"/>
      <c r="GR82" s="125"/>
      <c r="GS82" s="125">
        <v>0</v>
      </c>
      <c r="GT82" s="125"/>
      <c r="GU82" s="125">
        <v>0</v>
      </c>
      <c r="GV82" s="125"/>
      <c r="GW82" s="125">
        <v>0</v>
      </c>
      <c r="GX82" s="125"/>
      <c r="GY82" s="125"/>
      <c r="GZ82" s="125">
        <v>0</v>
      </c>
      <c r="HA82" s="125">
        <v>0</v>
      </c>
      <c r="HB82" s="125"/>
      <c r="HC82" s="125">
        <v>0</v>
      </c>
      <c r="HD82" s="125"/>
      <c r="HE82" s="125"/>
      <c r="HF82" s="125"/>
      <c r="HG82" s="125">
        <v>0</v>
      </c>
      <c r="HH82" s="125"/>
      <c r="HI82" s="125">
        <v>0</v>
      </c>
      <c r="HJ82" s="125"/>
      <c r="HK82" s="125">
        <v>0</v>
      </c>
      <c r="HL82" s="125"/>
      <c r="HM82" s="125">
        <v>0</v>
      </c>
      <c r="HN82" s="125"/>
      <c r="HO82" s="125">
        <v>0</v>
      </c>
      <c r="HP82" s="125"/>
      <c r="HQ82" s="125"/>
      <c r="HR82" s="125"/>
      <c r="HS82" s="125"/>
      <c r="HT82" s="125">
        <v>0</v>
      </c>
      <c r="HU82" s="125"/>
      <c r="HV82" s="125">
        <v>0</v>
      </c>
      <c r="HW82" s="125"/>
      <c r="HX82" s="125">
        <v>0</v>
      </c>
    </row>
    <row r="83" spans="1:232" s="20" customFormat="1" ht="15" x14ac:dyDescent="0.25">
      <c r="A83" s="21"/>
      <c r="B83" s="22"/>
      <c r="C83" s="23" t="s">
        <v>240</v>
      </c>
      <c r="D83" s="18">
        <f t="shared" si="21"/>
        <v>4.0060000000000002</v>
      </c>
      <c r="E83" s="120"/>
      <c r="F83" s="120"/>
      <c r="G83" s="120"/>
      <c r="H83" s="120"/>
      <c r="I83" s="120">
        <v>0</v>
      </c>
      <c r="J83" s="120"/>
      <c r="K83" s="120"/>
      <c r="L83" s="120">
        <v>0</v>
      </c>
      <c r="M83" s="120"/>
      <c r="N83" s="120">
        <v>0</v>
      </c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>
        <v>0</v>
      </c>
      <c r="AD83" s="120"/>
      <c r="AE83" s="120"/>
      <c r="AF83" s="120">
        <v>0</v>
      </c>
      <c r="AG83" s="120">
        <v>0</v>
      </c>
      <c r="AH83" s="120"/>
      <c r="AI83" s="120"/>
      <c r="AJ83" s="120"/>
      <c r="AK83" s="120">
        <v>0</v>
      </c>
      <c r="AL83" s="120"/>
      <c r="AM83" s="120"/>
      <c r="AN83" s="120">
        <v>0</v>
      </c>
      <c r="AO83" s="120">
        <v>0</v>
      </c>
      <c r="AP83" s="120"/>
      <c r="AQ83" s="120"/>
      <c r="AR83" s="120"/>
      <c r="AS83" s="120"/>
      <c r="AT83" s="120">
        <v>0</v>
      </c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>
        <v>0</v>
      </c>
      <c r="BJ83" s="120">
        <v>0</v>
      </c>
      <c r="BK83" s="120">
        <v>0</v>
      </c>
      <c r="BL83" s="120"/>
      <c r="BM83" s="120"/>
      <c r="BN83" s="120"/>
      <c r="BO83" s="120">
        <v>0</v>
      </c>
      <c r="BP83" s="120">
        <v>0</v>
      </c>
      <c r="BQ83" s="120"/>
      <c r="BR83" s="120"/>
      <c r="BS83" s="120"/>
      <c r="BT83" s="120"/>
      <c r="BU83" s="120"/>
      <c r="BV83" s="120"/>
      <c r="BW83" s="120">
        <v>0</v>
      </c>
      <c r="BX83" s="120">
        <v>0</v>
      </c>
      <c r="BY83" s="120"/>
      <c r="BZ83" s="120"/>
      <c r="CA83" s="120">
        <v>0</v>
      </c>
      <c r="CB83" s="120"/>
      <c r="CC83" s="120"/>
      <c r="CD83" s="120"/>
      <c r="CE83" s="120"/>
      <c r="CF83" s="120"/>
      <c r="CG83" s="120"/>
      <c r="CH83" s="120"/>
      <c r="CI83" s="120"/>
      <c r="CJ83" s="120"/>
      <c r="CK83" s="120">
        <v>0</v>
      </c>
      <c r="CL83" s="120"/>
      <c r="CM83" s="120">
        <v>0</v>
      </c>
      <c r="CN83" s="120"/>
      <c r="CO83" s="120"/>
      <c r="CP83" s="120">
        <v>0</v>
      </c>
      <c r="CQ83" s="120">
        <v>0</v>
      </c>
      <c r="CR83" s="120"/>
      <c r="CS83" s="120"/>
      <c r="CT83" s="120"/>
      <c r="CU83" s="120"/>
      <c r="CV83" s="120">
        <v>0</v>
      </c>
      <c r="CW83" s="120"/>
      <c r="CX83" s="120"/>
      <c r="CY83" s="120"/>
      <c r="CZ83" s="120"/>
      <c r="DA83" s="120">
        <v>0</v>
      </c>
      <c r="DB83" s="120">
        <v>0</v>
      </c>
      <c r="DC83" s="120"/>
      <c r="DD83" s="120"/>
      <c r="DE83" s="120">
        <v>0</v>
      </c>
      <c r="DF83" s="120">
        <v>0</v>
      </c>
      <c r="DG83" s="120">
        <v>0</v>
      </c>
      <c r="DH83" s="120">
        <v>0</v>
      </c>
      <c r="DI83" s="120"/>
      <c r="DJ83" s="120">
        <v>0</v>
      </c>
      <c r="DK83" s="120">
        <v>0</v>
      </c>
      <c r="DL83" s="120"/>
      <c r="DM83" s="120"/>
      <c r="DN83" s="120">
        <v>0</v>
      </c>
      <c r="DO83" s="120"/>
      <c r="DP83" s="120"/>
      <c r="DQ83" s="120">
        <v>0</v>
      </c>
      <c r="DR83" s="120"/>
      <c r="DS83" s="120">
        <v>0</v>
      </c>
      <c r="DT83" s="120">
        <v>0</v>
      </c>
      <c r="DU83" s="120">
        <v>4.0060000000000002</v>
      </c>
      <c r="DV83" s="120"/>
      <c r="DW83" s="120"/>
      <c r="DX83" s="120">
        <v>0</v>
      </c>
      <c r="DY83" s="120">
        <v>0</v>
      </c>
      <c r="DZ83" s="120"/>
      <c r="EA83" s="120"/>
      <c r="EB83" s="120"/>
      <c r="EC83" s="120">
        <v>0</v>
      </c>
      <c r="ED83" s="120">
        <v>0</v>
      </c>
      <c r="EE83" s="120">
        <v>0</v>
      </c>
      <c r="EF83" s="120">
        <v>0</v>
      </c>
      <c r="EG83" s="120"/>
      <c r="EH83" s="120">
        <v>0</v>
      </c>
      <c r="EI83" s="120"/>
      <c r="EJ83" s="120"/>
      <c r="EK83" s="120">
        <v>0</v>
      </c>
      <c r="EL83" s="120"/>
      <c r="EM83" s="120"/>
      <c r="EN83" s="120"/>
      <c r="EO83" s="120">
        <v>0</v>
      </c>
      <c r="EP83" s="120"/>
      <c r="EQ83" s="120">
        <v>0</v>
      </c>
      <c r="ER83" s="120"/>
      <c r="ES83" s="120"/>
      <c r="ET83" s="120"/>
      <c r="EU83" s="120"/>
      <c r="EV83" s="120">
        <v>0</v>
      </c>
      <c r="EW83" s="120">
        <v>0</v>
      </c>
      <c r="EX83" s="120">
        <v>0</v>
      </c>
      <c r="EY83" s="120"/>
      <c r="EZ83" s="120"/>
      <c r="FA83" s="120"/>
      <c r="FB83" s="120">
        <v>0</v>
      </c>
      <c r="FC83" s="120"/>
      <c r="FD83" s="120"/>
      <c r="FE83" s="120">
        <v>0</v>
      </c>
      <c r="FF83" s="120">
        <v>0</v>
      </c>
      <c r="FG83" s="120">
        <v>0</v>
      </c>
      <c r="FH83" s="120">
        <v>0</v>
      </c>
      <c r="FI83" s="120"/>
      <c r="FJ83" s="120">
        <v>0</v>
      </c>
      <c r="FK83" s="120">
        <v>0</v>
      </c>
      <c r="FL83" s="120">
        <v>0</v>
      </c>
      <c r="FM83" s="120"/>
      <c r="FN83" s="120">
        <v>0</v>
      </c>
      <c r="FO83" s="120"/>
      <c r="FP83" s="120">
        <v>0</v>
      </c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>
        <v>0</v>
      </c>
      <c r="GN83" s="120"/>
      <c r="GO83" s="120"/>
      <c r="GP83" s="120"/>
      <c r="GQ83" s="120"/>
      <c r="GR83" s="120"/>
      <c r="GS83" s="120">
        <v>0</v>
      </c>
      <c r="GT83" s="120"/>
      <c r="GU83" s="120">
        <v>0</v>
      </c>
      <c r="GV83" s="120"/>
      <c r="GW83" s="120">
        <v>0</v>
      </c>
      <c r="GX83" s="120"/>
      <c r="GY83" s="120"/>
      <c r="GZ83" s="120">
        <v>0</v>
      </c>
      <c r="HA83" s="120">
        <v>0</v>
      </c>
      <c r="HB83" s="120"/>
      <c r="HC83" s="120">
        <v>0</v>
      </c>
      <c r="HD83" s="120"/>
      <c r="HE83" s="120"/>
      <c r="HF83" s="120"/>
      <c r="HG83" s="120">
        <v>0</v>
      </c>
      <c r="HH83" s="120"/>
      <c r="HI83" s="120">
        <v>0</v>
      </c>
      <c r="HJ83" s="120"/>
      <c r="HK83" s="120">
        <v>0</v>
      </c>
      <c r="HL83" s="120"/>
      <c r="HM83" s="120">
        <v>0</v>
      </c>
      <c r="HN83" s="120"/>
      <c r="HO83" s="120">
        <v>0</v>
      </c>
      <c r="HP83" s="120"/>
      <c r="HQ83" s="120"/>
      <c r="HR83" s="120"/>
      <c r="HS83" s="120"/>
      <c r="HT83" s="120">
        <v>0</v>
      </c>
      <c r="HU83" s="120"/>
      <c r="HV83" s="120">
        <v>0</v>
      </c>
      <c r="HW83" s="120"/>
      <c r="HX83" s="120">
        <v>0</v>
      </c>
    </row>
    <row r="84" spans="1:232" s="20" customFormat="1" ht="31.5" customHeight="1" x14ac:dyDescent="0.25">
      <c r="A84" s="21" t="s">
        <v>323</v>
      </c>
      <c r="B84" s="40" t="s">
        <v>324</v>
      </c>
      <c r="C84" s="23" t="s">
        <v>263</v>
      </c>
      <c r="D84" s="18">
        <f t="shared" si="21"/>
        <v>337</v>
      </c>
      <c r="E84" s="120"/>
      <c r="F84" s="121"/>
      <c r="G84" s="120"/>
      <c r="H84" s="123"/>
      <c r="I84" s="121">
        <v>6</v>
      </c>
      <c r="J84" s="120"/>
      <c r="K84" s="121"/>
      <c r="L84" s="121">
        <v>0</v>
      </c>
      <c r="M84" s="121"/>
      <c r="N84" s="121">
        <v>0</v>
      </c>
      <c r="O84" s="121"/>
      <c r="P84" s="121"/>
      <c r="Q84" s="121"/>
      <c r="R84" s="121"/>
      <c r="S84" s="120"/>
      <c r="T84" s="120"/>
      <c r="U84" s="120"/>
      <c r="V84" s="120"/>
      <c r="W84" s="120"/>
      <c r="X84" s="120"/>
      <c r="Y84" s="120"/>
      <c r="Z84" s="121"/>
      <c r="AA84" s="121"/>
      <c r="AB84" s="121"/>
      <c r="AC84" s="121">
        <v>9</v>
      </c>
      <c r="AD84" s="121"/>
      <c r="AE84" s="121"/>
      <c r="AF84" s="121">
        <v>0</v>
      </c>
      <c r="AG84" s="120">
        <v>2</v>
      </c>
      <c r="AH84" s="121"/>
      <c r="AI84" s="125"/>
      <c r="AJ84" s="125"/>
      <c r="AK84" s="125">
        <v>4</v>
      </c>
      <c r="AL84" s="125"/>
      <c r="AM84" s="125"/>
      <c r="AN84" s="125">
        <v>0</v>
      </c>
      <c r="AO84" s="125">
        <v>0</v>
      </c>
      <c r="AP84" s="125"/>
      <c r="AQ84" s="125"/>
      <c r="AR84" s="125"/>
      <c r="AS84" s="125"/>
      <c r="AT84" s="125">
        <v>4</v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>
        <v>0</v>
      </c>
      <c r="BJ84" s="125">
        <v>0</v>
      </c>
      <c r="BK84" s="125">
        <v>0</v>
      </c>
      <c r="BL84" s="125"/>
      <c r="BM84" s="125"/>
      <c r="BN84" s="125"/>
      <c r="BO84" s="125">
        <v>13</v>
      </c>
      <c r="BP84" s="125">
        <v>2</v>
      </c>
      <c r="BQ84" s="125"/>
      <c r="BR84" s="125"/>
      <c r="BS84" s="125"/>
      <c r="BT84" s="125"/>
      <c r="BU84" s="125"/>
      <c r="BV84" s="125"/>
      <c r="BW84" s="125">
        <v>8</v>
      </c>
      <c r="BX84" s="125">
        <v>11</v>
      </c>
      <c r="BY84" s="125"/>
      <c r="BZ84" s="125"/>
      <c r="CA84" s="125">
        <v>7</v>
      </c>
      <c r="CB84" s="125"/>
      <c r="CC84" s="125"/>
      <c r="CD84" s="125"/>
      <c r="CE84" s="125"/>
      <c r="CF84" s="125"/>
      <c r="CG84" s="125"/>
      <c r="CH84" s="125"/>
      <c r="CI84" s="125"/>
      <c r="CJ84" s="125"/>
      <c r="CK84" s="125">
        <v>2</v>
      </c>
      <c r="CL84" s="125"/>
      <c r="CM84" s="125">
        <v>0</v>
      </c>
      <c r="CN84" s="125"/>
      <c r="CO84" s="125"/>
      <c r="CP84" s="125">
        <v>0</v>
      </c>
      <c r="CQ84" s="125">
        <v>1</v>
      </c>
      <c r="CR84" s="125"/>
      <c r="CS84" s="125"/>
      <c r="CT84" s="125"/>
      <c r="CU84" s="125"/>
      <c r="CV84" s="125">
        <v>1</v>
      </c>
      <c r="CW84" s="125"/>
      <c r="CX84" s="125"/>
      <c r="CY84" s="125"/>
      <c r="CZ84" s="125"/>
      <c r="DA84" s="125">
        <v>11</v>
      </c>
      <c r="DB84" s="125">
        <v>7</v>
      </c>
      <c r="DC84" s="125"/>
      <c r="DD84" s="125"/>
      <c r="DE84" s="125">
        <v>6</v>
      </c>
      <c r="DF84" s="125">
        <v>1</v>
      </c>
      <c r="DG84" s="125">
        <v>6</v>
      </c>
      <c r="DH84" s="125">
        <v>7</v>
      </c>
      <c r="DI84" s="125"/>
      <c r="DJ84" s="125">
        <v>4</v>
      </c>
      <c r="DK84" s="125">
        <v>14</v>
      </c>
      <c r="DL84" s="125"/>
      <c r="DM84" s="125"/>
      <c r="DN84" s="125">
        <v>7</v>
      </c>
      <c r="DO84" s="125"/>
      <c r="DP84" s="125"/>
      <c r="DQ84" s="125">
        <v>4</v>
      </c>
      <c r="DR84" s="125"/>
      <c r="DS84" s="125">
        <v>10</v>
      </c>
      <c r="DT84" s="125">
        <v>0</v>
      </c>
      <c r="DU84" s="125">
        <v>28</v>
      </c>
      <c r="DV84" s="125"/>
      <c r="DW84" s="125"/>
      <c r="DX84" s="125">
        <v>22</v>
      </c>
      <c r="DY84" s="125">
        <v>12</v>
      </c>
      <c r="DZ84" s="125"/>
      <c r="EA84" s="125"/>
      <c r="EB84" s="125"/>
      <c r="EC84" s="125">
        <v>1</v>
      </c>
      <c r="ED84" s="125">
        <v>4</v>
      </c>
      <c r="EE84" s="125">
        <v>2</v>
      </c>
      <c r="EF84" s="125">
        <v>0</v>
      </c>
      <c r="EG84" s="125"/>
      <c r="EH84" s="125">
        <v>0</v>
      </c>
      <c r="EI84" s="125"/>
      <c r="EJ84" s="125"/>
      <c r="EK84" s="125">
        <v>0</v>
      </c>
      <c r="EL84" s="125"/>
      <c r="EM84" s="125"/>
      <c r="EN84" s="125"/>
      <c r="EO84" s="125">
        <v>2</v>
      </c>
      <c r="EP84" s="125"/>
      <c r="EQ84" s="125">
        <v>9</v>
      </c>
      <c r="ER84" s="125"/>
      <c r="ES84" s="125"/>
      <c r="ET84" s="125"/>
      <c r="EU84" s="125"/>
      <c r="EV84" s="125">
        <v>5</v>
      </c>
      <c r="EW84" s="125">
        <v>2</v>
      </c>
      <c r="EX84" s="125">
        <v>17</v>
      </c>
      <c r="EY84" s="125"/>
      <c r="EZ84" s="125"/>
      <c r="FA84" s="125"/>
      <c r="FB84" s="125">
        <v>2</v>
      </c>
      <c r="FC84" s="125"/>
      <c r="FD84" s="125"/>
      <c r="FE84" s="125">
        <v>0</v>
      </c>
      <c r="FF84" s="125">
        <v>23</v>
      </c>
      <c r="FG84" s="125">
        <v>7</v>
      </c>
      <c r="FH84" s="125">
        <v>7</v>
      </c>
      <c r="FI84" s="125"/>
      <c r="FJ84" s="125">
        <v>7</v>
      </c>
      <c r="FK84" s="125">
        <v>0</v>
      </c>
      <c r="FL84" s="125">
        <v>1</v>
      </c>
      <c r="FM84" s="125"/>
      <c r="FN84" s="125">
        <v>2</v>
      </c>
      <c r="FO84" s="125"/>
      <c r="FP84" s="125">
        <v>3</v>
      </c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>
        <v>0</v>
      </c>
      <c r="GN84" s="125"/>
      <c r="GO84" s="125"/>
      <c r="GP84" s="125"/>
      <c r="GQ84" s="125"/>
      <c r="GR84" s="125"/>
      <c r="GS84" s="125">
        <v>2</v>
      </c>
      <c r="GT84" s="125"/>
      <c r="GU84" s="125">
        <v>0</v>
      </c>
      <c r="GV84" s="125"/>
      <c r="GW84" s="125">
        <v>1</v>
      </c>
      <c r="GX84" s="125"/>
      <c r="GY84" s="125"/>
      <c r="GZ84" s="125">
        <v>2</v>
      </c>
      <c r="HA84" s="125">
        <v>4</v>
      </c>
      <c r="HB84" s="125"/>
      <c r="HC84" s="125">
        <v>2</v>
      </c>
      <c r="HD84" s="125"/>
      <c r="HE84" s="125"/>
      <c r="HF84" s="125"/>
      <c r="HG84" s="125">
        <v>3</v>
      </c>
      <c r="HH84" s="125"/>
      <c r="HI84" s="125">
        <v>0</v>
      </c>
      <c r="HJ84" s="125"/>
      <c r="HK84" s="125">
        <v>2</v>
      </c>
      <c r="HL84" s="125"/>
      <c r="HM84" s="125">
        <v>1</v>
      </c>
      <c r="HN84" s="125"/>
      <c r="HO84" s="125">
        <v>1</v>
      </c>
      <c r="HP84" s="125"/>
      <c r="HQ84" s="125"/>
      <c r="HR84" s="125"/>
      <c r="HS84" s="125"/>
      <c r="HT84" s="125">
        <v>4</v>
      </c>
      <c r="HU84" s="125"/>
      <c r="HV84" s="125">
        <v>12</v>
      </c>
      <c r="HW84" s="125"/>
      <c r="HX84" s="125">
        <v>0</v>
      </c>
    </row>
    <row r="85" spans="1:232" s="20" customFormat="1" ht="15.75" thickBot="1" x14ac:dyDescent="0.3">
      <c r="A85" s="53"/>
      <c r="B85" s="108"/>
      <c r="C85" s="55" t="s">
        <v>240</v>
      </c>
      <c r="D85" s="18">
        <f t="shared" si="21"/>
        <v>160.99200000000005</v>
      </c>
      <c r="E85" s="120"/>
      <c r="F85" s="121"/>
      <c r="G85" s="121"/>
      <c r="H85" s="123"/>
      <c r="I85" s="121">
        <v>2.8780000000000001</v>
      </c>
      <c r="J85" s="121"/>
      <c r="K85" s="121"/>
      <c r="L85" s="121">
        <v>0</v>
      </c>
      <c r="M85" s="121"/>
      <c r="N85" s="121">
        <v>0</v>
      </c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>
        <v>4.3159999999999998</v>
      </c>
      <c r="AD85" s="121"/>
      <c r="AE85" s="121"/>
      <c r="AF85" s="121">
        <v>0</v>
      </c>
      <c r="AG85" s="120">
        <v>0.95899999999999996</v>
      </c>
      <c r="AH85" s="121"/>
      <c r="AI85" s="125"/>
      <c r="AJ85" s="125"/>
      <c r="AK85" s="125">
        <v>1.9179999999999999</v>
      </c>
      <c r="AL85" s="125"/>
      <c r="AM85" s="125"/>
      <c r="AN85" s="125">
        <v>0</v>
      </c>
      <c r="AO85" s="125">
        <v>0</v>
      </c>
      <c r="AP85" s="125"/>
      <c r="AQ85" s="125"/>
      <c r="AR85" s="125"/>
      <c r="AS85" s="125"/>
      <c r="AT85" s="125">
        <v>1.954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>
        <v>0</v>
      </c>
      <c r="BJ85" s="125"/>
      <c r="BK85" s="125">
        <v>0</v>
      </c>
      <c r="BL85" s="125"/>
      <c r="BM85" s="125"/>
      <c r="BN85" s="125"/>
      <c r="BO85" s="125">
        <v>5.1390000000000002</v>
      </c>
      <c r="BP85" s="125">
        <v>0.45400000000000001</v>
      </c>
      <c r="BQ85" s="125"/>
      <c r="BR85" s="125"/>
      <c r="BS85" s="125"/>
      <c r="BT85" s="125"/>
      <c r="BU85" s="125"/>
      <c r="BV85" s="125"/>
      <c r="BW85" s="125">
        <v>3.07</v>
      </c>
      <c r="BX85" s="125">
        <v>4.0709999999999997</v>
      </c>
      <c r="BY85" s="125"/>
      <c r="BZ85" s="125"/>
      <c r="CA85" s="125">
        <v>2.9209999999999998</v>
      </c>
      <c r="CB85" s="125"/>
      <c r="CC85" s="125"/>
      <c r="CD85" s="125"/>
      <c r="CE85" s="125"/>
      <c r="CF85" s="125"/>
      <c r="CG85" s="125"/>
      <c r="CH85" s="125"/>
      <c r="CI85" s="125"/>
      <c r="CJ85" s="125"/>
      <c r="CK85" s="125">
        <v>0.95899999999999996</v>
      </c>
      <c r="CL85" s="125"/>
      <c r="CM85" s="125">
        <v>0</v>
      </c>
      <c r="CN85" s="125"/>
      <c r="CO85" s="125"/>
      <c r="CP85" s="125">
        <v>0</v>
      </c>
      <c r="CQ85" s="125">
        <v>1.9059999999999999</v>
      </c>
      <c r="CR85" s="125"/>
      <c r="CS85" s="125"/>
      <c r="CT85" s="125"/>
      <c r="CU85" s="125"/>
      <c r="CV85" s="125">
        <v>0.48</v>
      </c>
      <c r="CW85" s="125"/>
      <c r="CX85" s="125"/>
      <c r="CY85" s="125"/>
      <c r="CZ85" s="125"/>
      <c r="DA85" s="125">
        <v>5.2770000000000001</v>
      </c>
      <c r="DB85" s="125">
        <v>5.92</v>
      </c>
      <c r="DC85" s="125"/>
      <c r="DD85" s="125"/>
      <c r="DE85" s="125">
        <v>1.252</v>
      </c>
      <c r="DF85" s="125">
        <v>0.127</v>
      </c>
      <c r="DG85" s="125">
        <v>2.6789999999999998</v>
      </c>
      <c r="DH85" s="125">
        <v>4.4509999999999996</v>
      </c>
      <c r="DI85" s="125"/>
      <c r="DJ85" s="125">
        <v>0.997</v>
      </c>
      <c r="DK85" s="125">
        <v>7.173</v>
      </c>
      <c r="DL85" s="125"/>
      <c r="DM85" s="125"/>
      <c r="DN85" s="125">
        <v>3.0289999999999999</v>
      </c>
      <c r="DO85" s="125"/>
      <c r="DP85" s="125"/>
      <c r="DQ85" s="125">
        <v>1.8859999999999999</v>
      </c>
      <c r="DR85" s="125"/>
      <c r="DS85" s="125">
        <v>10.198</v>
      </c>
      <c r="DT85" s="125">
        <v>0</v>
      </c>
      <c r="DU85" s="125">
        <v>10.994</v>
      </c>
      <c r="DV85" s="125"/>
      <c r="DW85" s="125"/>
      <c r="DX85" s="125">
        <v>9.2720000000000002</v>
      </c>
      <c r="DY85" s="125">
        <v>2.5049999999999999</v>
      </c>
      <c r="DZ85" s="125"/>
      <c r="EA85" s="125"/>
      <c r="EB85" s="125"/>
      <c r="EC85" s="125">
        <v>0.371</v>
      </c>
      <c r="ED85" s="125">
        <v>0.58199999999999996</v>
      </c>
      <c r="EE85" s="125">
        <v>0.74</v>
      </c>
      <c r="EF85" s="125">
        <v>0</v>
      </c>
      <c r="EG85" s="125"/>
      <c r="EH85" s="125">
        <v>0</v>
      </c>
      <c r="EI85" s="125"/>
      <c r="EJ85" s="125"/>
      <c r="EK85" s="125">
        <v>0</v>
      </c>
      <c r="EL85" s="125"/>
      <c r="EM85" s="125"/>
      <c r="EN85" s="125"/>
      <c r="EO85" s="125">
        <v>0.95899999999999996</v>
      </c>
      <c r="EP85" s="125"/>
      <c r="EQ85" s="125">
        <v>2.3079999999999998</v>
      </c>
      <c r="ER85" s="125"/>
      <c r="ES85" s="125"/>
      <c r="ET85" s="125"/>
      <c r="EU85" s="125"/>
      <c r="EV85" s="125">
        <v>1.851</v>
      </c>
      <c r="EW85" s="125">
        <v>0.95899999999999996</v>
      </c>
      <c r="EX85" s="125">
        <v>8.8149999999999995</v>
      </c>
      <c r="EY85" s="125"/>
      <c r="EZ85" s="125"/>
      <c r="FA85" s="125"/>
      <c r="FB85" s="125">
        <v>0.95899999999999996</v>
      </c>
      <c r="FC85" s="125"/>
      <c r="FD85" s="125"/>
      <c r="FE85" s="125">
        <v>0</v>
      </c>
      <c r="FF85" s="125">
        <v>19.504999999999999</v>
      </c>
      <c r="FG85" s="125">
        <v>2.5910000000000002</v>
      </c>
      <c r="FH85" s="125">
        <v>4.1020000000000003</v>
      </c>
      <c r="FI85" s="125"/>
      <c r="FJ85" s="125">
        <v>2.0819999999999999</v>
      </c>
      <c r="FK85" s="125">
        <v>0</v>
      </c>
      <c r="FL85" s="125">
        <v>0.371</v>
      </c>
      <c r="FM85" s="125"/>
      <c r="FN85" s="125">
        <v>0.74</v>
      </c>
      <c r="FO85" s="125"/>
      <c r="FP85" s="125">
        <v>2.1629999999999998</v>
      </c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>
        <v>0</v>
      </c>
      <c r="GN85" s="125"/>
      <c r="GO85" s="125"/>
      <c r="GP85" s="125"/>
      <c r="GQ85" s="125"/>
      <c r="GR85" s="125"/>
      <c r="GS85" s="125">
        <v>0.95899999999999996</v>
      </c>
      <c r="GT85" s="125"/>
      <c r="GU85" s="125">
        <v>0</v>
      </c>
      <c r="GV85" s="125"/>
      <c r="GW85" s="125">
        <v>0.48699999999999999</v>
      </c>
      <c r="GX85" s="125"/>
      <c r="GY85" s="125"/>
      <c r="GZ85" s="125">
        <v>0.95899999999999996</v>
      </c>
      <c r="HA85" s="125">
        <v>1.9179999999999999</v>
      </c>
      <c r="HB85" s="125"/>
      <c r="HC85" s="125">
        <v>0.95899999999999996</v>
      </c>
      <c r="HD85" s="125"/>
      <c r="HE85" s="125"/>
      <c r="HF85" s="125"/>
      <c r="HG85" s="125">
        <v>1.329</v>
      </c>
      <c r="HH85" s="125"/>
      <c r="HI85" s="125">
        <v>0</v>
      </c>
      <c r="HJ85" s="125"/>
      <c r="HK85" s="125">
        <v>0.95899999999999996</v>
      </c>
      <c r="HL85" s="125"/>
      <c r="HM85" s="125">
        <v>0.48</v>
      </c>
      <c r="HN85" s="125"/>
      <c r="HO85" s="125">
        <v>0.48</v>
      </c>
      <c r="HP85" s="125"/>
      <c r="HQ85" s="125"/>
      <c r="HR85" s="125"/>
      <c r="HS85" s="125"/>
      <c r="HT85" s="125">
        <v>1.9179999999999999</v>
      </c>
      <c r="HU85" s="125"/>
      <c r="HV85" s="125">
        <v>4.6609999999999996</v>
      </c>
      <c r="HW85" s="125"/>
      <c r="HX85" s="125">
        <v>0</v>
      </c>
    </row>
    <row r="86" spans="1:232" s="14" customFormat="1" ht="15.75" thickBot="1" x14ac:dyDescent="0.3">
      <c r="A86" s="10" t="s">
        <v>325</v>
      </c>
      <c r="B86" s="11" t="s">
        <v>326</v>
      </c>
      <c r="C86" s="12" t="s">
        <v>240</v>
      </c>
      <c r="D86" s="18">
        <f t="shared" si="21"/>
        <v>324.13100000000003</v>
      </c>
      <c r="E86" s="119">
        <f t="shared" ref="E86:G86" si="22">E88+E90+E92</f>
        <v>0</v>
      </c>
      <c r="F86" s="119">
        <f t="shared" si="22"/>
        <v>0</v>
      </c>
      <c r="G86" s="119">
        <f t="shared" si="22"/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1.978</v>
      </c>
      <c r="O86" s="119">
        <v>1.978</v>
      </c>
      <c r="P86" s="119">
        <v>1.978</v>
      </c>
      <c r="Q86" s="119">
        <v>5.4779999999999998</v>
      </c>
      <c r="R86" s="119">
        <v>8.2159999999999993</v>
      </c>
      <c r="S86" s="119">
        <v>0</v>
      </c>
      <c r="T86" s="119">
        <v>0</v>
      </c>
      <c r="U86" s="119">
        <v>0</v>
      </c>
      <c r="V86" s="119">
        <v>0</v>
      </c>
      <c r="W86" s="119">
        <v>0</v>
      </c>
      <c r="X86" s="119">
        <v>2.7389999999999999</v>
      </c>
      <c r="Y86" s="119">
        <v>0</v>
      </c>
      <c r="Z86" s="119">
        <v>0</v>
      </c>
      <c r="AA86" s="119">
        <v>1.978</v>
      </c>
      <c r="AB86" s="119">
        <v>0</v>
      </c>
      <c r="AC86" s="119">
        <v>1.978</v>
      </c>
      <c r="AD86" s="119">
        <v>0</v>
      </c>
      <c r="AE86" s="119">
        <v>0</v>
      </c>
      <c r="AF86" s="119">
        <v>1.978</v>
      </c>
      <c r="AG86" s="119">
        <v>1.978</v>
      </c>
      <c r="AH86" s="119">
        <v>0</v>
      </c>
      <c r="AI86" s="119">
        <v>7.617</v>
      </c>
      <c r="AJ86" s="119">
        <v>0</v>
      </c>
      <c r="AK86" s="119">
        <v>16.61</v>
      </c>
      <c r="AL86" s="119">
        <v>0</v>
      </c>
      <c r="AM86" s="119">
        <v>0</v>
      </c>
      <c r="AN86" s="119">
        <v>1.978</v>
      </c>
      <c r="AO86" s="119">
        <v>0</v>
      </c>
      <c r="AP86" s="119">
        <v>2.7389999999999999</v>
      </c>
      <c r="AQ86" s="119">
        <v>2.7389999999999999</v>
      </c>
      <c r="AR86" s="119">
        <v>0</v>
      </c>
      <c r="AS86" s="119">
        <v>1.978</v>
      </c>
      <c r="AT86" s="119">
        <v>1.978</v>
      </c>
      <c r="AU86" s="119">
        <v>0</v>
      </c>
      <c r="AV86" s="119">
        <v>0</v>
      </c>
      <c r="AW86" s="119">
        <v>0</v>
      </c>
      <c r="AX86" s="119">
        <v>1.978</v>
      </c>
      <c r="AY86" s="119">
        <v>1.978</v>
      </c>
      <c r="AZ86" s="119">
        <v>0</v>
      </c>
      <c r="BA86" s="119">
        <v>0</v>
      </c>
      <c r="BB86" s="119">
        <v>0</v>
      </c>
      <c r="BC86" s="119">
        <v>4.6559999999999997</v>
      </c>
      <c r="BD86" s="119">
        <v>1.978</v>
      </c>
      <c r="BE86" s="119">
        <v>0</v>
      </c>
      <c r="BF86" s="119">
        <v>0</v>
      </c>
      <c r="BG86" s="119">
        <v>0</v>
      </c>
      <c r="BH86" s="119">
        <v>1.978</v>
      </c>
      <c r="BI86" s="119">
        <v>1.978</v>
      </c>
      <c r="BJ86" s="119">
        <v>3.9540000000000002</v>
      </c>
      <c r="BK86" s="119">
        <v>1.978</v>
      </c>
      <c r="BL86" s="119">
        <v>0</v>
      </c>
      <c r="BM86" s="119">
        <v>0</v>
      </c>
      <c r="BN86" s="119">
        <v>2.2290000000000001</v>
      </c>
      <c r="BO86" s="119">
        <v>4.0220000000000002</v>
      </c>
      <c r="BP86" s="119">
        <v>0</v>
      </c>
      <c r="BQ86" s="119">
        <v>12.258000000000001</v>
      </c>
      <c r="BR86" s="119">
        <v>0</v>
      </c>
      <c r="BS86" s="119">
        <v>1.2490000000000001</v>
      </c>
      <c r="BT86" s="119">
        <v>1.978</v>
      </c>
      <c r="BU86" s="119">
        <v>1.6429999999999998</v>
      </c>
      <c r="BV86" s="119">
        <v>0.50900000000000001</v>
      </c>
      <c r="BW86" s="119">
        <v>0</v>
      </c>
      <c r="BX86" s="119">
        <v>0</v>
      </c>
      <c r="BY86" s="119">
        <v>0</v>
      </c>
      <c r="BZ86" s="119">
        <v>0</v>
      </c>
      <c r="CA86" s="119">
        <v>1.978</v>
      </c>
      <c r="CB86" s="119">
        <v>3.552</v>
      </c>
      <c r="CC86" s="119">
        <v>0</v>
      </c>
      <c r="CD86" s="119">
        <v>0</v>
      </c>
      <c r="CE86" s="119">
        <v>0</v>
      </c>
      <c r="CF86" s="119">
        <v>3.9540000000000002</v>
      </c>
      <c r="CG86" s="119">
        <v>0</v>
      </c>
      <c r="CH86" s="119">
        <v>2.7389999999999999</v>
      </c>
      <c r="CI86" s="119">
        <v>0</v>
      </c>
      <c r="CJ86" s="119">
        <v>0</v>
      </c>
      <c r="CK86" s="119">
        <v>0</v>
      </c>
      <c r="CL86" s="119">
        <v>0</v>
      </c>
      <c r="CM86" s="119">
        <v>0</v>
      </c>
      <c r="CN86" s="119">
        <v>0</v>
      </c>
      <c r="CO86" s="119">
        <v>0</v>
      </c>
      <c r="CP86" s="119">
        <v>0</v>
      </c>
      <c r="CQ86" s="119">
        <v>2.742</v>
      </c>
      <c r="CR86" s="119">
        <v>0</v>
      </c>
      <c r="CS86" s="119">
        <v>0</v>
      </c>
      <c r="CT86" s="119">
        <v>2.3479999999999999</v>
      </c>
      <c r="CU86" s="119">
        <v>1.978</v>
      </c>
      <c r="CV86" s="119">
        <v>1.978</v>
      </c>
      <c r="CW86" s="119">
        <v>1.978</v>
      </c>
      <c r="CX86" s="119">
        <v>0</v>
      </c>
      <c r="CY86" s="119">
        <v>0</v>
      </c>
      <c r="CZ86" s="119">
        <v>0</v>
      </c>
      <c r="DA86" s="119">
        <v>3.9540000000000002</v>
      </c>
      <c r="DB86" s="119">
        <v>0.11700000000000001</v>
      </c>
      <c r="DC86" s="119">
        <v>0</v>
      </c>
      <c r="DD86" s="119">
        <v>1.978</v>
      </c>
      <c r="DE86" s="119">
        <v>0</v>
      </c>
      <c r="DF86" s="119">
        <v>0</v>
      </c>
      <c r="DG86" s="119">
        <v>5.9320000000000004</v>
      </c>
      <c r="DH86" s="119">
        <v>34.236999999999995</v>
      </c>
      <c r="DI86" s="119">
        <v>0</v>
      </c>
      <c r="DJ86" s="119">
        <v>2.2719999999999998</v>
      </c>
      <c r="DK86" s="119">
        <v>5.9320000000000004</v>
      </c>
      <c r="DL86" s="119">
        <v>0</v>
      </c>
      <c r="DM86" s="119">
        <v>0</v>
      </c>
      <c r="DN86" s="119">
        <v>0</v>
      </c>
      <c r="DO86" s="119">
        <v>0</v>
      </c>
      <c r="DP86" s="119">
        <v>0</v>
      </c>
      <c r="DQ86" s="119">
        <v>0</v>
      </c>
      <c r="DR86" s="119">
        <v>0</v>
      </c>
      <c r="DS86" s="119">
        <v>0</v>
      </c>
      <c r="DT86" s="119">
        <v>0</v>
      </c>
      <c r="DU86" s="119">
        <v>0</v>
      </c>
      <c r="DV86" s="119">
        <v>0</v>
      </c>
      <c r="DW86" s="119">
        <v>0</v>
      </c>
      <c r="DX86" s="119">
        <v>21.346</v>
      </c>
      <c r="DY86" s="119">
        <v>0</v>
      </c>
      <c r="DZ86" s="119">
        <v>0</v>
      </c>
      <c r="EA86" s="119">
        <v>0</v>
      </c>
      <c r="EB86" s="119">
        <v>0</v>
      </c>
      <c r="EC86" s="119">
        <v>0</v>
      </c>
      <c r="ED86" s="119">
        <v>0</v>
      </c>
      <c r="EE86" s="119">
        <v>3.9540000000000002</v>
      </c>
      <c r="EF86" s="119">
        <v>0</v>
      </c>
      <c r="EG86" s="119">
        <v>1.978</v>
      </c>
      <c r="EH86" s="119">
        <v>0</v>
      </c>
      <c r="EI86" s="119">
        <v>1.978</v>
      </c>
      <c r="EJ86" s="119">
        <v>0</v>
      </c>
      <c r="EK86" s="119">
        <v>0</v>
      </c>
      <c r="EL86" s="119">
        <v>0</v>
      </c>
      <c r="EM86" s="119">
        <v>0</v>
      </c>
      <c r="EN86" s="119">
        <v>0</v>
      </c>
      <c r="EO86" s="119">
        <v>1.978</v>
      </c>
      <c r="EP86" s="119">
        <v>0</v>
      </c>
      <c r="EQ86" s="119">
        <v>4.9189999999999996</v>
      </c>
      <c r="ER86" s="119">
        <v>0</v>
      </c>
      <c r="ES86" s="119">
        <v>6.6029999999999998</v>
      </c>
      <c r="ET86" s="119">
        <v>3.9540000000000002</v>
      </c>
      <c r="EU86" s="119">
        <v>1.978</v>
      </c>
      <c r="EV86" s="119">
        <v>4.2549999999999999</v>
      </c>
      <c r="EW86" s="119">
        <v>0</v>
      </c>
      <c r="EX86" s="119">
        <v>1.978</v>
      </c>
      <c r="EY86" s="119">
        <v>5.4779999999999998</v>
      </c>
      <c r="EZ86" s="119">
        <v>1.978</v>
      </c>
      <c r="FA86" s="119">
        <v>0.11700000000000001</v>
      </c>
      <c r="FB86" s="119">
        <v>1.5740000000000001</v>
      </c>
      <c r="FC86" s="119">
        <v>0</v>
      </c>
      <c r="FD86" s="119">
        <v>1.978</v>
      </c>
      <c r="FE86" s="119">
        <v>0</v>
      </c>
      <c r="FF86" s="119">
        <v>21.914000000000001</v>
      </c>
      <c r="FG86" s="119">
        <v>0</v>
      </c>
      <c r="FH86" s="119">
        <v>0</v>
      </c>
      <c r="FI86" s="119">
        <v>0</v>
      </c>
      <c r="FJ86" s="119">
        <v>0</v>
      </c>
      <c r="FK86" s="119">
        <v>0</v>
      </c>
      <c r="FL86" s="119">
        <v>2.7389999999999999</v>
      </c>
      <c r="FM86" s="119">
        <v>0</v>
      </c>
      <c r="FN86" s="119">
        <v>0</v>
      </c>
      <c r="FO86" s="119">
        <v>0</v>
      </c>
      <c r="FP86" s="119">
        <v>0</v>
      </c>
      <c r="FQ86" s="119">
        <v>0</v>
      </c>
      <c r="FR86" s="119">
        <v>0</v>
      </c>
      <c r="FS86" s="119">
        <v>0</v>
      </c>
      <c r="FT86" s="119">
        <v>0</v>
      </c>
      <c r="FU86" s="119">
        <v>2.3479999999999999</v>
      </c>
      <c r="FV86" s="119">
        <v>0</v>
      </c>
      <c r="FW86" s="119">
        <v>0</v>
      </c>
      <c r="FX86" s="119">
        <v>0</v>
      </c>
      <c r="FY86" s="119">
        <v>1.4390000000000001</v>
      </c>
      <c r="FZ86" s="119">
        <v>0</v>
      </c>
      <c r="GA86" s="119">
        <v>0</v>
      </c>
      <c r="GB86" s="119">
        <v>0</v>
      </c>
      <c r="GC86" s="119">
        <v>0</v>
      </c>
      <c r="GD86" s="119">
        <v>0</v>
      </c>
      <c r="GE86" s="119">
        <v>0</v>
      </c>
      <c r="GF86" s="119">
        <v>0</v>
      </c>
      <c r="GG86" s="119">
        <v>2.7389999999999999</v>
      </c>
      <c r="GH86" s="119">
        <v>0</v>
      </c>
      <c r="GI86" s="119">
        <v>1.978</v>
      </c>
      <c r="GJ86" s="119">
        <v>0</v>
      </c>
      <c r="GK86" s="119">
        <v>0</v>
      </c>
      <c r="GL86" s="119">
        <v>1.978</v>
      </c>
      <c r="GM86" s="119">
        <v>2.7389999999999999</v>
      </c>
      <c r="GN86" s="119">
        <v>0</v>
      </c>
      <c r="GO86" s="119">
        <v>0</v>
      </c>
      <c r="GP86" s="119">
        <v>1.978</v>
      </c>
      <c r="GQ86" s="119">
        <v>0</v>
      </c>
      <c r="GR86" s="119">
        <v>0</v>
      </c>
      <c r="GS86" s="119">
        <v>0</v>
      </c>
      <c r="GT86" s="119">
        <v>2.7389999999999999</v>
      </c>
      <c r="GU86" s="119">
        <v>2.7389999999999999</v>
      </c>
      <c r="GV86" s="119">
        <v>0</v>
      </c>
      <c r="GW86" s="119">
        <v>1.978</v>
      </c>
      <c r="GX86" s="119">
        <v>0</v>
      </c>
      <c r="GY86" s="119">
        <v>1.978</v>
      </c>
      <c r="GZ86" s="119">
        <v>2.7389999999999999</v>
      </c>
      <c r="HA86" s="119">
        <v>0</v>
      </c>
      <c r="HB86" s="119">
        <v>1.978</v>
      </c>
      <c r="HC86" s="119">
        <v>1.978</v>
      </c>
      <c r="HD86" s="119">
        <v>0</v>
      </c>
      <c r="HE86" s="119">
        <v>4.7169999999999996</v>
      </c>
      <c r="HF86" s="119">
        <v>0</v>
      </c>
      <c r="HG86" s="119">
        <v>1.978</v>
      </c>
      <c r="HH86" s="119">
        <v>5.4779999999999998</v>
      </c>
      <c r="HI86" s="119">
        <v>0</v>
      </c>
      <c r="HJ86" s="119">
        <v>0</v>
      </c>
      <c r="HK86" s="119">
        <v>0</v>
      </c>
      <c r="HL86" s="119">
        <v>0</v>
      </c>
      <c r="HM86" s="119">
        <v>0</v>
      </c>
      <c r="HN86" s="119">
        <v>0</v>
      </c>
      <c r="HO86" s="119">
        <v>0</v>
      </c>
      <c r="HP86" s="119">
        <v>0</v>
      </c>
      <c r="HQ86" s="119">
        <v>0</v>
      </c>
      <c r="HR86" s="119">
        <v>0</v>
      </c>
      <c r="HS86" s="119">
        <v>0</v>
      </c>
      <c r="HT86" s="119">
        <v>1.978</v>
      </c>
      <c r="HU86" s="119">
        <v>0</v>
      </c>
      <c r="HV86" s="119">
        <v>0</v>
      </c>
      <c r="HW86" s="119">
        <v>0</v>
      </c>
      <c r="HX86" s="119">
        <v>0</v>
      </c>
    </row>
    <row r="87" spans="1:232" s="20" customFormat="1" ht="15" x14ac:dyDescent="0.25">
      <c r="A87" s="131">
        <v>25</v>
      </c>
      <c r="B87" s="16" t="s">
        <v>327</v>
      </c>
      <c r="C87" s="17" t="s">
        <v>268</v>
      </c>
      <c r="D87" s="18">
        <f t="shared" si="21"/>
        <v>0.09</v>
      </c>
      <c r="E87" s="19">
        <f t="shared" ref="E87:G87" si="23">SUM(I87,Y87)</f>
        <v>0</v>
      </c>
      <c r="F87" s="19">
        <f t="shared" si="23"/>
        <v>0</v>
      </c>
      <c r="G87" s="19">
        <f t="shared" si="23"/>
        <v>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>
        <v>5.0000000000000001E-3</v>
      </c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>
        <v>4.0000000000000001E-3</v>
      </c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>
        <v>8.0000000000000002E-3</v>
      </c>
      <c r="BO87" s="19">
        <v>3.0000000000000001E-3</v>
      </c>
      <c r="BP87" s="19"/>
      <c r="BQ87" s="19">
        <v>3.0000000000000001E-3</v>
      </c>
      <c r="BR87" s="19"/>
      <c r="BS87" s="19">
        <v>4.0000000000000001E-3</v>
      </c>
      <c r="BT87" s="19"/>
      <c r="BU87" s="19">
        <v>3.0000000000000001E-3</v>
      </c>
      <c r="BV87" s="19">
        <v>1E-3</v>
      </c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>
        <v>0.02</v>
      </c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>
        <v>5.0000000000000001E-3</v>
      </c>
      <c r="ER87" s="19"/>
      <c r="ES87" s="19">
        <v>4.0000000000000001E-3</v>
      </c>
      <c r="ET87" s="19"/>
      <c r="EU87" s="19"/>
      <c r="EV87" s="19">
        <v>5.0000000000000001E-3</v>
      </c>
      <c r="EW87" s="19"/>
      <c r="EX87" s="19"/>
      <c r="EY87" s="19"/>
      <c r="EZ87" s="19"/>
      <c r="FA87" s="19"/>
      <c r="FB87" s="19"/>
      <c r="FC87" s="19"/>
      <c r="FD87" s="19"/>
      <c r="FE87" s="19"/>
      <c r="FF87" s="19">
        <v>1.4999999999999999E-2</v>
      </c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>
        <v>0.01</v>
      </c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</row>
    <row r="88" spans="1:232" s="20" customFormat="1" ht="15" x14ac:dyDescent="0.25">
      <c r="A88" s="132"/>
      <c r="B88" s="22"/>
      <c r="C88" s="23" t="s">
        <v>240</v>
      </c>
      <c r="D88" s="18">
        <f t="shared" si="21"/>
        <v>10.539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>
        <v>0.58499999999999996</v>
      </c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>
        <v>0.46700000000000003</v>
      </c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>
        <v>0.93799999999999994</v>
      </c>
      <c r="BO88" s="19">
        <v>0.35199999999999998</v>
      </c>
      <c r="BP88" s="19"/>
      <c r="BQ88" s="19">
        <v>0.35199999999999998</v>
      </c>
      <c r="BR88" s="19"/>
      <c r="BS88" s="19">
        <v>0.46700000000000003</v>
      </c>
      <c r="BT88" s="19"/>
      <c r="BU88" s="19">
        <v>0.35199999999999998</v>
      </c>
      <c r="BV88" s="19">
        <v>0.11700000000000001</v>
      </c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>
        <v>2.3420000000000001</v>
      </c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>
        <v>0.58499999999999996</v>
      </c>
      <c r="ER88" s="19"/>
      <c r="ES88" s="19">
        <v>0.46700000000000003</v>
      </c>
      <c r="ET88" s="19"/>
      <c r="EU88" s="19"/>
      <c r="EV88" s="19">
        <v>0.58499999999999996</v>
      </c>
      <c r="EW88" s="19"/>
      <c r="EX88" s="19"/>
      <c r="EY88" s="19"/>
      <c r="EZ88" s="19"/>
      <c r="FA88" s="19"/>
      <c r="FB88" s="19"/>
      <c r="FC88" s="19"/>
      <c r="FD88" s="19"/>
      <c r="FE88" s="19"/>
      <c r="FF88" s="19">
        <v>1.758</v>
      </c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>
        <v>1.1719999999999999</v>
      </c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</row>
    <row r="89" spans="1:232" s="20" customFormat="1" ht="27" customHeight="1" x14ac:dyDescent="0.25">
      <c r="A89" s="132">
        <v>26</v>
      </c>
      <c r="B89" s="133" t="s">
        <v>328</v>
      </c>
      <c r="C89" s="134" t="s">
        <v>263</v>
      </c>
      <c r="D89" s="18">
        <f t="shared" si="21"/>
        <v>328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v>14</v>
      </c>
      <c r="R89" s="19">
        <v>21</v>
      </c>
      <c r="S89" s="19"/>
      <c r="T89" s="19"/>
      <c r="U89" s="19"/>
      <c r="V89" s="19"/>
      <c r="W89" s="19"/>
      <c r="X89" s="19">
        <v>7</v>
      </c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>
        <v>12</v>
      </c>
      <c r="AJ89" s="19"/>
      <c r="AK89" s="19">
        <v>14</v>
      </c>
      <c r="AL89" s="19"/>
      <c r="AM89" s="19"/>
      <c r="AN89" s="19"/>
      <c r="AO89" s="19"/>
      <c r="AP89" s="19">
        <v>7</v>
      </c>
      <c r="AQ89" s="19">
        <v>7</v>
      </c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>
        <v>4</v>
      </c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>
        <v>4</v>
      </c>
      <c r="BO89" s="19">
        <v>2</v>
      </c>
      <c r="BP89" s="19"/>
      <c r="BQ89" s="19">
        <v>9</v>
      </c>
      <c r="BR89" s="19"/>
      <c r="BS89" s="19">
        <v>2</v>
      </c>
      <c r="BT89" s="19"/>
      <c r="BU89" s="19">
        <v>4</v>
      </c>
      <c r="BV89" s="19">
        <v>1</v>
      </c>
      <c r="BW89" s="19"/>
      <c r="BX89" s="19"/>
      <c r="BY89" s="19"/>
      <c r="BZ89" s="19"/>
      <c r="CA89" s="19"/>
      <c r="CB89" s="19">
        <v>1</v>
      </c>
      <c r="CC89" s="19"/>
      <c r="CD89" s="19"/>
      <c r="CE89" s="19"/>
      <c r="CF89" s="19"/>
      <c r="CG89" s="19"/>
      <c r="CH89" s="19">
        <v>7</v>
      </c>
      <c r="CI89" s="19"/>
      <c r="CJ89" s="19"/>
      <c r="CK89" s="19"/>
      <c r="CL89" s="19"/>
      <c r="CM89" s="19"/>
      <c r="CN89" s="19"/>
      <c r="CO89" s="19"/>
      <c r="CP89" s="19"/>
      <c r="CQ89" s="19">
        <v>3</v>
      </c>
      <c r="CR89" s="19"/>
      <c r="CS89" s="19"/>
      <c r="CT89" s="19">
        <v>6</v>
      </c>
      <c r="CU89" s="19"/>
      <c r="CV89" s="19"/>
      <c r="CW89" s="19"/>
      <c r="CX89" s="19"/>
      <c r="CY89" s="19"/>
      <c r="CZ89" s="19"/>
      <c r="DA89" s="19"/>
      <c r="DB89" s="19">
        <v>1</v>
      </c>
      <c r="DC89" s="19"/>
      <c r="DD89" s="19"/>
      <c r="DE89" s="19"/>
      <c r="DF89" s="19"/>
      <c r="DG89" s="19"/>
      <c r="DH89" s="19">
        <v>24</v>
      </c>
      <c r="DI89" s="19"/>
      <c r="DJ89" s="19">
        <v>15</v>
      </c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>
        <v>30</v>
      </c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>
        <v>3</v>
      </c>
      <c r="ER89" s="19"/>
      <c r="ES89" s="19">
        <v>6</v>
      </c>
      <c r="ET89" s="19"/>
      <c r="EU89" s="19"/>
      <c r="EV89" s="19">
        <v>2</v>
      </c>
      <c r="EW89" s="19"/>
      <c r="EX89" s="19"/>
      <c r="EY89" s="19">
        <v>14</v>
      </c>
      <c r="EZ89" s="19"/>
      <c r="FA89" s="19">
        <v>1</v>
      </c>
      <c r="FB89" s="19">
        <v>1</v>
      </c>
      <c r="FC89" s="19"/>
      <c r="FD89" s="19"/>
      <c r="FE89" s="19"/>
      <c r="FF89" s="19">
        <v>35</v>
      </c>
      <c r="FG89" s="19"/>
      <c r="FH89" s="19"/>
      <c r="FI89" s="19"/>
      <c r="FJ89" s="19"/>
      <c r="FK89" s="19"/>
      <c r="FL89" s="19">
        <v>7</v>
      </c>
      <c r="FM89" s="19"/>
      <c r="FN89" s="19"/>
      <c r="FO89" s="19"/>
      <c r="FP89" s="19"/>
      <c r="FQ89" s="19"/>
      <c r="FR89" s="19"/>
      <c r="FS89" s="19"/>
      <c r="FT89" s="19"/>
      <c r="FU89" s="19">
        <v>6</v>
      </c>
      <c r="FV89" s="19"/>
      <c r="FW89" s="19"/>
      <c r="FX89" s="19"/>
      <c r="FY89" s="19">
        <v>2</v>
      </c>
      <c r="FZ89" s="19"/>
      <c r="GA89" s="19"/>
      <c r="GB89" s="19"/>
      <c r="GC89" s="19"/>
      <c r="GD89" s="19"/>
      <c r="GE89" s="19"/>
      <c r="GF89" s="19"/>
      <c r="GG89" s="19">
        <v>7</v>
      </c>
      <c r="GH89" s="19"/>
      <c r="GI89" s="19"/>
      <c r="GJ89" s="19"/>
      <c r="GK89" s="19"/>
      <c r="GL89" s="19"/>
      <c r="GM89" s="19">
        <v>7</v>
      </c>
      <c r="GN89" s="19"/>
      <c r="GO89" s="19"/>
      <c r="GP89" s="19"/>
      <c r="GQ89" s="19"/>
      <c r="GR89" s="19"/>
      <c r="GS89" s="19"/>
      <c r="GT89" s="19">
        <v>7</v>
      </c>
      <c r="GU89" s="19">
        <v>7</v>
      </c>
      <c r="GV89" s="19"/>
      <c r="GW89" s="19"/>
      <c r="GX89" s="19"/>
      <c r="GY89" s="19"/>
      <c r="GZ89" s="19">
        <v>7</v>
      </c>
      <c r="HA89" s="19"/>
      <c r="HB89" s="19"/>
      <c r="HC89" s="19"/>
      <c r="HD89" s="19"/>
      <c r="HE89" s="19">
        <v>7</v>
      </c>
      <c r="HF89" s="19"/>
      <c r="HG89" s="19"/>
      <c r="HH89" s="19">
        <v>14</v>
      </c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</row>
    <row r="90" spans="1:232" s="20" customFormat="1" ht="15" x14ac:dyDescent="0.25">
      <c r="A90" s="132"/>
      <c r="B90" s="133"/>
      <c r="C90" s="23" t="s">
        <v>240</v>
      </c>
      <c r="D90" s="18">
        <f t="shared" si="21"/>
        <v>159.33500000000004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v>5.4779999999999998</v>
      </c>
      <c r="R90" s="19">
        <v>8.2159999999999993</v>
      </c>
      <c r="S90" s="19"/>
      <c r="T90" s="19"/>
      <c r="U90" s="19"/>
      <c r="V90" s="19"/>
      <c r="W90" s="19"/>
      <c r="X90" s="19">
        <v>2.7389999999999999</v>
      </c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>
        <v>5.0540000000000003</v>
      </c>
      <c r="AJ90" s="19"/>
      <c r="AK90" s="19">
        <v>10.677999999999999</v>
      </c>
      <c r="AL90" s="19"/>
      <c r="AM90" s="19"/>
      <c r="AN90" s="19"/>
      <c r="AO90" s="19"/>
      <c r="AP90" s="19">
        <v>2.7389999999999999</v>
      </c>
      <c r="AQ90" s="19">
        <v>2.7389999999999999</v>
      </c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>
        <v>2.2109999999999999</v>
      </c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>
        <v>1.2909999999999999</v>
      </c>
      <c r="BO90" s="19">
        <v>1.6919999999999999</v>
      </c>
      <c r="BP90" s="19"/>
      <c r="BQ90" s="19">
        <v>5.9740000000000002</v>
      </c>
      <c r="BR90" s="19"/>
      <c r="BS90" s="19">
        <v>0.78200000000000003</v>
      </c>
      <c r="BT90" s="19"/>
      <c r="BU90" s="19">
        <v>1.2909999999999999</v>
      </c>
      <c r="BV90" s="19">
        <v>0.39200000000000002</v>
      </c>
      <c r="BW90" s="19"/>
      <c r="BX90" s="19"/>
      <c r="BY90" s="19"/>
      <c r="BZ90" s="19"/>
      <c r="CA90" s="19"/>
      <c r="CB90" s="19">
        <v>1.5740000000000001</v>
      </c>
      <c r="CC90" s="19"/>
      <c r="CD90" s="19"/>
      <c r="CE90" s="19"/>
      <c r="CF90" s="19"/>
      <c r="CG90" s="19"/>
      <c r="CH90" s="19">
        <v>2.7389999999999999</v>
      </c>
      <c r="CI90" s="19"/>
      <c r="CJ90" s="19"/>
      <c r="CK90" s="19"/>
      <c r="CL90" s="19"/>
      <c r="CM90" s="19"/>
      <c r="CN90" s="19"/>
      <c r="CO90" s="19"/>
      <c r="CP90" s="19"/>
      <c r="CQ90" s="19">
        <v>0.4</v>
      </c>
      <c r="CR90" s="19"/>
      <c r="CS90" s="19"/>
      <c r="CT90" s="19">
        <v>2.3479999999999999</v>
      </c>
      <c r="CU90" s="19"/>
      <c r="CV90" s="19"/>
      <c r="CW90" s="19"/>
      <c r="CX90" s="19"/>
      <c r="CY90" s="19"/>
      <c r="CZ90" s="19"/>
      <c r="DA90" s="19"/>
      <c r="DB90" s="19">
        <v>0.11700000000000001</v>
      </c>
      <c r="DC90" s="19"/>
      <c r="DD90" s="19"/>
      <c r="DE90" s="19"/>
      <c r="DF90" s="19"/>
      <c r="DG90" s="19"/>
      <c r="DH90" s="19">
        <v>16.443999999999999</v>
      </c>
      <c r="DI90" s="19"/>
      <c r="DJ90" s="19">
        <v>2.2719999999999998</v>
      </c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>
        <v>21.346</v>
      </c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>
        <v>2.3559999999999999</v>
      </c>
      <c r="ER90" s="19"/>
      <c r="ES90" s="19">
        <v>4.1580000000000004</v>
      </c>
      <c r="ET90" s="19"/>
      <c r="EU90" s="19"/>
      <c r="EV90" s="19">
        <v>1.6919999999999999</v>
      </c>
      <c r="EW90" s="19"/>
      <c r="EX90" s="19"/>
      <c r="EY90" s="19">
        <v>5.4779999999999998</v>
      </c>
      <c r="EZ90" s="19"/>
      <c r="FA90" s="19">
        <v>0.11700000000000001</v>
      </c>
      <c r="FB90" s="19">
        <v>1.5740000000000001</v>
      </c>
      <c r="FC90" s="19"/>
      <c r="FD90" s="19"/>
      <c r="FE90" s="19"/>
      <c r="FF90" s="19">
        <v>18.178000000000001</v>
      </c>
      <c r="FG90" s="19"/>
      <c r="FH90" s="19"/>
      <c r="FI90" s="19"/>
      <c r="FJ90" s="19"/>
      <c r="FK90" s="19"/>
      <c r="FL90" s="19">
        <v>2.7389999999999999</v>
      </c>
      <c r="FM90" s="19"/>
      <c r="FN90" s="19"/>
      <c r="FO90" s="19"/>
      <c r="FP90" s="19"/>
      <c r="FQ90" s="19"/>
      <c r="FR90" s="19"/>
      <c r="FS90" s="19"/>
      <c r="FT90" s="19"/>
      <c r="FU90" s="19">
        <v>2.3479999999999999</v>
      </c>
      <c r="FV90" s="19"/>
      <c r="FW90" s="19"/>
      <c r="FX90" s="19"/>
      <c r="FY90" s="19">
        <v>0.26700000000000002</v>
      </c>
      <c r="FZ90" s="19"/>
      <c r="GA90" s="19"/>
      <c r="GB90" s="19"/>
      <c r="GC90" s="19"/>
      <c r="GD90" s="19"/>
      <c r="GE90" s="19"/>
      <c r="GF90" s="19"/>
      <c r="GG90" s="19">
        <v>2.7389999999999999</v>
      </c>
      <c r="GH90" s="19"/>
      <c r="GI90" s="19"/>
      <c r="GJ90" s="19"/>
      <c r="GK90" s="19"/>
      <c r="GL90" s="19"/>
      <c r="GM90" s="19">
        <v>2.7389999999999999</v>
      </c>
      <c r="GN90" s="19"/>
      <c r="GO90" s="19"/>
      <c r="GP90" s="19"/>
      <c r="GQ90" s="19"/>
      <c r="GR90" s="19"/>
      <c r="GS90" s="19"/>
      <c r="GT90" s="19">
        <v>2.7389999999999999</v>
      </c>
      <c r="GU90" s="19">
        <v>2.7389999999999999</v>
      </c>
      <c r="GV90" s="19"/>
      <c r="GW90" s="19"/>
      <c r="GX90" s="19"/>
      <c r="GY90" s="19"/>
      <c r="GZ90" s="19">
        <v>2.7389999999999999</v>
      </c>
      <c r="HA90" s="19"/>
      <c r="HB90" s="19"/>
      <c r="HC90" s="19"/>
      <c r="HD90" s="19"/>
      <c r="HE90" s="19">
        <v>2.7389999999999999</v>
      </c>
      <c r="HF90" s="19"/>
      <c r="HG90" s="19"/>
      <c r="HH90" s="19">
        <v>5.4779999999999998</v>
      </c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</row>
    <row r="91" spans="1:232" s="20" customFormat="1" ht="15" x14ac:dyDescent="0.25">
      <c r="A91" s="21" t="s">
        <v>329</v>
      </c>
      <c r="B91" s="22" t="s">
        <v>330</v>
      </c>
      <c r="C91" s="23" t="s">
        <v>263</v>
      </c>
      <c r="D91" s="18">
        <f t="shared" si="21"/>
        <v>78</v>
      </c>
      <c r="E91" s="19"/>
      <c r="F91" s="19"/>
      <c r="G91" s="19"/>
      <c r="H91" s="19"/>
      <c r="I91" s="19"/>
      <c r="J91" s="19"/>
      <c r="K91" s="19"/>
      <c r="L91" s="19"/>
      <c r="M91" s="19"/>
      <c r="N91" s="19">
        <v>1</v>
      </c>
      <c r="O91" s="19">
        <v>1</v>
      </c>
      <c r="P91" s="19">
        <v>1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>
        <v>1</v>
      </c>
      <c r="AB91" s="19"/>
      <c r="AC91" s="19">
        <v>1</v>
      </c>
      <c r="AD91" s="19"/>
      <c r="AE91" s="19"/>
      <c r="AF91" s="19">
        <v>1</v>
      </c>
      <c r="AG91" s="19">
        <v>1</v>
      </c>
      <c r="AH91" s="19"/>
      <c r="AI91" s="19">
        <v>1</v>
      </c>
      <c r="AJ91" s="19"/>
      <c r="AK91" s="19">
        <v>3</v>
      </c>
      <c r="AL91" s="19"/>
      <c r="AM91" s="19"/>
      <c r="AN91" s="19">
        <v>1</v>
      </c>
      <c r="AO91" s="19"/>
      <c r="AP91" s="19"/>
      <c r="AQ91" s="19"/>
      <c r="AR91" s="19"/>
      <c r="AS91" s="19">
        <v>1</v>
      </c>
      <c r="AT91" s="19">
        <v>1</v>
      </c>
      <c r="AU91" s="19"/>
      <c r="AV91" s="19"/>
      <c r="AW91" s="19"/>
      <c r="AX91" s="19">
        <v>1</v>
      </c>
      <c r="AY91" s="19">
        <v>1</v>
      </c>
      <c r="AZ91" s="19"/>
      <c r="BA91" s="19"/>
      <c r="BB91" s="19"/>
      <c r="BC91" s="19">
        <v>1</v>
      </c>
      <c r="BD91" s="19">
        <v>1</v>
      </c>
      <c r="BE91" s="19"/>
      <c r="BF91" s="19"/>
      <c r="BG91" s="19"/>
      <c r="BH91" s="19">
        <v>1</v>
      </c>
      <c r="BI91" s="19">
        <v>1</v>
      </c>
      <c r="BJ91" s="19">
        <v>2</v>
      </c>
      <c r="BK91" s="19">
        <v>1</v>
      </c>
      <c r="BL91" s="19"/>
      <c r="BM91" s="19"/>
      <c r="BN91" s="19"/>
      <c r="BO91" s="19">
        <v>1</v>
      </c>
      <c r="BP91" s="19"/>
      <c r="BQ91" s="19">
        <v>3</v>
      </c>
      <c r="BR91" s="19"/>
      <c r="BS91" s="19"/>
      <c r="BT91" s="19">
        <v>1</v>
      </c>
      <c r="BU91" s="19"/>
      <c r="BV91" s="19"/>
      <c r="BW91" s="19"/>
      <c r="BX91" s="19"/>
      <c r="BY91" s="19"/>
      <c r="BZ91" s="19"/>
      <c r="CA91" s="19">
        <v>1</v>
      </c>
      <c r="CB91" s="19">
        <v>1</v>
      </c>
      <c r="CC91" s="19"/>
      <c r="CD91" s="19"/>
      <c r="CE91" s="19"/>
      <c r="CF91" s="19">
        <v>2</v>
      </c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>
        <v>1</v>
      </c>
      <c r="CV91" s="19">
        <v>1</v>
      </c>
      <c r="CW91" s="19">
        <v>1</v>
      </c>
      <c r="CX91" s="19"/>
      <c r="CY91" s="19"/>
      <c r="CZ91" s="19"/>
      <c r="DA91" s="19">
        <v>2</v>
      </c>
      <c r="DB91" s="19"/>
      <c r="DC91" s="19"/>
      <c r="DD91" s="19">
        <v>1</v>
      </c>
      <c r="DE91" s="19"/>
      <c r="DF91" s="19"/>
      <c r="DG91" s="19">
        <v>3</v>
      </c>
      <c r="DH91" s="19">
        <v>9</v>
      </c>
      <c r="DI91" s="19"/>
      <c r="DJ91" s="19"/>
      <c r="DK91" s="19">
        <v>3</v>
      </c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>
        <v>2</v>
      </c>
      <c r="EF91" s="19"/>
      <c r="EG91" s="19">
        <v>1</v>
      </c>
      <c r="EH91" s="19"/>
      <c r="EI91" s="19">
        <v>1</v>
      </c>
      <c r="EJ91" s="19"/>
      <c r="EK91" s="19"/>
      <c r="EL91" s="19"/>
      <c r="EM91" s="19"/>
      <c r="EN91" s="19"/>
      <c r="EO91" s="19">
        <v>1</v>
      </c>
      <c r="EP91" s="19"/>
      <c r="EQ91" s="19">
        <v>1</v>
      </c>
      <c r="ER91" s="19"/>
      <c r="ES91" s="19">
        <v>1</v>
      </c>
      <c r="ET91" s="19">
        <v>2</v>
      </c>
      <c r="EU91" s="19">
        <v>1</v>
      </c>
      <c r="EV91" s="19">
        <v>1</v>
      </c>
      <c r="EW91" s="19"/>
      <c r="EX91" s="19">
        <v>1</v>
      </c>
      <c r="EY91" s="19"/>
      <c r="EZ91" s="19">
        <v>1</v>
      </c>
      <c r="FA91" s="19"/>
      <c r="FB91" s="19"/>
      <c r="FC91" s="19"/>
      <c r="FD91" s="19">
        <v>1</v>
      </c>
      <c r="FE91" s="19"/>
      <c r="FF91" s="19">
        <v>1</v>
      </c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>
        <v>1</v>
      </c>
      <c r="GJ91" s="19"/>
      <c r="GK91" s="19"/>
      <c r="GL91" s="19">
        <v>1</v>
      </c>
      <c r="GM91" s="19"/>
      <c r="GN91" s="19"/>
      <c r="GO91" s="19"/>
      <c r="GP91" s="19">
        <v>1</v>
      </c>
      <c r="GQ91" s="19"/>
      <c r="GR91" s="19"/>
      <c r="GS91" s="19"/>
      <c r="GT91" s="19"/>
      <c r="GU91" s="19"/>
      <c r="GV91" s="19"/>
      <c r="GW91" s="19">
        <v>1</v>
      </c>
      <c r="GX91" s="19"/>
      <c r="GY91" s="19">
        <v>1</v>
      </c>
      <c r="GZ91" s="19"/>
      <c r="HA91" s="19"/>
      <c r="HB91" s="19">
        <v>1</v>
      </c>
      <c r="HC91" s="19">
        <v>1</v>
      </c>
      <c r="HD91" s="19"/>
      <c r="HE91" s="19">
        <v>1</v>
      </c>
      <c r="HF91" s="19"/>
      <c r="HG91" s="19">
        <v>1</v>
      </c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>
        <v>1</v>
      </c>
      <c r="HU91" s="19"/>
      <c r="HV91" s="19"/>
      <c r="HW91" s="19"/>
      <c r="HX91" s="19"/>
    </row>
    <row r="92" spans="1:232" s="20" customFormat="1" ht="15.75" thickBot="1" x14ac:dyDescent="0.3">
      <c r="A92" s="53"/>
      <c r="B92" s="65"/>
      <c r="C92" s="55" t="s">
        <v>240</v>
      </c>
      <c r="D92" s="18">
        <f t="shared" si="21"/>
        <v>154.25700000000006</v>
      </c>
      <c r="E92" s="19"/>
      <c r="F92" s="19"/>
      <c r="G92" s="19"/>
      <c r="H92" s="19"/>
      <c r="I92" s="19"/>
      <c r="J92" s="19"/>
      <c r="K92" s="19"/>
      <c r="L92" s="19"/>
      <c r="M92" s="19"/>
      <c r="N92" s="19">
        <v>1.978</v>
      </c>
      <c r="O92" s="19">
        <v>1.978</v>
      </c>
      <c r="P92" s="19">
        <v>1.978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>
        <v>1.978</v>
      </c>
      <c r="AB92" s="19"/>
      <c r="AC92" s="19">
        <v>1.978</v>
      </c>
      <c r="AD92" s="19"/>
      <c r="AE92" s="19"/>
      <c r="AF92" s="19">
        <v>1.978</v>
      </c>
      <c r="AG92" s="19">
        <v>1.978</v>
      </c>
      <c r="AH92" s="19"/>
      <c r="AI92" s="19">
        <v>1.978</v>
      </c>
      <c r="AJ92" s="19"/>
      <c r="AK92" s="19">
        <v>5.9320000000000004</v>
      </c>
      <c r="AL92" s="19"/>
      <c r="AM92" s="19"/>
      <c r="AN92" s="19">
        <v>1.978</v>
      </c>
      <c r="AO92" s="19"/>
      <c r="AP92" s="19"/>
      <c r="AQ92" s="19"/>
      <c r="AR92" s="19"/>
      <c r="AS92" s="19">
        <v>1.978</v>
      </c>
      <c r="AT92" s="19">
        <v>1.978</v>
      </c>
      <c r="AU92" s="19"/>
      <c r="AV92" s="19"/>
      <c r="AW92" s="19"/>
      <c r="AX92" s="19">
        <v>1.978</v>
      </c>
      <c r="AY92" s="19">
        <v>1.978</v>
      </c>
      <c r="AZ92" s="19"/>
      <c r="BA92" s="19"/>
      <c r="BB92" s="19"/>
      <c r="BC92" s="19">
        <v>1.978</v>
      </c>
      <c r="BD92" s="19">
        <v>1.978</v>
      </c>
      <c r="BE92" s="19"/>
      <c r="BF92" s="19"/>
      <c r="BG92" s="19"/>
      <c r="BH92" s="19">
        <v>1.978</v>
      </c>
      <c r="BI92" s="19">
        <v>1.978</v>
      </c>
      <c r="BJ92" s="19">
        <v>3.9540000000000002</v>
      </c>
      <c r="BK92" s="19">
        <v>1.978</v>
      </c>
      <c r="BL92" s="19"/>
      <c r="BM92" s="19"/>
      <c r="BN92" s="19"/>
      <c r="BO92" s="19">
        <v>1.978</v>
      </c>
      <c r="BP92" s="19"/>
      <c r="BQ92" s="19">
        <v>5.9320000000000004</v>
      </c>
      <c r="BR92" s="19"/>
      <c r="BS92" s="19"/>
      <c r="BT92" s="19">
        <v>1.978</v>
      </c>
      <c r="BU92" s="19"/>
      <c r="BV92" s="19"/>
      <c r="BW92" s="19"/>
      <c r="BX92" s="19"/>
      <c r="BY92" s="19"/>
      <c r="BZ92" s="19"/>
      <c r="CA92" s="19">
        <v>1.978</v>
      </c>
      <c r="CB92" s="19">
        <v>1.978</v>
      </c>
      <c r="CC92" s="19"/>
      <c r="CD92" s="19"/>
      <c r="CE92" s="19"/>
      <c r="CF92" s="19">
        <v>3.9540000000000002</v>
      </c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>
        <v>1.978</v>
      </c>
      <c r="CV92" s="19">
        <v>1.978</v>
      </c>
      <c r="CW92" s="19">
        <v>1.978</v>
      </c>
      <c r="CX92" s="19"/>
      <c r="CY92" s="19"/>
      <c r="CZ92" s="19"/>
      <c r="DA92" s="19">
        <v>3.9540000000000002</v>
      </c>
      <c r="DB92" s="19"/>
      <c r="DC92" s="19"/>
      <c r="DD92" s="19">
        <v>1.978</v>
      </c>
      <c r="DE92" s="19"/>
      <c r="DF92" s="19"/>
      <c r="DG92" s="19">
        <v>5.9320000000000004</v>
      </c>
      <c r="DH92" s="19">
        <v>17.792999999999999</v>
      </c>
      <c r="DI92" s="19"/>
      <c r="DJ92" s="19"/>
      <c r="DK92" s="19">
        <v>5.9320000000000004</v>
      </c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>
        <v>3.9540000000000002</v>
      </c>
      <c r="EF92" s="19"/>
      <c r="EG92" s="19">
        <v>1.978</v>
      </c>
      <c r="EH92" s="19"/>
      <c r="EI92" s="19">
        <v>1.978</v>
      </c>
      <c r="EJ92" s="19"/>
      <c r="EK92" s="19"/>
      <c r="EL92" s="19"/>
      <c r="EM92" s="19"/>
      <c r="EN92" s="19"/>
      <c r="EO92" s="19">
        <v>1.978</v>
      </c>
      <c r="EP92" s="19"/>
      <c r="EQ92" s="19">
        <v>1.978</v>
      </c>
      <c r="ER92" s="19"/>
      <c r="ES92" s="19">
        <v>1.978</v>
      </c>
      <c r="ET92" s="19">
        <v>3.9540000000000002</v>
      </c>
      <c r="EU92" s="19">
        <v>1.978</v>
      </c>
      <c r="EV92" s="19">
        <v>1.978</v>
      </c>
      <c r="EW92" s="19"/>
      <c r="EX92" s="19">
        <v>1.978</v>
      </c>
      <c r="EY92" s="19"/>
      <c r="EZ92" s="19">
        <v>1.978</v>
      </c>
      <c r="FA92" s="19"/>
      <c r="FB92" s="19"/>
      <c r="FC92" s="19"/>
      <c r="FD92" s="19">
        <v>1.978</v>
      </c>
      <c r="FE92" s="19"/>
      <c r="FF92" s="19">
        <v>1.978</v>
      </c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>
        <v>1.978</v>
      </c>
      <c r="GJ92" s="19"/>
      <c r="GK92" s="19"/>
      <c r="GL92" s="19">
        <v>1.978</v>
      </c>
      <c r="GM92" s="19"/>
      <c r="GN92" s="19"/>
      <c r="GO92" s="19"/>
      <c r="GP92" s="19">
        <v>1.978</v>
      </c>
      <c r="GQ92" s="19"/>
      <c r="GR92" s="19"/>
      <c r="GS92" s="19"/>
      <c r="GT92" s="19"/>
      <c r="GU92" s="19"/>
      <c r="GV92" s="19"/>
      <c r="GW92" s="19">
        <v>1.978</v>
      </c>
      <c r="GX92" s="19"/>
      <c r="GY92" s="19">
        <v>1.978</v>
      </c>
      <c r="GZ92" s="19"/>
      <c r="HA92" s="19"/>
      <c r="HB92" s="19">
        <v>1.978</v>
      </c>
      <c r="HC92" s="19">
        <v>1.978</v>
      </c>
      <c r="HD92" s="19"/>
      <c r="HE92" s="19">
        <v>1.978</v>
      </c>
      <c r="HF92" s="19"/>
      <c r="HG92" s="19">
        <v>1.978</v>
      </c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>
        <v>1.978</v>
      </c>
      <c r="HU92" s="19"/>
      <c r="HV92" s="19"/>
      <c r="HW92" s="19"/>
      <c r="HX92" s="19"/>
    </row>
    <row r="93" spans="1:232" s="14" customFormat="1" ht="43.5" thickBot="1" x14ac:dyDescent="0.25">
      <c r="A93" s="10" t="s">
        <v>331</v>
      </c>
      <c r="B93" s="135" t="s">
        <v>332</v>
      </c>
      <c r="C93" s="136" t="s">
        <v>240</v>
      </c>
      <c r="D93" s="18"/>
      <c r="E93" s="119">
        <f t="shared" ref="E93:G93" si="24">E94+E95</f>
        <v>0</v>
      </c>
      <c r="F93" s="119">
        <f t="shared" si="24"/>
        <v>0</v>
      </c>
      <c r="G93" s="119">
        <f t="shared" si="24"/>
        <v>0</v>
      </c>
      <c r="H93" s="119">
        <v>0</v>
      </c>
      <c r="I93" s="119">
        <v>6.98</v>
      </c>
      <c r="J93" s="119">
        <v>6.98</v>
      </c>
      <c r="K93" s="119">
        <v>6.98</v>
      </c>
      <c r="L93" s="119">
        <v>1.27</v>
      </c>
      <c r="M93" s="119">
        <v>6.98</v>
      </c>
      <c r="N93" s="119">
        <v>6.98</v>
      </c>
      <c r="O93" s="119">
        <v>6.98</v>
      </c>
      <c r="P93" s="119">
        <v>6.98</v>
      </c>
      <c r="Q93" s="119">
        <v>6.98</v>
      </c>
      <c r="R93" s="119">
        <v>6.98</v>
      </c>
      <c r="S93" s="119">
        <v>6.98</v>
      </c>
      <c r="T93" s="119">
        <v>16.933</v>
      </c>
      <c r="U93" s="119">
        <v>25.891999999999999</v>
      </c>
      <c r="V93" s="119">
        <v>6.98</v>
      </c>
      <c r="W93" s="119">
        <v>6.98</v>
      </c>
      <c r="X93" s="119">
        <v>6.98</v>
      </c>
      <c r="Y93" s="119">
        <v>0</v>
      </c>
      <c r="Z93" s="119">
        <v>2.2210000000000001</v>
      </c>
      <c r="AA93" s="119">
        <v>1.357</v>
      </c>
      <c r="AB93" s="119">
        <v>58.046999999999997</v>
      </c>
      <c r="AC93" s="119">
        <v>0</v>
      </c>
      <c r="AD93" s="119">
        <v>0</v>
      </c>
      <c r="AE93" s="119">
        <v>0</v>
      </c>
      <c r="AF93" s="119">
        <v>0</v>
      </c>
      <c r="AG93" s="119">
        <v>0</v>
      </c>
      <c r="AH93" s="119">
        <v>15.863</v>
      </c>
      <c r="AI93" s="119">
        <v>0</v>
      </c>
      <c r="AJ93" s="119">
        <v>0</v>
      </c>
      <c r="AK93" s="119">
        <v>0</v>
      </c>
      <c r="AL93" s="119">
        <v>3.2530000000000001</v>
      </c>
      <c r="AM93" s="119">
        <v>0</v>
      </c>
      <c r="AN93" s="119">
        <v>7.9080000000000004</v>
      </c>
      <c r="AO93" s="119">
        <v>3.9009999999999998</v>
      </c>
      <c r="AP93" s="119">
        <v>0</v>
      </c>
      <c r="AQ93" s="119">
        <v>7.1609999999999996</v>
      </c>
      <c r="AR93" s="119">
        <v>5.1489999999999991</v>
      </c>
      <c r="AS93" s="119">
        <v>0</v>
      </c>
      <c r="AT93" s="119">
        <v>0</v>
      </c>
      <c r="AU93" s="119">
        <v>0</v>
      </c>
      <c r="AV93" s="119">
        <v>0</v>
      </c>
      <c r="AW93" s="119">
        <v>0</v>
      </c>
      <c r="AX93" s="119">
        <v>0</v>
      </c>
      <c r="AY93" s="119">
        <v>14.276</v>
      </c>
      <c r="AZ93" s="119">
        <v>19.035</v>
      </c>
      <c r="BA93" s="119">
        <v>0</v>
      </c>
      <c r="BB93" s="119">
        <v>0</v>
      </c>
      <c r="BC93" s="119">
        <v>6.7729999999999997</v>
      </c>
      <c r="BD93" s="119">
        <v>0</v>
      </c>
      <c r="BE93" s="119">
        <v>0</v>
      </c>
      <c r="BF93" s="119">
        <v>0</v>
      </c>
      <c r="BG93" s="119">
        <v>0.67900000000000005</v>
      </c>
      <c r="BH93" s="119">
        <v>0</v>
      </c>
      <c r="BI93" s="119">
        <v>0</v>
      </c>
      <c r="BJ93" s="119">
        <v>35.073</v>
      </c>
      <c r="BK93" s="119">
        <v>6.98</v>
      </c>
      <c r="BL93" s="119">
        <v>6.98</v>
      </c>
      <c r="BM93" s="119">
        <v>0</v>
      </c>
      <c r="BN93" s="119">
        <v>0</v>
      </c>
      <c r="BO93" s="119">
        <v>0</v>
      </c>
      <c r="BP93" s="119">
        <v>3.4889999999999999</v>
      </c>
      <c r="BQ93" s="119">
        <v>6.98</v>
      </c>
      <c r="BR93" s="119">
        <v>9.3309999999999995</v>
      </c>
      <c r="BS93" s="119">
        <v>0</v>
      </c>
      <c r="BT93" s="119">
        <v>0</v>
      </c>
      <c r="BU93" s="119">
        <v>6.98</v>
      </c>
      <c r="BV93" s="119">
        <v>0</v>
      </c>
      <c r="BW93" s="119">
        <v>0</v>
      </c>
      <c r="BX93" s="119">
        <v>2.0569999999999999</v>
      </c>
      <c r="BY93" s="119">
        <v>0</v>
      </c>
      <c r="BZ93" s="119">
        <v>6.98</v>
      </c>
      <c r="CA93" s="119">
        <v>7.6920000000000002</v>
      </c>
      <c r="CB93" s="119">
        <v>6.98</v>
      </c>
      <c r="CC93" s="119">
        <v>6.0469999999999997</v>
      </c>
      <c r="CD93" s="119">
        <v>3.8069999999999999</v>
      </c>
      <c r="CE93" s="119">
        <v>0</v>
      </c>
      <c r="CF93" s="119">
        <v>3.6349999999999998</v>
      </c>
      <c r="CG93" s="119">
        <v>0</v>
      </c>
      <c r="CH93" s="119">
        <v>0</v>
      </c>
      <c r="CI93" s="119">
        <v>6.98</v>
      </c>
      <c r="CJ93" s="119">
        <v>0</v>
      </c>
      <c r="CK93" s="119">
        <v>0</v>
      </c>
      <c r="CL93" s="119">
        <v>0</v>
      </c>
      <c r="CM93" s="119">
        <v>28.552</v>
      </c>
      <c r="CN93" s="119">
        <v>0.71199999999999997</v>
      </c>
      <c r="CO93" s="119">
        <v>0</v>
      </c>
      <c r="CP93" s="119">
        <v>0</v>
      </c>
      <c r="CQ93" s="119">
        <v>5.8020000000000005</v>
      </c>
      <c r="CR93" s="119">
        <v>0.372</v>
      </c>
      <c r="CS93" s="119">
        <v>0</v>
      </c>
      <c r="CT93" s="119">
        <v>20.48</v>
      </c>
      <c r="CU93" s="119">
        <v>0</v>
      </c>
      <c r="CV93" s="119">
        <v>0</v>
      </c>
      <c r="CW93" s="119">
        <v>0</v>
      </c>
      <c r="CX93" s="119">
        <v>0</v>
      </c>
      <c r="CY93" s="119">
        <v>0</v>
      </c>
      <c r="CZ93" s="119">
        <v>0</v>
      </c>
      <c r="DA93" s="119">
        <v>6.98</v>
      </c>
      <c r="DB93" s="119">
        <v>6.98</v>
      </c>
      <c r="DC93" s="119">
        <v>3.173</v>
      </c>
      <c r="DD93" s="119">
        <v>0</v>
      </c>
      <c r="DE93" s="119">
        <v>0</v>
      </c>
      <c r="DF93" s="119">
        <v>3.173</v>
      </c>
      <c r="DG93" s="119">
        <v>9.5180000000000007</v>
      </c>
      <c r="DH93" s="119">
        <v>33.069000000000003</v>
      </c>
      <c r="DI93" s="119">
        <v>3.6920000000000002</v>
      </c>
      <c r="DJ93" s="119">
        <v>2.5369999999999999</v>
      </c>
      <c r="DK93" s="119">
        <v>6.3440000000000003</v>
      </c>
      <c r="DL93" s="119">
        <v>38.067999999999998</v>
      </c>
      <c r="DM93" s="119">
        <v>6.98</v>
      </c>
      <c r="DN93" s="119">
        <v>6.98</v>
      </c>
      <c r="DO93" s="119">
        <v>6.98</v>
      </c>
      <c r="DP93" s="119">
        <v>6.98</v>
      </c>
      <c r="DQ93" s="119">
        <v>6.98</v>
      </c>
      <c r="DR93" s="119">
        <v>6.98</v>
      </c>
      <c r="DS93" s="119">
        <v>0</v>
      </c>
      <c r="DT93" s="119">
        <v>4.7590000000000003</v>
      </c>
      <c r="DU93" s="119">
        <v>9.8309999999999995</v>
      </c>
      <c r="DV93" s="119">
        <v>9.8719999999999999</v>
      </c>
      <c r="DW93" s="119">
        <v>0</v>
      </c>
      <c r="DX93" s="119">
        <v>9.5180000000000007</v>
      </c>
      <c r="DY93" s="119">
        <v>11.930999999999999</v>
      </c>
      <c r="DZ93" s="119">
        <v>12.69</v>
      </c>
      <c r="EA93" s="119">
        <v>0</v>
      </c>
      <c r="EB93" s="119">
        <v>0</v>
      </c>
      <c r="EC93" s="119">
        <v>3.173</v>
      </c>
      <c r="ED93" s="119">
        <v>0</v>
      </c>
      <c r="EE93" s="119">
        <v>5.4</v>
      </c>
      <c r="EF93" s="119">
        <v>41.579000000000001</v>
      </c>
      <c r="EG93" s="119">
        <v>39.655000000000001</v>
      </c>
      <c r="EH93" s="119">
        <v>1.581</v>
      </c>
      <c r="EI93" s="119">
        <v>0</v>
      </c>
      <c r="EJ93" s="119">
        <v>8.5090000000000003</v>
      </c>
      <c r="EK93" s="119">
        <v>7.931</v>
      </c>
      <c r="EL93" s="119">
        <v>0</v>
      </c>
      <c r="EM93" s="119">
        <v>75.451999999999998</v>
      </c>
      <c r="EN93" s="119">
        <v>0</v>
      </c>
      <c r="EO93" s="119">
        <v>5.383</v>
      </c>
      <c r="EP93" s="119">
        <v>0</v>
      </c>
      <c r="EQ93" s="119">
        <v>6.98</v>
      </c>
      <c r="ER93" s="119">
        <v>0</v>
      </c>
      <c r="ES93" s="119">
        <v>21.777999999999999</v>
      </c>
      <c r="ET93" s="119">
        <v>0</v>
      </c>
      <c r="EU93" s="119">
        <v>6.98</v>
      </c>
      <c r="EV93" s="119">
        <v>7.4600000000000009</v>
      </c>
      <c r="EW93" s="119">
        <v>6.98</v>
      </c>
      <c r="EX93" s="119">
        <v>6.98</v>
      </c>
      <c r="EY93" s="119">
        <v>6.98</v>
      </c>
      <c r="EZ93" s="119">
        <v>6.98</v>
      </c>
      <c r="FA93" s="119">
        <v>0</v>
      </c>
      <c r="FB93" s="119">
        <v>6.98</v>
      </c>
      <c r="FC93" s="119">
        <v>6.98</v>
      </c>
      <c r="FD93" s="119">
        <v>6.98</v>
      </c>
      <c r="FE93" s="119">
        <v>6.98</v>
      </c>
      <c r="FF93" s="119">
        <v>19.927</v>
      </c>
      <c r="FG93" s="119">
        <v>6.98</v>
      </c>
      <c r="FH93" s="119">
        <v>15.863</v>
      </c>
      <c r="FI93" s="119">
        <v>0</v>
      </c>
      <c r="FJ93" s="119">
        <v>6.6449999999999996</v>
      </c>
      <c r="FK93" s="119">
        <v>3.173</v>
      </c>
      <c r="FL93" s="119">
        <v>15.173</v>
      </c>
      <c r="FM93" s="119">
        <v>6.98</v>
      </c>
      <c r="FN93" s="119">
        <v>15.853999999999999</v>
      </c>
      <c r="FO93" s="119">
        <v>31.650000000000002</v>
      </c>
      <c r="FP93" s="119">
        <v>0</v>
      </c>
      <c r="FQ93" s="119">
        <v>0</v>
      </c>
      <c r="FR93" s="119">
        <v>39.677999999999997</v>
      </c>
      <c r="FS93" s="119">
        <v>0</v>
      </c>
      <c r="FT93" s="119">
        <v>0</v>
      </c>
      <c r="FU93" s="119">
        <v>0</v>
      </c>
      <c r="FV93" s="119">
        <v>0</v>
      </c>
      <c r="FW93" s="119">
        <v>0</v>
      </c>
      <c r="FX93" s="119">
        <v>0.48</v>
      </c>
      <c r="FY93" s="119">
        <v>0</v>
      </c>
      <c r="FZ93" s="119">
        <v>0</v>
      </c>
      <c r="GA93" s="119">
        <v>1.704</v>
      </c>
      <c r="GB93" s="119">
        <v>0</v>
      </c>
      <c r="GC93" s="119">
        <v>4.3070000000000004</v>
      </c>
      <c r="GD93" s="119">
        <v>6.98</v>
      </c>
      <c r="GE93" s="119">
        <v>6.98</v>
      </c>
      <c r="GF93" s="119">
        <v>0</v>
      </c>
      <c r="GG93" s="119">
        <v>6.98</v>
      </c>
      <c r="GH93" s="119">
        <v>6.98</v>
      </c>
      <c r="GI93" s="119">
        <v>0</v>
      </c>
      <c r="GJ93" s="119">
        <v>0</v>
      </c>
      <c r="GK93" s="119">
        <v>0</v>
      </c>
      <c r="GL93" s="119">
        <v>5.71</v>
      </c>
      <c r="GM93" s="119">
        <v>0</v>
      </c>
      <c r="GN93" s="119">
        <v>0</v>
      </c>
      <c r="GO93" s="119">
        <v>63.448999999999998</v>
      </c>
      <c r="GP93" s="119">
        <v>0</v>
      </c>
      <c r="GQ93" s="119">
        <v>6.98</v>
      </c>
      <c r="GR93" s="119">
        <v>0.48</v>
      </c>
      <c r="GS93" s="119">
        <v>34.262</v>
      </c>
      <c r="GT93" s="119">
        <v>0</v>
      </c>
      <c r="GU93" s="119">
        <v>0</v>
      </c>
      <c r="GV93" s="119">
        <v>0</v>
      </c>
      <c r="GW93" s="119">
        <v>0</v>
      </c>
      <c r="GX93" s="119">
        <v>0</v>
      </c>
      <c r="GY93" s="119">
        <v>0</v>
      </c>
      <c r="GZ93" s="119">
        <v>0</v>
      </c>
      <c r="HA93" s="119">
        <v>0</v>
      </c>
      <c r="HB93" s="119">
        <v>0</v>
      </c>
      <c r="HC93" s="119">
        <v>0</v>
      </c>
      <c r="HD93" s="119">
        <v>0</v>
      </c>
      <c r="HE93" s="119">
        <v>0</v>
      </c>
      <c r="HF93" s="119">
        <v>5.36</v>
      </c>
      <c r="HG93" s="119">
        <v>7.4600000000000009</v>
      </c>
      <c r="HH93" s="119">
        <v>1.98</v>
      </c>
      <c r="HI93" s="119">
        <v>0</v>
      </c>
      <c r="HJ93" s="119">
        <v>6.98</v>
      </c>
      <c r="HK93" s="119">
        <v>6.98</v>
      </c>
      <c r="HL93" s="119">
        <v>6.98</v>
      </c>
      <c r="HM93" s="119">
        <v>6.98</v>
      </c>
      <c r="HN93" s="119">
        <v>6.98</v>
      </c>
      <c r="HO93" s="119">
        <v>6.98</v>
      </c>
      <c r="HP93" s="119">
        <v>6.98</v>
      </c>
      <c r="HQ93" s="119">
        <v>6.98</v>
      </c>
      <c r="HR93" s="119">
        <v>6.98</v>
      </c>
      <c r="HS93" s="119">
        <v>9.548</v>
      </c>
      <c r="HT93" s="119">
        <v>6.98</v>
      </c>
      <c r="HU93" s="119">
        <v>6.98</v>
      </c>
      <c r="HV93" s="119">
        <v>6.98</v>
      </c>
      <c r="HW93" s="119">
        <v>6.98</v>
      </c>
      <c r="HX93" s="119">
        <v>0</v>
      </c>
    </row>
    <row r="94" spans="1:232" s="20" customFormat="1" ht="15" x14ac:dyDescent="0.25">
      <c r="A94" s="58" t="s">
        <v>333</v>
      </c>
      <c r="B94" s="59" t="s">
        <v>334</v>
      </c>
      <c r="C94" s="60" t="s">
        <v>240</v>
      </c>
      <c r="D94" s="18">
        <f t="shared" si="21"/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</row>
    <row r="95" spans="1:232" s="20" customFormat="1" ht="15.75" thickBot="1" x14ac:dyDescent="0.3">
      <c r="A95" s="61" t="s">
        <v>335</v>
      </c>
      <c r="B95" s="62" t="s">
        <v>336</v>
      </c>
      <c r="C95" s="63" t="s">
        <v>240</v>
      </c>
      <c r="D95" s="18">
        <f t="shared" si="21"/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</row>
    <row r="96" spans="1:232" s="14" customFormat="1" ht="16.5" customHeight="1" thickBot="1" x14ac:dyDescent="0.3">
      <c r="A96" s="118" t="s">
        <v>337</v>
      </c>
      <c r="B96" s="11" t="s">
        <v>338</v>
      </c>
      <c r="C96" s="12" t="s">
        <v>240</v>
      </c>
      <c r="D96" s="18">
        <f t="shared" si="21"/>
        <v>1380.3860000000011</v>
      </c>
      <c r="E96" s="119">
        <f t="shared" ref="E96:G96" si="25">SUM(I96,Y96)</f>
        <v>6.98</v>
      </c>
      <c r="F96" s="119">
        <f t="shared" si="25"/>
        <v>9.2010000000000005</v>
      </c>
      <c r="G96" s="119">
        <f t="shared" si="25"/>
        <v>8.3369999999999997</v>
      </c>
      <c r="H96" s="119"/>
      <c r="I96" s="119">
        <v>6.98</v>
      </c>
      <c r="J96" s="119">
        <v>6.98</v>
      </c>
      <c r="K96" s="119">
        <v>6.98</v>
      </c>
      <c r="L96" s="119">
        <v>1.27</v>
      </c>
      <c r="M96" s="119">
        <v>6.98</v>
      </c>
      <c r="N96" s="119">
        <v>6.98</v>
      </c>
      <c r="O96" s="119">
        <v>6.98</v>
      </c>
      <c r="P96" s="119">
        <v>6.98</v>
      </c>
      <c r="Q96" s="119">
        <v>6.98</v>
      </c>
      <c r="R96" s="119">
        <v>6.98</v>
      </c>
      <c r="S96" s="119">
        <v>6.98</v>
      </c>
      <c r="T96" s="119">
        <v>16.933</v>
      </c>
      <c r="U96" s="119">
        <v>25.891999999999999</v>
      </c>
      <c r="V96" s="119">
        <v>6.98</v>
      </c>
      <c r="W96" s="119">
        <v>6.98</v>
      </c>
      <c r="X96" s="119">
        <v>6.98</v>
      </c>
      <c r="Y96" s="119"/>
      <c r="Z96" s="119">
        <v>2.2210000000000001</v>
      </c>
      <c r="AA96" s="119">
        <v>1.357</v>
      </c>
      <c r="AB96" s="119">
        <v>58.046999999999997</v>
      </c>
      <c r="AC96" s="119"/>
      <c r="AD96" s="119"/>
      <c r="AE96" s="119"/>
      <c r="AF96" s="119"/>
      <c r="AG96" s="119"/>
      <c r="AH96" s="119">
        <v>15.863</v>
      </c>
      <c r="AI96" s="119"/>
      <c r="AJ96" s="119"/>
      <c r="AK96" s="119"/>
      <c r="AL96" s="119">
        <v>3.2530000000000001</v>
      </c>
      <c r="AM96" s="119"/>
      <c r="AN96" s="119">
        <v>7.9080000000000004</v>
      </c>
      <c r="AO96" s="119">
        <v>3.9009999999999998</v>
      </c>
      <c r="AP96" s="119"/>
      <c r="AQ96" s="119">
        <v>7.1609999999999996</v>
      </c>
      <c r="AR96" s="119">
        <v>5.1489999999999991</v>
      </c>
      <c r="AS96" s="119"/>
      <c r="AT96" s="119"/>
      <c r="AU96" s="119"/>
      <c r="AV96" s="119"/>
      <c r="AW96" s="119"/>
      <c r="AX96" s="119"/>
      <c r="AY96" s="119">
        <v>14.276</v>
      </c>
      <c r="AZ96" s="119">
        <v>19.035</v>
      </c>
      <c r="BA96" s="119"/>
      <c r="BB96" s="119"/>
      <c r="BC96" s="119">
        <v>6.7729999999999997</v>
      </c>
      <c r="BD96" s="119"/>
      <c r="BE96" s="119"/>
      <c r="BF96" s="119"/>
      <c r="BG96" s="119">
        <v>0.67900000000000005</v>
      </c>
      <c r="BH96" s="119"/>
      <c r="BI96" s="119"/>
      <c r="BJ96" s="119">
        <v>35.073</v>
      </c>
      <c r="BK96" s="119">
        <v>6.98</v>
      </c>
      <c r="BL96" s="119">
        <v>6.98</v>
      </c>
      <c r="BM96" s="119"/>
      <c r="BN96" s="119"/>
      <c r="BO96" s="119"/>
      <c r="BP96" s="119">
        <v>3.4889999999999999</v>
      </c>
      <c r="BQ96" s="119">
        <v>6.98</v>
      </c>
      <c r="BR96" s="119">
        <v>9.3309999999999995</v>
      </c>
      <c r="BS96" s="119"/>
      <c r="BT96" s="119"/>
      <c r="BU96" s="119">
        <v>6.98</v>
      </c>
      <c r="BV96" s="119"/>
      <c r="BW96" s="119"/>
      <c r="BX96" s="119">
        <v>2.0569999999999999</v>
      </c>
      <c r="BY96" s="119"/>
      <c r="BZ96" s="119">
        <v>6.98</v>
      </c>
      <c r="CA96" s="119">
        <v>7.6920000000000002</v>
      </c>
      <c r="CB96" s="119">
        <v>6.98</v>
      </c>
      <c r="CC96" s="119">
        <v>6.0469999999999997</v>
      </c>
      <c r="CD96" s="119">
        <v>3.8069999999999999</v>
      </c>
      <c r="CE96" s="119"/>
      <c r="CF96" s="119">
        <v>3.6349999999999998</v>
      </c>
      <c r="CG96" s="119"/>
      <c r="CH96" s="119"/>
      <c r="CI96" s="119">
        <v>6.98</v>
      </c>
      <c r="CJ96" s="119"/>
      <c r="CK96" s="119"/>
      <c r="CL96" s="119"/>
      <c r="CM96" s="119">
        <v>28.552</v>
      </c>
      <c r="CN96" s="119">
        <v>0.71199999999999997</v>
      </c>
      <c r="CO96" s="119"/>
      <c r="CP96" s="119"/>
      <c r="CQ96" s="119">
        <v>5.8020000000000005</v>
      </c>
      <c r="CR96" s="119">
        <v>0.372</v>
      </c>
      <c r="CS96" s="119"/>
      <c r="CT96" s="119">
        <v>20.48</v>
      </c>
      <c r="CU96" s="119"/>
      <c r="CV96" s="119"/>
      <c r="CW96" s="119"/>
      <c r="CX96" s="119"/>
      <c r="CY96" s="119"/>
      <c r="CZ96" s="119"/>
      <c r="DA96" s="119">
        <v>6.98</v>
      </c>
      <c r="DB96" s="119">
        <v>6.98</v>
      </c>
      <c r="DC96" s="119">
        <v>3.173</v>
      </c>
      <c r="DD96" s="119"/>
      <c r="DE96" s="119"/>
      <c r="DF96" s="119">
        <v>3.173</v>
      </c>
      <c r="DG96" s="119">
        <v>9.5180000000000007</v>
      </c>
      <c r="DH96" s="119">
        <v>33.069000000000003</v>
      </c>
      <c r="DI96" s="119">
        <v>3.6920000000000002</v>
      </c>
      <c r="DJ96" s="119">
        <v>2.5369999999999999</v>
      </c>
      <c r="DK96" s="119">
        <v>6.3440000000000003</v>
      </c>
      <c r="DL96" s="119">
        <v>38.067999999999998</v>
      </c>
      <c r="DM96" s="119">
        <v>6.98</v>
      </c>
      <c r="DN96" s="119">
        <v>6.98</v>
      </c>
      <c r="DO96" s="119">
        <v>6.98</v>
      </c>
      <c r="DP96" s="119">
        <v>6.98</v>
      </c>
      <c r="DQ96" s="119">
        <v>6.98</v>
      </c>
      <c r="DR96" s="119">
        <v>6.98</v>
      </c>
      <c r="DS96" s="119"/>
      <c r="DT96" s="119">
        <v>4.7590000000000003</v>
      </c>
      <c r="DU96" s="119">
        <v>9.8309999999999995</v>
      </c>
      <c r="DV96" s="119">
        <v>9.8719999999999999</v>
      </c>
      <c r="DW96" s="119"/>
      <c r="DX96" s="119">
        <v>9.5180000000000007</v>
      </c>
      <c r="DY96" s="119">
        <v>11.930999999999999</v>
      </c>
      <c r="DZ96" s="119">
        <v>12.69</v>
      </c>
      <c r="EA96" s="119"/>
      <c r="EB96" s="119"/>
      <c r="EC96" s="119">
        <v>3.173</v>
      </c>
      <c r="ED96" s="119"/>
      <c r="EE96" s="119">
        <v>5.4</v>
      </c>
      <c r="EF96" s="119">
        <v>41.579000000000001</v>
      </c>
      <c r="EG96" s="119">
        <v>39.655000000000001</v>
      </c>
      <c r="EH96" s="119">
        <v>1.581</v>
      </c>
      <c r="EI96" s="119"/>
      <c r="EJ96" s="119">
        <v>8.5090000000000003</v>
      </c>
      <c r="EK96" s="119">
        <v>7.931</v>
      </c>
      <c r="EL96" s="119"/>
      <c r="EM96" s="119">
        <v>75.451999999999998</v>
      </c>
      <c r="EN96" s="119"/>
      <c r="EO96" s="119">
        <v>5.383</v>
      </c>
      <c r="EP96" s="119"/>
      <c r="EQ96" s="119">
        <v>6.98</v>
      </c>
      <c r="ER96" s="119"/>
      <c r="ES96" s="119">
        <v>21.777999999999999</v>
      </c>
      <c r="ET96" s="119"/>
      <c r="EU96" s="119">
        <v>6.98</v>
      </c>
      <c r="EV96" s="119">
        <v>7.4600000000000009</v>
      </c>
      <c r="EW96" s="119">
        <v>6.98</v>
      </c>
      <c r="EX96" s="119">
        <v>6.98</v>
      </c>
      <c r="EY96" s="119">
        <v>6.98</v>
      </c>
      <c r="EZ96" s="119">
        <v>6.98</v>
      </c>
      <c r="FA96" s="119"/>
      <c r="FB96" s="119">
        <v>6.98</v>
      </c>
      <c r="FC96" s="119">
        <v>6.98</v>
      </c>
      <c r="FD96" s="119">
        <v>6.98</v>
      </c>
      <c r="FE96" s="119">
        <v>6.98</v>
      </c>
      <c r="FF96" s="119">
        <v>19.927</v>
      </c>
      <c r="FG96" s="119">
        <v>6.98</v>
      </c>
      <c r="FH96" s="119">
        <v>15.863</v>
      </c>
      <c r="FI96" s="119"/>
      <c r="FJ96" s="119">
        <v>6.6449999999999996</v>
      </c>
      <c r="FK96" s="119">
        <v>3.173</v>
      </c>
      <c r="FL96" s="119">
        <v>15.173</v>
      </c>
      <c r="FM96" s="119">
        <v>6.98</v>
      </c>
      <c r="FN96" s="119">
        <v>15.853999999999999</v>
      </c>
      <c r="FO96" s="119">
        <v>31.650000000000002</v>
      </c>
      <c r="FP96" s="119"/>
      <c r="FQ96" s="119"/>
      <c r="FR96" s="119">
        <v>39.677999999999997</v>
      </c>
      <c r="FS96" s="119"/>
      <c r="FT96" s="119"/>
      <c r="FU96" s="119"/>
      <c r="FV96" s="119"/>
      <c r="FW96" s="119"/>
      <c r="FX96" s="119">
        <v>0.48</v>
      </c>
      <c r="FY96" s="119"/>
      <c r="FZ96" s="119"/>
      <c r="GA96" s="119">
        <v>1.704</v>
      </c>
      <c r="GB96" s="119"/>
      <c r="GC96" s="119">
        <v>4.3070000000000004</v>
      </c>
      <c r="GD96" s="119">
        <v>6.98</v>
      </c>
      <c r="GE96" s="119">
        <v>6.98</v>
      </c>
      <c r="GF96" s="119"/>
      <c r="GG96" s="119">
        <v>6.98</v>
      </c>
      <c r="GH96" s="119">
        <v>6.98</v>
      </c>
      <c r="GI96" s="119"/>
      <c r="GJ96" s="119"/>
      <c r="GK96" s="119"/>
      <c r="GL96" s="119">
        <v>5.71</v>
      </c>
      <c r="GM96" s="119"/>
      <c r="GN96" s="119"/>
      <c r="GO96" s="119">
        <v>63.448999999999998</v>
      </c>
      <c r="GP96" s="119"/>
      <c r="GQ96" s="119">
        <v>6.98</v>
      </c>
      <c r="GR96" s="119">
        <v>0.48</v>
      </c>
      <c r="GS96" s="119">
        <v>34.262</v>
      </c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>
        <v>5.36</v>
      </c>
      <c r="HG96" s="119">
        <v>7.4600000000000009</v>
      </c>
      <c r="HH96" s="119">
        <v>1.98</v>
      </c>
      <c r="HI96" s="119"/>
      <c r="HJ96" s="119">
        <v>6.98</v>
      </c>
      <c r="HK96" s="119">
        <v>6.98</v>
      </c>
      <c r="HL96" s="119">
        <v>6.98</v>
      </c>
      <c r="HM96" s="119">
        <v>6.98</v>
      </c>
      <c r="HN96" s="119">
        <v>6.98</v>
      </c>
      <c r="HO96" s="119">
        <v>6.98</v>
      </c>
      <c r="HP96" s="119">
        <v>6.98</v>
      </c>
      <c r="HQ96" s="119">
        <v>6.98</v>
      </c>
      <c r="HR96" s="119">
        <v>6.98</v>
      </c>
      <c r="HS96" s="119">
        <v>9.548</v>
      </c>
      <c r="HT96" s="119">
        <v>6.98</v>
      </c>
      <c r="HU96" s="119">
        <v>6.98</v>
      </c>
      <c r="HV96" s="119">
        <v>6.98</v>
      </c>
      <c r="HW96" s="119">
        <v>6.98</v>
      </c>
      <c r="HX96" s="119"/>
    </row>
    <row r="97" spans="1:232" s="141" customFormat="1" ht="16.5" customHeight="1" thickBot="1" x14ac:dyDescent="0.3">
      <c r="A97" s="137"/>
      <c r="B97" s="138" t="s">
        <v>339</v>
      </c>
      <c r="C97" s="139" t="s">
        <v>240</v>
      </c>
      <c r="D97" s="140">
        <f>D96+D93+D86+D71+D12</f>
        <v>5036.4360000000015</v>
      </c>
      <c r="E97" s="140">
        <f t="shared" ref="E97:BP97" si="26">E96+E93+E86+E71+E12</f>
        <v>2339.8700000000003</v>
      </c>
      <c r="F97" s="140">
        <f t="shared" si="26"/>
        <v>496.44100000000003</v>
      </c>
      <c r="G97" s="140">
        <f t="shared" si="26"/>
        <v>1853.9870000000001</v>
      </c>
      <c r="H97" s="140">
        <f t="shared" si="26"/>
        <v>0</v>
      </c>
      <c r="I97" s="140">
        <f t="shared" si="26"/>
        <v>20.962</v>
      </c>
      <c r="J97" s="140">
        <f t="shared" si="26"/>
        <v>13.96</v>
      </c>
      <c r="K97" s="140">
        <f t="shared" si="26"/>
        <v>13.96</v>
      </c>
      <c r="L97" s="140">
        <f t="shared" si="26"/>
        <v>4.2450000000000001</v>
      </c>
      <c r="M97" s="140">
        <f t="shared" si="26"/>
        <v>13.96</v>
      </c>
      <c r="N97" s="140">
        <f t="shared" si="26"/>
        <v>16.516000000000002</v>
      </c>
      <c r="O97" s="140">
        <f t="shared" si="26"/>
        <v>15.938000000000001</v>
      </c>
      <c r="P97" s="140">
        <f t="shared" si="26"/>
        <v>15.938000000000001</v>
      </c>
      <c r="Q97" s="140">
        <f t="shared" si="26"/>
        <v>370.45099999999996</v>
      </c>
      <c r="R97" s="140">
        <f t="shared" si="26"/>
        <v>25.138000000000002</v>
      </c>
      <c r="S97" s="140">
        <f t="shared" si="26"/>
        <v>13.96</v>
      </c>
      <c r="T97" s="140">
        <f t="shared" si="26"/>
        <v>39.375</v>
      </c>
      <c r="U97" s="140">
        <f t="shared" si="26"/>
        <v>51.783999999999999</v>
      </c>
      <c r="V97" s="140">
        <f t="shared" si="26"/>
        <v>13.96</v>
      </c>
      <c r="W97" s="140">
        <f t="shared" si="26"/>
        <v>13.96</v>
      </c>
      <c r="X97" s="140">
        <f t="shared" si="26"/>
        <v>87.814000000000007</v>
      </c>
      <c r="Y97" s="140">
        <f t="shared" si="26"/>
        <v>0</v>
      </c>
      <c r="Z97" s="140">
        <f t="shared" si="26"/>
        <v>4.4420000000000002</v>
      </c>
      <c r="AA97" s="140">
        <f t="shared" si="26"/>
        <v>5.0540000000000003</v>
      </c>
      <c r="AB97" s="140">
        <f t="shared" si="26"/>
        <v>116.09399999999999</v>
      </c>
      <c r="AC97" s="140">
        <f t="shared" si="26"/>
        <v>44.638000000000005</v>
      </c>
      <c r="AD97" s="140">
        <f t="shared" si="26"/>
        <v>0.112</v>
      </c>
      <c r="AE97" s="140">
        <f t="shared" si="26"/>
        <v>0</v>
      </c>
      <c r="AF97" s="140">
        <f t="shared" si="26"/>
        <v>4.1459999999999999</v>
      </c>
      <c r="AG97" s="140">
        <f t="shared" si="26"/>
        <v>17.300999999999998</v>
      </c>
      <c r="AH97" s="140">
        <f t="shared" si="26"/>
        <v>32.088000000000001</v>
      </c>
      <c r="AI97" s="140">
        <f t="shared" si="26"/>
        <v>7.617</v>
      </c>
      <c r="AJ97" s="140">
        <f t="shared" si="26"/>
        <v>0</v>
      </c>
      <c r="AK97" s="140">
        <f t="shared" si="26"/>
        <v>19.256</v>
      </c>
      <c r="AL97" s="140">
        <f t="shared" si="26"/>
        <v>6.5060000000000002</v>
      </c>
      <c r="AM97" s="140">
        <f t="shared" si="26"/>
        <v>0</v>
      </c>
      <c r="AN97" s="140">
        <f t="shared" si="26"/>
        <v>68.923000000000002</v>
      </c>
      <c r="AO97" s="140">
        <f t="shared" si="26"/>
        <v>41.887</v>
      </c>
      <c r="AP97" s="140">
        <f t="shared" si="26"/>
        <v>2.7389999999999999</v>
      </c>
      <c r="AQ97" s="140">
        <f t="shared" si="26"/>
        <v>32.584000000000003</v>
      </c>
      <c r="AR97" s="140">
        <f t="shared" si="26"/>
        <v>10.297999999999998</v>
      </c>
      <c r="AS97" s="140">
        <f t="shared" si="26"/>
        <v>1.978</v>
      </c>
      <c r="AT97" s="140">
        <f t="shared" si="26"/>
        <v>6.2210000000000001</v>
      </c>
      <c r="AU97" s="140">
        <f t="shared" si="26"/>
        <v>0</v>
      </c>
      <c r="AV97" s="140">
        <f t="shared" si="26"/>
        <v>0</v>
      </c>
      <c r="AW97" s="140">
        <f t="shared" si="26"/>
        <v>7.4359999999999999</v>
      </c>
      <c r="AX97" s="140">
        <f t="shared" si="26"/>
        <v>1.978</v>
      </c>
      <c r="AY97" s="140">
        <f t="shared" si="26"/>
        <v>30.53</v>
      </c>
      <c r="AZ97" s="140">
        <f t="shared" si="26"/>
        <v>38.07</v>
      </c>
      <c r="BA97" s="140">
        <f t="shared" si="26"/>
        <v>0</v>
      </c>
      <c r="BB97" s="140">
        <f t="shared" si="26"/>
        <v>2.165</v>
      </c>
      <c r="BC97" s="140">
        <f t="shared" si="26"/>
        <v>19.622999999999998</v>
      </c>
      <c r="BD97" s="140">
        <f t="shared" si="26"/>
        <v>1.978</v>
      </c>
      <c r="BE97" s="140">
        <f t="shared" si="26"/>
        <v>0</v>
      </c>
      <c r="BF97" s="140">
        <f t="shared" si="26"/>
        <v>0</v>
      </c>
      <c r="BG97" s="140">
        <f t="shared" si="26"/>
        <v>5.3390000000000004</v>
      </c>
      <c r="BH97" s="140">
        <f t="shared" si="26"/>
        <v>1.978</v>
      </c>
      <c r="BI97" s="140">
        <f t="shared" si="26"/>
        <v>8.7949999999999999</v>
      </c>
      <c r="BJ97" s="140">
        <f t="shared" si="26"/>
        <v>74.61</v>
      </c>
      <c r="BK97" s="140">
        <f t="shared" si="26"/>
        <v>17.510000000000002</v>
      </c>
      <c r="BL97" s="140">
        <f t="shared" si="26"/>
        <v>13.96</v>
      </c>
      <c r="BM97" s="140">
        <f t="shared" si="26"/>
        <v>0.36199999999999999</v>
      </c>
      <c r="BN97" s="140">
        <f t="shared" si="26"/>
        <v>2.2290000000000001</v>
      </c>
      <c r="BO97" s="140">
        <f t="shared" si="26"/>
        <v>9.1610000000000014</v>
      </c>
      <c r="BP97" s="140">
        <f t="shared" si="26"/>
        <v>9.6780000000000008</v>
      </c>
      <c r="BQ97" s="140">
        <f t="shared" ref="BQ97:EB97" si="27">BQ96+BQ93+BQ86+BQ71+BQ12</f>
        <v>26.218000000000004</v>
      </c>
      <c r="BR97" s="140">
        <f t="shared" si="27"/>
        <v>18.661999999999999</v>
      </c>
      <c r="BS97" s="140">
        <f t="shared" si="27"/>
        <v>1.2490000000000001</v>
      </c>
      <c r="BT97" s="140">
        <f t="shared" si="27"/>
        <v>1.978</v>
      </c>
      <c r="BU97" s="140">
        <f t="shared" si="27"/>
        <v>15.603000000000002</v>
      </c>
      <c r="BV97" s="140">
        <f t="shared" si="27"/>
        <v>0.50900000000000001</v>
      </c>
      <c r="BW97" s="140">
        <f t="shared" si="27"/>
        <v>7.3529999999999998</v>
      </c>
      <c r="BX97" s="140">
        <f t="shared" si="27"/>
        <v>13.548</v>
      </c>
      <c r="BY97" s="140">
        <f t="shared" si="27"/>
        <v>0</v>
      </c>
      <c r="BZ97" s="140">
        <f t="shared" si="27"/>
        <v>13.96</v>
      </c>
      <c r="CA97" s="140">
        <f t="shared" si="27"/>
        <v>23.946000000000002</v>
      </c>
      <c r="CB97" s="140">
        <f t="shared" si="27"/>
        <v>17.512</v>
      </c>
      <c r="CC97" s="140">
        <f t="shared" si="27"/>
        <v>31.152999999999999</v>
      </c>
      <c r="CD97" s="140">
        <f t="shared" si="27"/>
        <v>7.6139999999999999</v>
      </c>
      <c r="CE97" s="140">
        <f t="shared" si="27"/>
        <v>0</v>
      </c>
      <c r="CF97" s="140">
        <f t="shared" si="27"/>
        <v>28.884999999999998</v>
      </c>
      <c r="CG97" s="140">
        <f t="shared" si="27"/>
        <v>0</v>
      </c>
      <c r="CH97" s="140">
        <f t="shared" si="27"/>
        <v>307.98899999999998</v>
      </c>
      <c r="CI97" s="140">
        <f t="shared" si="27"/>
        <v>13.96</v>
      </c>
      <c r="CJ97" s="140">
        <f t="shared" si="27"/>
        <v>0</v>
      </c>
      <c r="CK97" s="140">
        <f t="shared" si="27"/>
        <v>0.95899999999999996</v>
      </c>
      <c r="CL97" s="140">
        <f t="shared" si="27"/>
        <v>0</v>
      </c>
      <c r="CM97" s="140">
        <f t="shared" si="27"/>
        <v>80.965000000000003</v>
      </c>
      <c r="CN97" s="140">
        <f t="shared" si="27"/>
        <v>2.008</v>
      </c>
      <c r="CO97" s="140">
        <f t="shared" si="27"/>
        <v>0</v>
      </c>
      <c r="CP97" s="140">
        <f t="shared" si="27"/>
        <v>1.52</v>
      </c>
      <c r="CQ97" s="140">
        <f t="shared" si="27"/>
        <v>17.561</v>
      </c>
      <c r="CR97" s="140">
        <f t="shared" si="27"/>
        <v>0.74399999999999999</v>
      </c>
      <c r="CS97" s="140">
        <f t="shared" si="27"/>
        <v>0</v>
      </c>
      <c r="CT97" s="140">
        <f t="shared" si="27"/>
        <v>125.851</v>
      </c>
      <c r="CU97" s="140">
        <f t="shared" si="27"/>
        <v>1.978</v>
      </c>
      <c r="CV97" s="140">
        <f t="shared" si="27"/>
        <v>5.6859999999999999</v>
      </c>
      <c r="CW97" s="140">
        <f t="shared" si="27"/>
        <v>6.0649999999999995</v>
      </c>
      <c r="CX97" s="140">
        <f t="shared" si="27"/>
        <v>0</v>
      </c>
      <c r="CY97" s="140">
        <f t="shared" si="27"/>
        <v>0</v>
      </c>
      <c r="CZ97" s="140">
        <f t="shared" si="27"/>
        <v>0</v>
      </c>
      <c r="DA97" s="140">
        <f t="shared" si="27"/>
        <v>23.689</v>
      </c>
      <c r="DB97" s="140">
        <f t="shared" si="27"/>
        <v>19.997</v>
      </c>
      <c r="DC97" s="140">
        <f t="shared" si="27"/>
        <v>6.3460000000000001</v>
      </c>
      <c r="DD97" s="140">
        <f t="shared" si="27"/>
        <v>1.978</v>
      </c>
      <c r="DE97" s="140">
        <f t="shared" si="27"/>
        <v>8.75</v>
      </c>
      <c r="DF97" s="140">
        <f t="shared" si="27"/>
        <v>14.175000000000001</v>
      </c>
      <c r="DG97" s="140">
        <f t="shared" si="27"/>
        <v>37.049000000000007</v>
      </c>
      <c r="DH97" s="140">
        <f t="shared" si="27"/>
        <v>118.071</v>
      </c>
      <c r="DI97" s="140">
        <f t="shared" si="27"/>
        <v>7.3840000000000003</v>
      </c>
      <c r="DJ97" s="140">
        <f t="shared" si="27"/>
        <v>44.793999999999997</v>
      </c>
      <c r="DK97" s="140">
        <f t="shared" si="27"/>
        <v>33.096000000000004</v>
      </c>
      <c r="DL97" s="140">
        <f t="shared" si="27"/>
        <v>76.135999999999996</v>
      </c>
      <c r="DM97" s="140">
        <f t="shared" si="27"/>
        <v>13.96</v>
      </c>
      <c r="DN97" s="140">
        <f t="shared" si="27"/>
        <v>16.989000000000001</v>
      </c>
      <c r="DO97" s="140">
        <f t="shared" si="27"/>
        <v>13.96</v>
      </c>
      <c r="DP97" s="140">
        <f t="shared" si="27"/>
        <v>13.96</v>
      </c>
      <c r="DQ97" s="140">
        <f t="shared" si="27"/>
        <v>15.846</v>
      </c>
      <c r="DR97" s="140">
        <f t="shared" si="27"/>
        <v>14.825000000000001</v>
      </c>
      <c r="DS97" s="140">
        <f t="shared" si="27"/>
        <v>28.206</v>
      </c>
      <c r="DT97" s="140">
        <f t="shared" si="27"/>
        <v>25.145000000000003</v>
      </c>
      <c r="DU97" s="140">
        <f t="shared" si="27"/>
        <v>71.076999999999998</v>
      </c>
      <c r="DV97" s="140">
        <f t="shared" si="27"/>
        <v>19.744</v>
      </c>
      <c r="DW97" s="140">
        <f t="shared" si="27"/>
        <v>8.923</v>
      </c>
      <c r="DX97" s="140">
        <f t="shared" si="27"/>
        <v>98.134</v>
      </c>
      <c r="DY97" s="140">
        <f t="shared" si="27"/>
        <v>32.439</v>
      </c>
      <c r="DZ97" s="140">
        <f t="shared" si="27"/>
        <v>32.802</v>
      </c>
      <c r="EA97" s="140">
        <f t="shared" si="27"/>
        <v>0</v>
      </c>
      <c r="EB97" s="140">
        <f t="shared" si="27"/>
        <v>0</v>
      </c>
      <c r="EC97" s="140">
        <f t="shared" ref="EC97:GN97" si="28">EC96+EC93+EC86+EC71+EC12</f>
        <v>11.173999999999999</v>
      </c>
      <c r="ED97" s="140">
        <f t="shared" si="28"/>
        <v>8.7650000000000006</v>
      </c>
      <c r="EE97" s="140">
        <f t="shared" si="28"/>
        <v>38.258000000000003</v>
      </c>
      <c r="EF97" s="140">
        <f t="shared" si="28"/>
        <v>84.602000000000004</v>
      </c>
      <c r="EG97" s="140">
        <f t="shared" si="28"/>
        <v>81.287999999999997</v>
      </c>
      <c r="EH97" s="140">
        <f t="shared" si="28"/>
        <v>9.8490000000000002</v>
      </c>
      <c r="EI97" s="140">
        <f t="shared" si="28"/>
        <v>1.978</v>
      </c>
      <c r="EJ97" s="140">
        <f t="shared" si="28"/>
        <v>17.018000000000001</v>
      </c>
      <c r="EK97" s="140">
        <f t="shared" si="28"/>
        <v>16.632999999999999</v>
      </c>
      <c r="EL97" s="140">
        <f t="shared" si="28"/>
        <v>0</v>
      </c>
      <c r="EM97" s="140">
        <f t="shared" si="28"/>
        <v>150.904</v>
      </c>
      <c r="EN97" s="140">
        <f t="shared" si="28"/>
        <v>0</v>
      </c>
      <c r="EO97" s="140">
        <f t="shared" si="28"/>
        <v>26.297999999999998</v>
      </c>
      <c r="EP97" s="140">
        <f t="shared" si="28"/>
        <v>0</v>
      </c>
      <c r="EQ97" s="140">
        <f t="shared" si="28"/>
        <v>24.65</v>
      </c>
      <c r="ER97" s="140">
        <f t="shared" si="28"/>
        <v>0</v>
      </c>
      <c r="ES97" s="140">
        <f t="shared" si="28"/>
        <v>50.158999999999999</v>
      </c>
      <c r="ET97" s="140">
        <f t="shared" si="28"/>
        <v>3.9540000000000002</v>
      </c>
      <c r="EU97" s="140">
        <f t="shared" si="28"/>
        <v>15.938000000000001</v>
      </c>
      <c r="EV97" s="140">
        <f t="shared" si="28"/>
        <v>27.131</v>
      </c>
      <c r="EW97" s="140">
        <f t="shared" si="28"/>
        <v>16.363</v>
      </c>
      <c r="EX97" s="140">
        <f t="shared" si="28"/>
        <v>24.753</v>
      </c>
      <c r="EY97" s="140">
        <f t="shared" si="28"/>
        <v>427.16899999999998</v>
      </c>
      <c r="EZ97" s="140">
        <f t="shared" si="28"/>
        <v>15.938000000000001</v>
      </c>
      <c r="FA97" s="140">
        <f t="shared" si="28"/>
        <v>0.11700000000000001</v>
      </c>
      <c r="FB97" s="140">
        <f t="shared" si="28"/>
        <v>17.576000000000001</v>
      </c>
      <c r="FC97" s="140">
        <f t="shared" si="28"/>
        <v>13.96</v>
      </c>
      <c r="FD97" s="140">
        <f t="shared" si="28"/>
        <v>15.938000000000001</v>
      </c>
      <c r="FE97" s="140">
        <f t="shared" si="28"/>
        <v>30.946000000000002</v>
      </c>
      <c r="FF97" s="140">
        <f t="shared" si="28"/>
        <v>485.64400000000001</v>
      </c>
      <c r="FG97" s="140">
        <f t="shared" si="28"/>
        <v>18.234999999999999</v>
      </c>
      <c r="FH97" s="140">
        <f t="shared" si="28"/>
        <v>38.731000000000002</v>
      </c>
      <c r="FI97" s="140">
        <f t="shared" si="28"/>
        <v>0</v>
      </c>
      <c r="FJ97" s="140">
        <f t="shared" si="28"/>
        <v>19.743000000000002</v>
      </c>
      <c r="FK97" s="140">
        <f t="shared" si="28"/>
        <v>24.073</v>
      </c>
      <c r="FL97" s="140">
        <f t="shared" si="28"/>
        <v>146.24299999999999</v>
      </c>
      <c r="FM97" s="140">
        <f t="shared" si="28"/>
        <v>14.555000000000001</v>
      </c>
      <c r="FN97" s="140">
        <f t="shared" si="28"/>
        <v>33.603999999999999</v>
      </c>
      <c r="FO97" s="140">
        <f t="shared" si="28"/>
        <v>64.291000000000011</v>
      </c>
      <c r="FP97" s="140">
        <f t="shared" si="28"/>
        <v>8.6349999999999998</v>
      </c>
      <c r="FQ97" s="140">
        <f t="shared" si="28"/>
        <v>0</v>
      </c>
      <c r="FR97" s="140">
        <f t="shared" si="28"/>
        <v>79.355999999999995</v>
      </c>
      <c r="FS97" s="140">
        <f t="shared" si="28"/>
        <v>3.9810000000000003</v>
      </c>
      <c r="FT97" s="140">
        <f t="shared" si="28"/>
        <v>1.2370000000000001</v>
      </c>
      <c r="FU97" s="140">
        <f t="shared" si="28"/>
        <v>2.3479999999999999</v>
      </c>
      <c r="FV97" s="140">
        <f t="shared" si="28"/>
        <v>0</v>
      </c>
      <c r="FW97" s="140">
        <f t="shared" si="28"/>
        <v>0</v>
      </c>
      <c r="FX97" s="140">
        <f t="shared" si="28"/>
        <v>0.96</v>
      </c>
      <c r="FY97" s="140">
        <f t="shared" si="28"/>
        <v>1.8010000000000002</v>
      </c>
      <c r="FZ97" s="140">
        <f t="shared" si="28"/>
        <v>0</v>
      </c>
      <c r="GA97" s="140">
        <f t="shared" si="28"/>
        <v>3.7399999999999998</v>
      </c>
      <c r="GB97" s="140">
        <f t="shared" si="28"/>
        <v>0</v>
      </c>
      <c r="GC97" s="140">
        <f t="shared" si="28"/>
        <v>10.179</v>
      </c>
      <c r="GD97" s="140">
        <f t="shared" si="28"/>
        <v>15.351000000000001</v>
      </c>
      <c r="GE97" s="140">
        <f t="shared" si="28"/>
        <v>14.322000000000001</v>
      </c>
      <c r="GF97" s="140">
        <f t="shared" si="28"/>
        <v>0</v>
      </c>
      <c r="GG97" s="140">
        <f t="shared" si="28"/>
        <v>16.699000000000002</v>
      </c>
      <c r="GH97" s="140">
        <f t="shared" si="28"/>
        <v>13.96</v>
      </c>
      <c r="GI97" s="140">
        <f t="shared" si="28"/>
        <v>1.978</v>
      </c>
      <c r="GJ97" s="140">
        <f t="shared" si="28"/>
        <v>0</v>
      </c>
      <c r="GK97" s="140">
        <f t="shared" si="28"/>
        <v>0</v>
      </c>
      <c r="GL97" s="140">
        <f t="shared" si="28"/>
        <v>13.398</v>
      </c>
      <c r="GM97" s="140">
        <f t="shared" si="28"/>
        <v>12.757999999999999</v>
      </c>
      <c r="GN97" s="140">
        <f t="shared" si="28"/>
        <v>0</v>
      </c>
      <c r="GO97" s="140">
        <f t="shared" ref="GO97:HX97" si="29">GO96+GO93+GO86+GO71+GO12</f>
        <v>126.898</v>
      </c>
      <c r="GP97" s="140">
        <f t="shared" si="29"/>
        <v>1.978</v>
      </c>
      <c r="GQ97" s="140">
        <f t="shared" si="29"/>
        <v>14.688000000000001</v>
      </c>
      <c r="GR97" s="140">
        <f t="shared" si="29"/>
        <v>35.466999999999999</v>
      </c>
      <c r="GS97" s="140">
        <f t="shared" si="29"/>
        <v>75.263000000000005</v>
      </c>
      <c r="GT97" s="140">
        <f t="shared" si="29"/>
        <v>125.78100000000001</v>
      </c>
      <c r="GU97" s="140">
        <f t="shared" si="29"/>
        <v>131.63800000000001</v>
      </c>
      <c r="GV97" s="140">
        <f t="shared" si="29"/>
        <v>0</v>
      </c>
      <c r="GW97" s="140">
        <f t="shared" si="29"/>
        <v>4.149</v>
      </c>
      <c r="GX97" s="140">
        <f t="shared" si="29"/>
        <v>0</v>
      </c>
      <c r="GY97" s="140">
        <f t="shared" si="29"/>
        <v>1.978</v>
      </c>
      <c r="GZ97" s="140">
        <f t="shared" si="29"/>
        <v>13.548</v>
      </c>
      <c r="HA97" s="140">
        <f t="shared" si="29"/>
        <v>6.2530000000000001</v>
      </c>
      <c r="HB97" s="140">
        <f t="shared" si="29"/>
        <v>1.978</v>
      </c>
      <c r="HC97" s="140">
        <f t="shared" si="29"/>
        <v>4.3810000000000002</v>
      </c>
      <c r="HD97" s="140">
        <f t="shared" si="29"/>
        <v>14.45</v>
      </c>
      <c r="HE97" s="140">
        <f t="shared" si="29"/>
        <v>100.816</v>
      </c>
      <c r="HF97" s="140">
        <f t="shared" si="29"/>
        <v>183.25399999999999</v>
      </c>
      <c r="HG97" s="140">
        <f t="shared" si="29"/>
        <v>20.241000000000003</v>
      </c>
      <c r="HH97" s="140">
        <f t="shared" si="29"/>
        <v>184.197</v>
      </c>
      <c r="HI97" s="140">
        <f t="shared" si="29"/>
        <v>1.1559999999999999</v>
      </c>
      <c r="HJ97" s="140">
        <f t="shared" si="29"/>
        <v>13.96</v>
      </c>
      <c r="HK97" s="140">
        <f t="shared" si="29"/>
        <v>16.074999999999999</v>
      </c>
      <c r="HL97" s="140">
        <f t="shared" si="29"/>
        <v>13.96</v>
      </c>
      <c r="HM97" s="140">
        <f t="shared" si="29"/>
        <v>14.440000000000001</v>
      </c>
      <c r="HN97" s="140">
        <f t="shared" si="29"/>
        <v>13.96</v>
      </c>
      <c r="HO97" s="140">
        <f t="shared" si="29"/>
        <v>16.367000000000001</v>
      </c>
      <c r="HP97" s="140">
        <f t="shared" si="29"/>
        <v>13.96</v>
      </c>
      <c r="HQ97" s="140">
        <f t="shared" si="29"/>
        <v>13.96</v>
      </c>
      <c r="HR97" s="140">
        <f t="shared" si="29"/>
        <v>13.96</v>
      </c>
      <c r="HS97" s="140">
        <f t="shared" si="29"/>
        <v>19.096</v>
      </c>
      <c r="HT97" s="140">
        <f t="shared" si="29"/>
        <v>17.856000000000002</v>
      </c>
      <c r="HU97" s="140">
        <f t="shared" si="29"/>
        <v>13.96</v>
      </c>
      <c r="HV97" s="140">
        <f t="shared" si="29"/>
        <v>18.621000000000002</v>
      </c>
      <c r="HW97" s="140">
        <f t="shared" si="29"/>
        <v>13.96</v>
      </c>
      <c r="HX97" s="140">
        <f t="shared" si="29"/>
        <v>3.827</v>
      </c>
    </row>
    <row r="98" spans="1:232" s="146" customFormat="1" x14ac:dyDescent="0.2">
      <c r="A98" s="142"/>
      <c r="B98" s="143" t="s">
        <v>340</v>
      </c>
      <c r="C98" s="144" t="s">
        <v>341</v>
      </c>
      <c r="D98" s="145"/>
      <c r="E98" s="144"/>
      <c r="F98" s="144"/>
      <c r="G98" s="144"/>
      <c r="H98" s="144">
        <v>4639</v>
      </c>
      <c r="I98" s="144">
        <v>3257</v>
      </c>
      <c r="J98" s="144">
        <v>1863</v>
      </c>
      <c r="K98" s="144">
        <v>1043</v>
      </c>
      <c r="L98" s="144">
        <v>3532</v>
      </c>
      <c r="M98" s="144">
        <v>1683</v>
      </c>
      <c r="N98" s="144">
        <v>2508</v>
      </c>
      <c r="O98" s="144">
        <v>4164</v>
      </c>
      <c r="P98" s="144">
        <v>2360</v>
      </c>
      <c r="Q98" s="144">
        <v>5598</v>
      </c>
      <c r="R98" s="144">
        <v>4435</v>
      </c>
      <c r="S98" s="144">
        <v>4187</v>
      </c>
      <c r="T98" s="144">
        <v>4155</v>
      </c>
      <c r="U98" s="144">
        <v>4191</v>
      </c>
      <c r="V98" s="144">
        <v>3458</v>
      </c>
      <c r="W98" s="144">
        <v>3462</v>
      </c>
      <c r="X98" s="144">
        <v>1606</v>
      </c>
      <c r="Y98" s="144">
        <v>2571</v>
      </c>
      <c r="Z98" s="144">
        <v>4626</v>
      </c>
      <c r="AA98" s="144">
        <v>4759</v>
      </c>
      <c r="AB98" s="144">
        <v>2272</v>
      </c>
      <c r="AC98" s="144">
        <v>5075</v>
      </c>
      <c r="AD98" s="144">
        <v>4478</v>
      </c>
      <c r="AE98" s="144">
        <v>2279</v>
      </c>
      <c r="AF98" s="144">
        <v>1313</v>
      </c>
      <c r="AG98" s="145">
        <v>1384</v>
      </c>
      <c r="AH98" s="144">
        <v>3253</v>
      </c>
      <c r="AI98" s="144">
        <v>1250</v>
      </c>
      <c r="AJ98" s="144">
        <v>1620</v>
      </c>
      <c r="AK98" s="144">
        <v>4506</v>
      </c>
      <c r="AL98" s="144">
        <v>2647</v>
      </c>
      <c r="AM98" s="144">
        <v>798</v>
      </c>
      <c r="AN98" s="144">
        <v>6024</v>
      </c>
      <c r="AO98" s="144">
        <v>1575</v>
      </c>
      <c r="AP98" s="144">
        <v>2631</v>
      </c>
      <c r="AQ98" s="144">
        <v>4817</v>
      </c>
      <c r="AR98" s="144">
        <v>1980</v>
      </c>
      <c r="AS98" s="144">
        <v>3098</v>
      </c>
      <c r="AT98" s="144">
        <v>4807</v>
      </c>
      <c r="AU98" s="144">
        <v>870</v>
      </c>
      <c r="AV98" s="144">
        <v>4152</v>
      </c>
      <c r="AW98" s="144">
        <v>2942</v>
      </c>
      <c r="AX98" s="144">
        <v>2762</v>
      </c>
      <c r="AY98" s="144">
        <v>3770</v>
      </c>
      <c r="AZ98" s="144">
        <v>2762</v>
      </c>
      <c r="BA98" s="144">
        <v>2126</v>
      </c>
      <c r="BB98" s="144">
        <v>3033</v>
      </c>
      <c r="BC98" s="144">
        <v>6121</v>
      </c>
      <c r="BD98" s="144">
        <v>745</v>
      </c>
      <c r="BE98" s="144">
        <v>544</v>
      </c>
      <c r="BF98" s="144">
        <v>781</v>
      </c>
      <c r="BG98" s="144">
        <v>935</v>
      </c>
      <c r="BH98" s="144">
        <v>5770</v>
      </c>
      <c r="BI98" s="144">
        <v>2389</v>
      </c>
      <c r="BJ98" s="144">
        <v>5645</v>
      </c>
      <c r="BK98" s="144">
        <v>4371</v>
      </c>
      <c r="BL98" s="144">
        <v>536</v>
      </c>
      <c r="BM98" s="144">
        <v>1445</v>
      </c>
      <c r="BN98" s="144">
        <v>1117</v>
      </c>
      <c r="BO98" s="144">
        <v>4336</v>
      </c>
      <c r="BP98" s="144">
        <v>6394</v>
      </c>
      <c r="BQ98" s="144">
        <v>11905</v>
      </c>
      <c r="BR98" s="144">
        <v>2260</v>
      </c>
      <c r="BS98" s="144">
        <v>296</v>
      </c>
      <c r="BT98" s="144">
        <v>5442</v>
      </c>
      <c r="BU98" s="144">
        <v>4801</v>
      </c>
      <c r="BV98" s="144">
        <v>342</v>
      </c>
      <c r="BW98" s="144">
        <v>5664</v>
      </c>
      <c r="BX98" s="144">
        <v>4539</v>
      </c>
      <c r="BY98" s="144">
        <v>3926</v>
      </c>
      <c r="BZ98" s="144">
        <v>5478</v>
      </c>
      <c r="CA98" s="144">
        <v>5333</v>
      </c>
      <c r="CB98" s="144">
        <v>4187</v>
      </c>
      <c r="CC98" s="144">
        <v>2228</v>
      </c>
      <c r="CD98" s="144">
        <v>1844</v>
      </c>
      <c r="CE98" s="144">
        <v>251</v>
      </c>
      <c r="CF98" s="144">
        <v>1580</v>
      </c>
      <c r="CG98" s="144">
        <v>2489</v>
      </c>
      <c r="CH98" s="144">
        <v>5516</v>
      </c>
      <c r="CI98" s="144">
        <v>4134</v>
      </c>
      <c r="CJ98" s="144">
        <v>5838</v>
      </c>
      <c r="CK98" s="144">
        <v>2541</v>
      </c>
      <c r="CL98" s="144">
        <v>2048</v>
      </c>
      <c r="CM98" s="144">
        <v>4131</v>
      </c>
      <c r="CN98" s="144">
        <v>2280</v>
      </c>
      <c r="CO98" s="144">
        <v>2271</v>
      </c>
      <c r="CP98" s="144">
        <v>3555</v>
      </c>
      <c r="CQ98" s="144">
        <v>3395</v>
      </c>
      <c r="CR98" s="144">
        <v>3208</v>
      </c>
      <c r="CS98" s="144">
        <v>4140</v>
      </c>
      <c r="CT98" s="144">
        <v>2948</v>
      </c>
      <c r="CU98" s="144">
        <v>2343</v>
      </c>
      <c r="CV98" s="144">
        <v>2280</v>
      </c>
      <c r="CW98" s="144">
        <v>7372</v>
      </c>
      <c r="CX98" s="144">
        <v>1621</v>
      </c>
      <c r="CY98" s="144">
        <v>3006</v>
      </c>
      <c r="CZ98" s="144">
        <v>2508</v>
      </c>
      <c r="DA98" s="144">
        <v>10846</v>
      </c>
      <c r="DB98" s="144">
        <v>487</v>
      </c>
      <c r="DC98" s="144">
        <v>4809</v>
      </c>
      <c r="DD98" s="144">
        <v>2405</v>
      </c>
      <c r="DE98" s="144">
        <v>4748</v>
      </c>
      <c r="DF98" s="144">
        <v>4665</v>
      </c>
      <c r="DG98" s="144">
        <v>29219</v>
      </c>
      <c r="DH98" s="144">
        <v>24914</v>
      </c>
      <c r="DI98" s="144">
        <v>28123</v>
      </c>
      <c r="DJ98" s="144">
        <v>10774</v>
      </c>
      <c r="DK98" s="144">
        <v>28311</v>
      </c>
      <c r="DL98" s="144">
        <v>14754</v>
      </c>
      <c r="DM98" s="144">
        <v>2760</v>
      </c>
      <c r="DN98" s="144">
        <v>2560</v>
      </c>
      <c r="DO98" s="144">
        <v>3508</v>
      </c>
      <c r="DP98" s="144">
        <v>2532</v>
      </c>
      <c r="DQ98" s="144">
        <v>4378</v>
      </c>
      <c r="DR98" s="144">
        <v>2904</v>
      </c>
      <c r="DS98" s="144">
        <v>17434</v>
      </c>
      <c r="DT98" s="144">
        <v>6734</v>
      </c>
      <c r="DU98" s="144">
        <v>24816</v>
      </c>
      <c r="DV98" s="144">
        <v>6440</v>
      </c>
      <c r="DW98" s="144">
        <v>6977</v>
      </c>
      <c r="DX98" s="144">
        <v>34690</v>
      </c>
      <c r="DY98" s="144">
        <v>6964</v>
      </c>
      <c r="DZ98" s="144">
        <v>6986</v>
      </c>
      <c r="EA98" s="144">
        <v>6984</v>
      </c>
      <c r="EB98" s="144">
        <v>4694</v>
      </c>
      <c r="EC98" s="144">
        <v>4596</v>
      </c>
      <c r="ED98" s="144">
        <v>7359</v>
      </c>
      <c r="EE98" s="144">
        <v>5976</v>
      </c>
      <c r="EF98" s="144">
        <v>2901</v>
      </c>
      <c r="EG98" s="144">
        <v>3404</v>
      </c>
      <c r="EH98" s="144">
        <v>982</v>
      </c>
      <c r="EI98" s="144">
        <v>2349</v>
      </c>
      <c r="EJ98" s="144">
        <v>2348</v>
      </c>
      <c r="EK98" s="144">
        <v>2359</v>
      </c>
      <c r="EL98" s="144">
        <v>4942</v>
      </c>
      <c r="EM98" s="144">
        <v>3076</v>
      </c>
      <c r="EN98" s="144">
        <v>3202</v>
      </c>
      <c r="EO98" s="144">
        <v>3964</v>
      </c>
      <c r="EP98" s="144">
        <v>1919</v>
      </c>
      <c r="EQ98" s="144">
        <v>2151</v>
      </c>
      <c r="ER98" s="144">
        <v>3643</v>
      </c>
      <c r="ES98" s="144">
        <v>15242</v>
      </c>
      <c r="ET98" s="144">
        <v>7344</v>
      </c>
      <c r="EU98" s="144">
        <v>4324</v>
      </c>
      <c r="EV98" s="144">
        <v>4568</v>
      </c>
      <c r="EW98" s="144">
        <v>4950</v>
      </c>
      <c r="EX98" s="144">
        <v>4193</v>
      </c>
      <c r="EY98" s="144">
        <v>5479</v>
      </c>
      <c r="EZ98" s="144">
        <v>3494</v>
      </c>
      <c r="FA98" s="144">
        <v>3557</v>
      </c>
      <c r="FB98" s="144">
        <v>4140</v>
      </c>
      <c r="FC98" s="144">
        <v>4184</v>
      </c>
      <c r="FD98" s="144">
        <v>3413</v>
      </c>
      <c r="FE98" s="144">
        <v>3474</v>
      </c>
      <c r="FF98" s="144">
        <v>28987</v>
      </c>
      <c r="FG98" s="144">
        <v>5956</v>
      </c>
      <c r="FH98" s="144">
        <v>8350</v>
      </c>
      <c r="FI98" s="144">
        <v>2536</v>
      </c>
      <c r="FJ98" s="144">
        <v>4311</v>
      </c>
      <c r="FK98" s="144">
        <v>5192</v>
      </c>
      <c r="FL98" s="144">
        <v>3766</v>
      </c>
      <c r="FM98" s="144">
        <v>2537</v>
      </c>
      <c r="FN98" s="144">
        <v>2804</v>
      </c>
      <c r="FO98" s="144">
        <v>4306</v>
      </c>
      <c r="FP98" s="144">
        <v>2048</v>
      </c>
      <c r="FQ98" s="144">
        <v>3014</v>
      </c>
      <c r="FR98" s="144">
        <v>3596</v>
      </c>
      <c r="FS98" s="144">
        <v>2573</v>
      </c>
      <c r="FT98" s="144">
        <v>3802</v>
      </c>
      <c r="FU98" s="144">
        <v>3457</v>
      </c>
      <c r="FV98" s="144">
        <v>1252</v>
      </c>
      <c r="FW98" s="144">
        <v>3463</v>
      </c>
      <c r="FX98" s="144">
        <v>4031</v>
      </c>
      <c r="FY98" s="144">
        <v>1798</v>
      </c>
      <c r="FZ98" s="144">
        <v>411</v>
      </c>
      <c r="GA98" s="144">
        <v>3453</v>
      </c>
      <c r="GB98" s="144">
        <v>2245</v>
      </c>
      <c r="GC98" s="144">
        <v>3514</v>
      </c>
      <c r="GD98" s="144">
        <v>4086</v>
      </c>
      <c r="GE98" s="144">
        <v>1069</v>
      </c>
      <c r="GF98" s="144">
        <v>1022</v>
      </c>
      <c r="GG98" s="144">
        <v>1753</v>
      </c>
      <c r="GH98" s="144">
        <v>2458</v>
      </c>
      <c r="GI98" s="144">
        <v>3905</v>
      </c>
      <c r="GJ98" s="144">
        <v>2568</v>
      </c>
      <c r="GK98" s="144">
        <v>1604</v>
      </c>
      <c r="GL98" s="144">
        <v>5032</v>
      </c>
      <c r="GM98" s="144">
        <v>2637</v>
      </c>
      <c r="GN98" s="144">
        <v>2741</v>
      </c>
      <c r="GO98" s="144">
        <v>2000</v>
      </c>
      <c r="GP98" s="144">
        <v>1424</v>
      </c>
      <c r="GQ98" s="144">
        <v>1178</v>
      </c>
      <c r="GR98" s="144">
        <v>2139</v>
      </c>
      <c r="GS98" s="144">
        <v>1208</v>
      </c>
      <c r="GT98" s="144">
        <v>5282</v>
      </c>
      <c r="GU98" s="144">
        <v>3935</v>
      </c>
      <c r="GV98" s="144">
        <v>3433</v>
      </c>
      <c r="GW98" s="144">
        <v>8273</v>
      </c>
      <c r="GX98" s="144">
        <v>195</v>
      </c>
      <c r="GY98" s="144">
        <v>590</v>
      </c>
      <c r="GZ98" s="144">
        <v>1759</v>
      </c>
      <c r="HA98" s="144">
        <v>2041</v>
      </c>
      <c r="HB98" s="144">
        <v>2112</v>
      </c>
      <c r="HC98" s="144">
        <v>871</v>
      </c>
      <c r="HD98" s="144">
        <v>5125</v>
      </c>
      <c r="HE98" s="144">
        <v>3929</v>
      </c>
      <c r="HF98" s="144">
        <v>1980</v>
      </c>
      <c r="HG98" s="144">
        <v>13634</v>
      </c>
      <c r="HH98" s="144">
        <v>2485</v>
      </c>
      <c r="HI98" s="144">
        <v>2374</v>
      </c>
      <c r="HJ98" s="144">
        <v>2540</v>
      </c>
      <c r="HK98" s="144">
        <v>5261</v>
      </c>
      <c r="HL98" s="144">
        <v>3360</v>
      </c>
      <c r="HM98" s="144">
        <v>4202</v>
      </c>
      <c r="HN98" s="144">
        <v>1582</v>
      </c>
      <c r="HO98" s="144">
        <v>4517</v>
      </c>
      <c r="HP98" s="144">
        <v>2745</v>
      </c>
      <c r="HQ98" s="144">
        <v>2787</v>
      </c>
      <c r="HR98" s="144">
        <v>2570</v>
      </c>
      <c r="HS98" s="144">
        <v>2401</v>
      </c>
      <c r="HT98" s="144">
        <v>1642</v>
      </c>
      <c r="HU98" s="144">
        <v>2556</v>
      </c>
      <c r="HV98" s="144">
        <v>5550</v>
      </c>
      <c r="HW98" s="144">
        <v>2561</v>
      </c>
      <c r="HX98" s="144">
        <v>4813</v>
      </c>
    </row>
    <row r="99" spans="1:232" s="20" customFormat="1" x14ac:dyDescent="0.2">
      <c r="A99" s="27"/>
      <c r="B99" s="147" t="s">
        <v>342</v>
      </c>
      <c r="C99" s="27" t="s">
        <v>240</v>
      </c>
      <c r="D99" s="148"/>
      <c r="E99" s="27"/>
      <c r="F99" s="27"/>
      <c r="G99" s="149"/>
      <c r="H99" s="149">
        <f>H98*5.08/1000</f>
        <v>23.566119999999998</v>
      </c>
      <c r="I99" s="149">
        <f t="shared" ref="I99:BT99" si="30">I98*5.08/1000</f>
        <v>16.545560000000002</v>
      </c>
      <c r="J99" s="149">
        <f t="shared" si="30"/>
        <v>9.4640400000000007</v>
      </c>
      <c r="K99" s="149">
        <f t="shared" si="30"/>
        <v>5.2984400000000003</v>
      </c>
      <c r="L99" s="149">
        <f t="shared" si="30"/>
        <v>17.94256</v>
      </c>
      <c r="M99" s="149">
        <f t="shared" si="30"/>
        <v>8.5496400000000001</v>
      </c>
      <c r="N99" s="149">
        <f t="shared" si="30"/>
        <v>12.740639999999999</v>
      </c>
      <c r="O99" s="149">
        <f t="shared" si="30"/>
        <v>21.153119999999998</v>
      </c>
      <c r="P99" s="149">
        <f t="shared" si="30"/>
        <v>11.988799999999999</v>
      </c>
      <c r="Q99" s="149">
        <f t="shared" si="30"/>
        <v>28.437840000000001</v>
      </c>
      <c r="R99" s="149">
        <f t="shared" si="30"/>
        <v>22.529799999999998</v>
      </c>
      <c r="S99" s="149">
        <f t="shared" si="30"/>
        <v>21.269959999999998</v>
      </c>
      <c r="T99" s="149">
        <f t="shared" si="30"/>
        <v>21.107400000000002</v>
      </c>
      <c r="U99" s="149">
        <f t="shared" si="30"/>
        <v>21.290279999999999</v>
      </c>
      <c r="V99" s="149">
        <f t="shared" si="30"/>
        <v>17.56664</v>
      </c>
      <c r="W99" s="149">
        <f t="shared" si="30"/>
        <v>17.586959999999998</v>
      </c>
      <c r="X99" s="149">
        <f t="shared" si="30"/>
        <v>8.1584800000000008</v>
      </c>
      <c r="Y99" s="149">
        <f t="shared" si="30"/>
        <v>13.06068</v>
      </c>
      <c r="Z99" s="149">
        <f t="shared" si="30"/>
        <v>23.500080000000001</v>
      </c>
      <c r="AA99" s="149">
        <f t="shared" si="30"/>
        <v>24.175720000000002</v>
      </c>
      <c r="AB99" s="149">
        <f t="shared" si="30"/>
        <v>11.54176</v>
      </c>
      <c r="AC99" s="149">
        <f t="shared" si="30"/>
        <v>25.780999999999999</v>
      </c>
      <c r="AD99" s="149">
        <f t="shared" si="30"/>
        <v>22.748240000000003</v>
      </c>
      <c r="AE99" s="149">
        <f t="shared" si="30"/>
        <v>11.57732</v>
      </c>
      <c r="AF99" s="149">
        <f t="shared" si="30"/>
        <v>6.6700400000000002</v>
      </c>
      <c r="AG99" s="149">
        <f t="shared" si="30"/>
        <v>7.0307200000000005</v>
      </c>
      <c r="AH99" s="149">
        <f t="shared" si="30"/>
        <v>16.52524</v>
      </c>
      <c r="AI99" s="149">
        <f t="shared" si="30"/>
        <v>6.35</v>
      </c>
      <c r="AJ99" s="149">
        <f t="shared" si="30"/>
        <v>8.2295999999999996</v>
      </c>
      <c r="AK99" s="149">
        <f t="shared" si="30"/>
        <v>22.89048</v>
      </c>
      <c r="AL99" s="149">
        <f t="shared" si="30"/>
        <v>13.446759999999999</v>
      </c>
      <c r="AM99" s="149">
        <f t="shared" si="30"/>
        <v>4.0538400000000001</v>
      </c>
      <c r="AN99" s="149">
        <f t="shared" si="30"/>
        <v>30.601920000000003</v>
      </c>
      <c r="AO99" s="149">
        <f t="shared" si="30"/>
        <v>8.0009999999999994</v>
      </c>
      <c r="AP99" s="149">
        <f t="shared" si="30"/>
        <v>13.36548</v>
      </c>
      <c r="AQ99" s="149">
        <f t="shared" si="30"/>
        <v>24.470359999999999</v>
      </c>
      <c r="AR99" s="149">
        <f t="shared" si="30"/>
        <v>10.058399999999999</v>
      </c>
      <c r="AS99" s="149">
        <f t="shared" si="30"/>
        <v>15.73784</v>
      </c>
      <c r="AT99" s="149">
        <f t="shared" si="30"/>
        <v>24.419560000000001</v>
      </c>
      <c r="AU99" s="149">
        <f t="shared" si="30"/>
        <v>4.4196</v>
      </c>
      <c r="AV99" s="149">
        <f t="shared" si="30"/>
        <v>21.09216</v>
      </c>
      <c r="AW99" s="149">
        <f t="shared" si="30"/>
        <v>14.945360000000001</v>
      </c>
      <c r="AX99" s="149">
        <f t="shared" si="30"/>
        <v>14.03096</v>
      </c>
      <c r="AY99" s="149">
        <f t="shared" si="30"/>
        <v>19.151599999999998</v>
      </c>
      <c r="AZ99" s="149">
        <f t="shared" si="30"/>
        <v>14.03096</v>
      </c>
      <c r="BA99" s="149">
        <f t="shared" si="30"/>
        <v>10.800079999999999</v>
      </c>
      <c r="BB99" s="149">
        <f t="shared" si="30"/>
        <v>15.407639999999999</v>
      </c>
      <c r="BC99" s="149">
        <f t="shared" si="30"/>
        <v>31.09468</v>
      </c>
      <c r="BD99" s="149">
        <f t="shared" si="30"/>
        <v>3.7845999999999997</v>
      </c>
      <c r="BE99" s="149">
        <f t="shared" si="30"/>
        <v>2.7635200000000002</v>
      </c>
      <c r="BF99" s="149">
        <f t="shared" si="30"/>
        <v>3.9674800000000001</v>
      </c>
      <c r="BG99" s="149">
        <f t="shared" si="30"/>
        <v>4.7498000000000005</v>
      </c>
      <c r="BH99" s="149">
        <f t="shared" si="30"/>
        <v>29.311600000000002</v>
      </c>
      <c r="BI99" s="149">
        <f t="shared" si="30"/>
        <v>12.13612</v>
      </c>
      <c r="BJ99" s="149">
        <f t="shared" si="30"/>
        <v>28.676600000000001</v>
      </c>
      <c r="BK99" s="149">
        <f t="shared" si="30"/>
        <v>22.20468</v>
      </c>
      <c r="BL99" s="149">
        <f t="shared" si="30"/>
        <v>2.72288</v>
      </c>
      <c r="BM99" s="149">
        <f t="shared" si="30"/>
        <v>7.3406000000000002</v>
      </c>
      <c r="BN99" s="149">
        <f t="shared" si="30"/>
        <v>5.6743600000000001</v>
      </c>
      <c r="BO99" s="149">
        <f t="shared" si="30"/>
        <v>22.026880000000002</v>
      </c>
      <c r="BP99" s="149">
        <f t="shared" si="30"/>
        <v>32.481520000000003</v>
      </c>
      <c r="BQ99" s="149">
        <f t="shared" si="30"/>
        <v>60.477400000000003</v>
      </c>
      <c r="BR99" s="149">
        <f t="shared" si="30"/>
        <v>11.480799999999999</v>
      </c>
      <c r="BS99" s="149">
        <f t="shared" si="30"/>
        <v>1.5036800000000001</v>
      </c>
      <c r="BT99" s="149">
        <f t="shared" si="30"/>
        <v>27.64536</v>
      </c>
      <c r="BU99" s="149">
        <f t="shared" ref="BU99:EF99" si="31">BU98*5.08/1000</f>
        <v>24.389080000000003</v>
      </c>
      <c r="BV99" s="149">
        <f t="shared" si="31"/>
        <v>1.7373600000000002</v>
      </c>
      <c r="BW99" s="149">
        <f t="shared" si="31"/>
        <v>28.773119999999999</v>
      </c>
      <c r="BX99" s="149">
        <f t="shared" si="31"/>
        <v>23.058119999999999</v>
      </c>
      <c r="BY99" s="149">
        <f t="shared" si="31"/>
        <v>19.944080000000003</v>
      </c>
      <c r="BZ99" s="149">
        <f t="shared" si="31"/>
        <v>27.828240000000001</v>
      </c>
      <c r="CA99" s="149">
        <f t="shared" si="31"/>
        <v>27.091639999999998</v>
      </c>
      <c r="CB99" s="149">
        <f t="shared" si="31"/>
        <v>21.269959999999998</v>
      </c>
      <c r="CC99" s="149">
        <f t="shared" si="31"/>
        <v>11.318239999999999</v>
      </c>
      <c r="CD99" s="149">
        <f t="shared" si="31"/>
        <v>9.3675200000000007</v>
      </c>
      <c r="CE99" s="149">
        <f t="shared" si="31"/>
        <v>1.27508</v>
      </c>
      <c r="CF99" s="149">
        <f t="shared" si="31"/>
        <v>8.0264000000000006</v>
      </c>
      <c r="CG99" s="149">
        <f t="shared" si="31"/>
        <v>12.644120000000001</v>
      </c>
      <c r="CH99" s="149">
        <f t="shared" si="31"/>
        <v>28.021279999999997</v>
      </c>
      <c r="CI99" s="149">
        <f t="shared" si="31"/>
        <v>21.000720000000001</v>
      </c>
      <c r="CJ99" s="149">
        <f t="shared" si="31"/>
        <v>29.657040000000002</v>
      </c>
      <c r="CK99" s="149">
        <f t="shared" si="31"/>
        <v>12.908280000000001</v>
      </c>
      <c r="CL99" s="149">
        <f t="shared" si="31"/>
        <v>10.403840000000001</v>
      </c>
      <c r="CM99" s="149">
        <f t="shared" si="31"/>
        <v>20.985479999999999</v>
      </c>
      <c r="CN99" s="149">
        <f t="shared" si="31"/>
        <v>11.5824</v>
      </c>
      <c r="CO99" s="149">
        <f t="shared" si="31"/>
        <v>11.53668</v>
      </c>
      <c r="CP99" s="149">
        <f t="shared" si="31"/>
        <v>18.0594</v>
      </c>
      <c r="CQ99" s="149">
        <f t="shared" si="31"/>
        <v>17.246599999999997</v>
      </c>
      <c r="CR99" s="149">
        <f t="shared" si="31"/>
        <v>16.29664</v>
      </c>
      <c r="CS99" s="149">
        <f t="shared" si="31"/>
        <v>21.031200000000002</v>
      </c>
      <c r="CT99" s="149">
        <f t="shared" si="31"/>
        <v>14.97584</v>
      </c>
      <c r="CU99" s="149">
        <f t="shared" si="31"/>
        <v>11.90244</v>
      </c>
      <c r="CV99" s="149">
        <f t="shared" si="31"/>
        <v>11.5824</v>
      </c>
      <c r="CW99" s="149">
        <f t="shared" si="31"/>
        <v>37.449760000000005</v>
      </c>
      <c r="CX99" s="149">
        <f t="shared" si="31"/>
        <v>8.2346800000000009</v>
      </c>
      <c r="CY99" s="149">
        <f t="shared" si="31"/>
        <v>15.270479999999999</v>
      </c>
      <c r="CZ99" s="149">
        <f t="shared" si="31"/>
        <v>12.740639999999999</v>
      </c>
      <c r="DA99" s="149">
        <f t="shared" si="31"/>
        <v>55.097679999999997</v>
      </c>
      <c r="DB99" s="149">
        <f t="shared" si="31"/>
        <v>2.4739599999999999</v>
      </c>
      <c r="DC99" s="149">
        <f t="shared" si="31"/>
        <v>24.42972</v>
      </c>
      <c r="DD99" s="149">
        <f t="shared" si="31"/>
        <v>12.2174</v>
      </c>
      <c r="DE99" s="149">
        <f t="shared" si="31"/>
        <v>24.11984</v>
      </c>
      <c r="DF99" s="149">
        <f t="shared" si="31"/>
        <v>23.6982</v>
      </c>
      <c r="DG99" s="149">
        <f t="shared" si="31"/>
        <v>148.43251999999998</v>
      </c>
      <c r="DH99" s="149">
        <f t="shared" si="31"/>
        <v>126.56312</v>
      </c>
      <c r="DI99" s="149">
        <f t="shared" si="31"/>
        <v>142.86483999999999</v>
      </c>
      <c r="DJ99" s="149">
        <f t="shared" si="31"/>
        <v>54.731919999999995</v>
      </c>
      <c r="DK99" s="149">
        <f t="shared" si="31"/>
        <v>143.81988000000001</v>
      </c>
      <c r="DL99" s="149">
        <f t="shared" si="31"/>
        <v>74.950320000000005</v>
      </c>
      <c r="DM99" s="149">
        <f t="shared" si="31"/>
        <v>14.020800000000001</v>
      </c>
      <c r="DN99" s="149">
        <f t="shared" si="31"/>
        <v>13.004799999999999</v>
      </c>
      <c r="DO99" s="149">
        <f t="shared" si="31"/>
        <v>17.820640000000001</v>
      </c>
      <c r="DP99" s="149">
        <f t="shared" si="31"/>
        <v>12.86256</v>
      </c>
      <c r="DQ99" s="149">
        <f t="shared" si="31"/>
        <v>22.24024</v>
      </c>
      <c r="DR99" s="149">
        <f t="shared" si="31"/>
        <v>14.752319999999999</v>
      </c>
      <c r="DS99" s="149">
        <f t="shared" si="31"/>
        <v>88.564719999999994</v>
      </c>
      <c r="DT99" s="149">
        <f t="shared" si="31"/>
        <v>34.20872</v>
      </c>
      <c r="DU99" s="149">
        <f t="shared" si="31"/>
        <v>126.06528</v>
      </c>
      <c r="DV99" s="149">
        <f t="shared" si="31"/>
        <v>32.715200000000003</v>
      </c>
      <c r="DW99" s="149">
        <f t="shared" si="31"/>
        <v>35.443160000000006</v>
      </c>
      <c r="DX99" s="149">
        <f t="shared" si="31"/>
        <v>176.2252</v>
      </c>
      <c r="DY99" s="149">
        <f t="shared" si="31"/>
        <v>35.377120000000005</v>
      </c>
      <c r="DZ99" s="149">
        <f t="shared" si="31"/>
        <v>35.488879999999995</v>
      </c>
      <c r="EA99" s="149">
        <f t="shared" si="31"/>
        <v>35.478720000000003</v>
      </c>
      <c r="EB99" s="149">
        <f t="shared" si="31"/>
        <v>23.84552</v>
      </c>
      <c r="EC99" s="149">
        <f t="shared" si="31"/>
        <v>23.34768</v>
      </c>
      <c r="ED99" s="149">
        <f t="shared" si="31"/>
        <v>37.383720000000004</v>
      </c>
      <c r="EE99" s="149">
        <f t="shared" si="31"/>
        <v>30.358080000000001</v>
      </c>
      <c r="EF99" s="149">
        <f t="shared" si="31"/>
        <v>14.737080000000001</v>
      </c>
      <c r="EG99" s="149">
        <f t="shared" ref="EG99:GR99" si="32">EG98*5.08/1000</f>
        <v>17.29232</v>
      </c>
      <c r="EH99" s="149">
        <f t="shared" si="32"/>
        <v>4.9885600000000005</v>
      </c>
      <c r="EI99" s="149">
        <f t="shared" si="32"/>
        <v>11.932919999999999</v>
      </c>
      <c r="EJ99" s="149">
        <f t="shared" si="32"/>
        <v>11.92784</v>
      </c>
      <c r="EK99" s="149">
        <f t="shared" si="32"/>
        <v>11.98372</v>
      </c>
      <c r="EL99" s="149">
        <f t="shared" si="32"/>
        <v>25.105360000000001</v>
      </c>
      <c r="EM99" s="149">
        <f t="shared" si="32"/>
        <v>15.62608</v>
      </c>
      <c r="EN99" s="149">
        <f t="shared" si="32"/>
        <v>16.266159999999999</v>
      </c>
      <c r="EO99" s="149">
        <f t="shared" si="32"/>
        <v>20.137119999999999</v>
      </c>
      <c r="EP99" s="149">
        <f t="shared" si="32"/>
        <v>9.748520000000001</v>
      </c>
      <c r="EQ99" s="149">
        <f t="shared" si="32"/>
        <v>10.92708</v>
      </c>
      <c r="ER99" s="149">
        <f t="shared" si="32"/>
        <v>18.506439999999998</v>
      </c>
      <c r="ES99" s="149">
        <f t="shared" si="32"/>
        <v>77.429360000000003</v>
      </c>
      <c r="ET99" s="149">
        <f t="shared" si="32"/>
        <v>37.307520000000004</v>
      </c>
      <c r="EU99" s="149">
        <f t="shared" si="32"/>
        <v>21.965920000000001</v>
      </c>
      <c r="EV99" s="149">
        <f t="shared" si="32"/>
        <v>23.205439999999999</v>
      </c>
      <c r="EW99" s="149">
        <f t="shared" si="32"/>
        <v>25.146000000000001</v>
      </c>
      <c r="EX99" s="149">
        <f t="shared" si="32"/>
        <v>21.300439999999998</v>
      </c>
      <c r="EY99" s="149">
        <f t="shared" si="32"/>
        <v>27.833320000000001</v>
      </c>
      <c r="EZ99" s="149">
        <f t="shared" si="32"/>
        <v>17.74952</v>
      </c>
      <c r="FA99" s="149">
        <f t="shared" si="32"/>
        <v>18.069560000000003</v>
      </c>
      <c r="FB99" s="149">
        <f t="shared" si="32"/>
        <v>21.031200000000002</v>
      </c>
      <c r="FC99" s="149">
        <f t="shared" si="32"/>
        <v>21.254720000000002</v>
      </c>
      <c r="FD99" s="149">
        <f t="shared" si="32"/>
        <v>17.338039999999999</v>
      </c>
      <c r="FE99" s="149">
        <f t="shared" si="32"/>
        <v>17.647920000000003</v>
      </c>
      <c r="FF99" s="149">
        <f t="shared" si="32"/>
        <v>147.25395999999998</v>
      </c>
      <c r="FG99" s="149">
        <f t="shared" si="32"/>
        <v>30.25648</v>
      </c>
      <c r="FH99" s="149">
        <f t="shared" si="32"/>
        <v>42.417999999999999</v>
      </c>
      <c r="FI99" s="149">
        <f t="shared" si="32"/>
        <v>12.882880000000002</v>
      </c>
      <c r="FJ99" s="149">
        <f t="shared" si="32"/>
        <v>21.89988</v>
      </c>
      <c r="FK99" s="149">
        <f t="shared" si="32"/>
        <v>26.375360000000001</v>
      </c>
      <c r="FL99" s="149">
        <f t="shared" si="32"/>
        <v>19.13128</v>
      </c>
      <c r="FM99" s="149">
        <f t="shared" si="32"/>
        <v>12.887960000000001</v>
      </c>
      <c r="FN99" s="149">
        <f t="shared" si="32"/>
        <v>14.24432</v>
      </c>
      <c r="FO99" s="149">
        <f t="shared" si="32"/>
        <v>21.874479999999998</v>
      </c>
      <c r="FP99" s="149">
        <f t="shared" si="32"/>
        <v>10.403840000000001</v>
      </c>
      <c r="FQ99" s="149">
        <f t="shared" si="32"/>
        <v>15.311120000000001</v>
      </c>
      <c r="FR99" s="149">
        <f t="shared" si="32"/>
        <v>18.267679999999999</v>
      </c>
      <c r="FS99" s="149">
        <f t="shared" si="32"/>
        <v>13.07084</v>
      </c>
      <c r="FT99" s="149">
        <f t="shared" si="32"/>
        <v>19.314160000000001</v>
      </c>
      <c r="FU99" s="149">
        <f t="shared" si="32"/>
        <v>17.56156</v>
      </c>
      <c r="FV99" s="149">
        <f t="shared" si="32"/>
        <v>6.3601599999999996</v>
      </c>
      <c r="FW99" s="149">
        <f t="shared" si="32"/>
        <v>17.592040000000001</v>
      </c>
      <c r="FX99" s="149">
        <f t="shared" si="32"/>
        <v>20.47748</v>
      </c>
      <c r="FY99" s="149">
        <f t="shared" si="32"/>
        <v>9.1338399999999993</v>
      </c>
      <c r="FZ99" s="149">
        <f t="shared" si="32"/>
        <v>2.0878800000000002</v>
      </c>
      <c r="GA99" s="149">
        <f t="shared" si="32"/>
        <v>17.541240000000002</v>
      </c>
      <c r="GB99" s="149">
        <f t="shared" si="32"/>
        <v>11.4046</v>
      </c>
      <c r="GC99" s="149">
        <f t="shared" si="32"/>
        <v>17.851119999999998</v>
      </c>
      <c r="GD99" s="149">
        <f t="shared" si="32"/>
        <v>20.756880000000002</v>
      </c>
      <c r="GE99" s="149">
        <f t="shared" si="32"/>
        <v>5.4305200000000005</v>
      </c>
      <c r="GF99" s="149">
        <f t="shared" si="32"/>
        <v>5.1917600000000004</v>
      </c>
      <c r="GG99" s="149">
        <f t="shared" si="32"/>
        <v>8.9052399999999992</v>
      </c>
      <c r="GH99" s="149">
        <f t="shared" si="32"/>
        <v>12.48664</v>
      </c>
      <c r="GI99" s="149">
        <f t="shared" si="32"/>
        <v>19.837400000000002</v>
      </c>
      <c r="GJ99" s="149">
        <f t="shared" si="32"/>
        <v>13.045440000000001</v>
      </c>
      <c r="GK99" s="149">
        <f t="shared" si="32"/>
        <v>8.14832</v>
      </c>
      <c r="GL99" s="149">
        <f t="shared" si="32"/>
        <v>25.562560000000001</v>
      </c>
      <c r="GM99" s="149">
        <f t="shared" si="32"/>
        <v>13.395960000000001</v>
      </c>
      <c r="GN99" s="149">
        <f t="shared" si="32"/>
        <v>13.924280000000001</v>
      </c>
      <c r="GO99" s="149">
        <f t="shared" si="32"/>
        <v>10.16</v>
      </c>
      <c r="GP99" s="149">
        <f t="shared" si="32"/>
        <v>7.2339200000000003</v>
      </c>
      <c r="GQ99" s="149">
        <f t="shared" si="32"/>
        <v>5.9842399999999998</v>
      </c>
      <c r="GR99" s="149">
        <f t="shared" si="32"/>
        <v>10.86612</v>
      </c>
      <c r="GS99" s="149">
        <f t="shared" ref="GS99:HX99" si="33">GS98*5.08/1000</f>
        <v>6.1366400000000008</v>
      </c>
      <c r="GT99" s="149">
        <f t="shared" si="33"/>
        <v>26.832560000000001</v>
      </c>
      <c r="GU99" s="149">
        <f t="shared" si="33"/>
        <v>19.989799999999999</v>
      </c>
      <c r="GV99" s="149">
        <f t="shared" si="33"/>
        <v>17.439640000000001</v>
      </c>
      <c r="GW99" s="149">
        <f t="shared" si="33"/>
        <v>42.026840000000007</v>
      </c>
      <c r="GX99" s="149">
        <f t="shared" si="33"/>
        <v>0.99060000000000004</v>
      </c>
      <c r="GY99" s="149">
        <f t="shared" si="33"/>
        <v>2.9971999999999999</v>
      </c>
      <c r="GZ99" s="149">
        <f t="shared" si="33"/>
        <v>8.9357199999999999</v>
      </c>
      <c r="HA99" s="149">
        <f t="shared" si="33"/>
        <v>10.36828</v>
      </c>
      <c r="HB99" s="149">
        <f t="shared" si="33"/>
        <v>10.728960000000001</v>
      </c>
      <c r="HC99" s="149">
        <f t="shared" si="33"/>
        <v>4.4246800000000004</v>
      </c>
      <c r="HD99" s="149">
        <f t="shared" si="33"/>
        <v>26.035</v>
      </c>
      <c r="HE99" s="149">
        <f t="shared" si="33"/>
        <v>19.959319999999998</v>
      </c>
      <c r="HF99" s="149">
        <f t="shared" si="33"/>
        <v>10.058399999999999</v>
      </c>
      <c r="HG99" s="149">
        <f t="shared" si="33"/>
        <v>69.260720000000006</v>
      </c>
      <c r="HH99" s="149">
        <f t="shared" si="33"/>
        <v>12.623799999999999</v>
      </c>
      <c r="HI99" s="149">
        <f t="shared" si="33"/>
        <v>12.05992</v>
      </c>
      <c r="HJ99" s="149">
        <f t="shared" si="33"/>
        <v>12.9032</v>
      </c>
      <c r="HK99" s="149">
        <f t="shared" si="33"/>
        <v>26.72588</v>
      </c>
      <c r="HL99" s="149">
        <f t="shared" si="33"/>
        <v>17.0688</v>
      </c>
      <c r="HM99" s="149">
        <f t="shared" si="33"/>
        <v>21.346160000000001</v>
      </c>
      <c r="HN99" s="149">
        <f t="shared" si="33"/>
        <v>8.0365599999999997</v>
      </c>
      <c r="HO99" s="149">
        <f t="shared" si="33"/>
        <v>22.946360000000002</v>
      </c>
      <c r="HP99" s="149">
        <f t="shared" si="33"/>
        <v>13.944600000000001</v>
      </c>
      <c r="HQ99" s="149">
        <f t="shared" si="33"/>
        <v>14.157960000000001</v>
      </c>
      <c r="HR99" s="149">
        <f t="shared" si="33"/>
        <v>13.0556</v>
      </c>
      <c r="HS99" s="149">
        <f t="shared" si="33"/>
        <v>12.19708</v>
      </c>
      <c r="HT99" s="149">
        <f t="shared" si="33"/>
        <v>8.3413599999999999</v>
      </c>
      <c r="HU99" s="149">
        <f t="shared" si="33"/>
        <v>12.98448</v>
      </c>
      <c r="HV99" s="149">
        <f t="shared" si="33"/>
        <v>28.193999999999999</v>
      </c>
      <c r="HW99" s="149">
        <f t="shared" si="33"/>
        <v>13.009880000000001</v>
      </c>
      <c r="HX99" s="149">
        <f t="shared" si="33"/>
        <v>24.450040000000001</v>
      </c>
    </row>
    <row r="100" spans="1:232" s="152" customFormat="1" ht="18" customHeight="1" x14ac:dyDescent="0.2">
      <c r="A100" s="148"/>
      <c r="B100" s="150" t="s">
        <v>343</v>
      </c>
      <c r="C100" s="27" t="s">
        <v>240</v>
      </c>
      <c r="D100" s="148"/>
      <c r="E100" s="148"/>
      <c r="F100" s="148"/>
      <c r="G100" s="148"/>
      <c r="H100" s="151">
        <f>H99-H97</f>
        <v>23.566119999999998</v>
      </c>
      <c r="I100" s="151">
        <f>I99-I97</f>
        <v>-4.4164399999999979</v>
      </c>
      <c r="J100" s="151">
        <f>J99-J97</f>
        <v>-4.4959600000000002</v>
      </c>
      <c r="K100" s="151">
        <f t="shared" ref="K100:BV100" si="34">K99-K87</f>
        <v>5.2984400000000003</v>
      </c>
      <c r="L100" s="151">
        <f t="shared" si="34"/>
        <v>17.94256</v>
      </c>
      <c r="M100" s="151">
        <f t="shared" si="34"/>
        <v>8.5496400000000001</v>
      </c>
      <c r="N100" s="151">
        <f t="shared" si="34"/>
        <v>12.740639999999999</v>
      </c>
      <c r="O100" s="151">
        <f t="shared" si="34"/>
        <v>21.153119999999998</v>
      </c>
      <c r="P100" s="151">
        <f t="shared" si="34"/>
        <v>11.988799999999999</v>
      </c>
      <c r="Q100" s="151">
        <f t="shared" si="34"/>
        <v>28.437840000000001</v>
      </c>
      <c r="R100" s="151">
        <f t="shared" si="34"/>
        <v>22.529799999999998</v>
      </c>
      <c r="S100" s="151">
        <f t="shared" si="34"/>
        <v>21.269959999999998</v>
      </c>
      <c r="T100" s="151">
        <f t="shared" si="34"/>
        <v>21.107400000000002</v>
      </c>
      <c r="U100" s="151">
        <f t="shared" si="34"/>
        <v>21.290279999999999</v>
      </c>
      <c r="V100" s="151">
        <f t="shared" si="34"/>
        <v>17.56664</v>
      </c>
      <c r="W100" s="151">
        <f t="shared" si="34"/>
        <v>17.586959999999998</v>
      </c>
      <c r="X100" s="151">
        <f t="shared" si="34"/>
        <v>8.1584800000000008</v>
      </c>
      <c r="Y100" s="151">
        <f t="shared" si="34"/>
        <v>13.06068</v>
      </c>
      <c r="Z100" s="151">
        <f t="shared" si="34"/>
        <v>23.500080000000001</v>
      </c>
      <c r="AA100" s="151">
        <f t="shared" si="34"/>
        <v>24.175720000000002</v>
      </c>
      <c r="AB100" s="151">
        <f t="shared" si="34"/>
        <v>11.54176</v>
      </c>
      <c r="AC100" s="151">
        <f t="shared" si="34"/>
        <v>25.780999999999999</v>
      </c>
      <c r="AD100" s="151">
        <f t="shared" si="34"/>
        <v>22.748240000000003</v>
      </c>
      <c r="AE100" s="151">
        <f t="shared" si="34"/>
        <v>11.57732</v>
      </c>
      <c r="AF100" s="151">
        <f t="shared" si="34"/>
        <v>6.6700400000000002</v>
      </c>
      <c r="AG100" s="151">
        <f t="shared" si="34"/>
        <v>7.0307200000000005</v>
      </c>
      <c r="AH100" s="151">
        <f t="shared" si="34"/>
        <v>16.52524</v>
      </c>
      <c r="AI100" s="151">
        <f t="shared" si="34"/>
        <v>6.3449999999999998</v>
      </c>
      <c r="AJ100" s="151">
        <f t="shared" si="34"/>
        <v>8.2295999999999996</v>
      </c>
      <c r="AK100" s="151">
        <f t="shared" si="34"/>
        <v>22.89048</v>
      </c>
      <c r="AL100" s="151">
        <f t="shared" si="34"/>
        <v>13.446759999999999</v>
      </c>
      <c r="AM100" s="151">
        <f t="shared" si="34"/>
        <v>4.0538400000000001</v>
      </c>
      <c r="AN100" s="151">
        <f t="shared" si="34"/>
        <v>30.601920000000003</v>
      </c>
      <c r="AO100" s="151">
        <f t="shared" si="34"/>
        <v>8.0009999999999994</v>
      </c>
      <c r="AP100" s="151">
        <f t="shared" si="34"/>
        <v>13.36548</v>
      </c>
      <c r="AQ100" s="151">
        <f t="shared" si="34"/>
        <v>24.470359999999999</v>
      </c>
      <c r="AR100" s="151">
        <f t="shared" si="34"/>
        <v>10.058399999999999</v>
      </c>
      <c r="AS100" s="151">
        <f t="shared" si="34"/>
        <v>15.73784</v>
      </c>
      <c r="AT100" s="151">
        <f t="shared" si="34"/>
        <v>24.419560000000001</v>
      </c>
      <c r="AU100" s="151">
        <f t="shared" si="34"/>
        <v>4.4196</v>
      </c>
      <c r="AV100" s="151">
        <f t="shared" si="34"/>
        <v>21.09216</v>
      </c>
      <c r="AW100" s="151">
        <f t="shared" si="34"/>
        <v>14.945360000000001</v>
      </c>
      <c r="AX100" s="151">
        <f t="shared" si="34"/>
        <v>14.03096</v>
      </c>
      <c r="AY100" s="151">
        <f t="shared" si="34"/>
        <v>19.151599999999998</v>
      </c>
      <c r="AZ100" s="151">
        <f t="shared" si="34"/>
        <v>14.03096</v>
      </c>
      <c r="BA100" s="151">
        <f t="shared" si="34"/>
        <v>10.800079999999999</v>
      </c>
      <c r="BB100" s="151">
        <f t="shared" si="34"/>
        <v>15.407639999999999</v>
      </c>
      <c r="BC100" s="151">
        <f t="shared" si="34"/>
        <v>31.090679999999999</v>
      </c>
      <c r="BD100" s="151">
        <f t="shared" si="34"/>
        <v>3.7845999999999997</v>
      </c>
      <c r="BE100" s="151">
        <f t="shared" si="34"/>
        <v>2.7635200000000002</v>
      </c>
      <c r="BF100" s="151">
        <f t="shared" si="34"/>
        <v>3.9674800000000001</v>
      </c>
      <c r="BG100" s="151">
        <f t="shared" si="34"/>
        <v>4.7498000000000005</v>
      </c>
      <c r="BH100" s="151">
        <f t="shared" si="34"/>
        <v>29.311600000000002</v>
      </c>
      <c r="BI100" s="151">
        <f t="shared" si="34"/>
        <v>12.13612</v>
      </c>
      <c r="BJ100" s="151">
        <f t="shared" si="34"/>
        <v>28.676600000000001</v>
      </c>
      <c r="BK100" s="151">
        <f t="shared" si="34"/>
        <v>22.20468</v>
      </c>
      <c r="BL100" s="151">
        <f t="shared" si="34"/>
        <v>2.72288</v>
      </c>
      <c r="BM100" s="151">
        <f t="shared" si="34"/>
        <v>7.3406000000000002</v>
      </c>
      <c r="BN100" s="151">
        <f t="shared" si="34"/>
        <v>5.6663600000000001</v>
      </c>
      <c r="BO100" s="151">
        <f t="shared" si="34"/>
        <v>22.023880000000002</v>
      </c>
      <c r="BP100" s="151">
        <f t="shared" si="34"/>
        <v>32.481520000000003</v>
      </c>
      <c r="BQ100" s="151">
        <f t="shared" si="34"/>
        <v>60.474400000000003</v>
      </c>
      <c r="BR100" s="151">
        <f t="shared" si="34"/>
        <v>11.480799999999999</v>
      </c>
      <c r="BS100" s="151">
        <f t="shared" si="34"/>
        <v>1.4996800000000001</v>
      </c>
      <c r="BT100" s="151">
        <f t="shared" si="34"/>
        <v>27.64536</v>
      </c>
      <c r="BU100" s="151">
        <f t="shared" si="34"/>
        <v>24.386080000000003</v>
      </c>
      <c r="BV100" s="151">
        <f t="shared" si="34"/>
        <v>1.7363600000000003</v>
      </c>
      <c r="BW100" s="151">
        <f t="shared" ref="BW100:EH100" si="35">BW99-BW87</f>
        <v>28.773119999999999</v>
      </c>
      <c r="BX100" s="151">
        <f t="shared" si="35"/>
        <v>23.058119999999999</v>
      </c>
      <c r="BY100" s="151">
        <f t="shared" si="35"/>
        <v>19.944080000000003</v>
      </c>
      <c r="BZ100" s="151">
        <f t="shared" si="35"/>
        <v>27.828240000000001</v>
      </c>
      <c r="CA100" s="151">
        <f t="shared" si="35"/>
        <v>27.091639999999998</v>
      </c>
      <c r="CB100" s="151">
        <f t="shared" si="35"/>
        <v>21.269959999999998</v>
      </c>
      <c r="CC100" s="151">
        <f t="shared" si="35"/>
        <v>11.318239999999999</v>
      </c>
      <c r="CD100" s="151">
        <f t="shared" si="35"/>
        <v>9.3675200000000007</v>
      </c>
      <c r="CE100" s="151">
        <f t="shared" si="35"/>
        <v>1.27508</v>
      </c>
      <c r="CF100" s="151">
        <f t="shared" si="35"/>
        <v>8.0264000000000006</v>
      </c>
      <c r="CG100" s="151">
        <f t="shared" si="35"/>
        <v>12.644120000000001</v>
      </c>
      <c r="CH100" s="151">
        <f t="shared" si="35"/>
        <v>28.021279999999997</v>
      </c>
      <c r="CI100" s="151">
        <f t="shared" si="35"/>
        <v>21.000720000000001</v>
      </c>
      <c r="CJ100" s="151">
        <f t="shared" si="35"/>
        <v>29.657040000000002</v>
      </c>
      <c r="CK100" s="151">
        <f t="shared" si="35"/>
        <v>12.908280000000001</v>
      </c>
      <c r="CL100" s="151">
        <f t="shared" si="35"/>
        <v>10.403840000000001</v>
      </c>
      <c r="CM100" s="151">
        <f t="shared" si="35"/>
        <v>20.985479999999999</v>
      </c>
      <c r="CN100" s="151">
        <f t="shared" si="35"/>
        <v>11.5824</v>
      </c>
      <c r="CO100" s="151">
        <f t="shared" si="35"/>
        <v>11.53668</v>
      </c>
      <c r="CP100" s="151">
        <f t="shared" si="35"/>
        <v>18.0594</v>
      </c>
      <c r="CQ100" s="151">
        <f t="shared" si="35"/>
        <v>17.226599999999998</v>
      </c>
      <c r="CR100" s="151">
        <f t="shared" si="35"/>
        <v>16.29664</v>
      </c>
      <c r="CS100" s="151">
        <f t="shared" si="35"/>
        <v>21.031200000000002</v>
      </c>
      <c r="CT100" s="151">
        <f t="shared" si="35"/>
        <v>14.97584</v>
      </c>
      <c r="CU100" s="151">
        <f t="shared" si="35"/>
        <v>11.90244</v>
      </c>
      <c r="CV100" s="151">
        <f t="shared" si="35"/>
        <v>11.5824</v>
      </c>
      <c r="CW100" s="151">
        <f t="shared" si="35"/>
        <v>37.449760000000005</v>
      </c>
      <c r="CX100" s="151">
        <f t="shared" si="35"/>
        <v>8.2346800000000009</v>
      </c>
      <c r="CY100" s="151">
        <f t="shared" si="35"/>
        <v>15.270479999999999</v>
      </c>
      <c r="CZ100" s="151">
        <f t="shared" si="35"/>
        <v>12.740639999999999</v>
      </c>
      <c r="DA100" s="151">
        <f t="shared" si="35"/>
        <v>55.097679999999997</v>
      </c>
      <c r="DB100" s="151">
        <f t="shared" si="35"/>
        <v>2.4739599999999999</v>
      </c>
      <c r="DC100" s="151">
        <f t="shared" si="35"/>
        <v>24.42972</v>
      </c>
      <c r="DD100" s="151">
        <f t="shared" si="35"/>
        <v>12.2174</v>
      </c>
      <c r="DE100" s="151">
        <f t="shared" si="35"/>
        <v>24.11984</v>
      </c>
      <c r="DF100" s="151">
        <f t="shared" si="35"/>
        <v>23.6982</v>
      </c>
      <c r="DG100" s="151">
        <f t="shared" si="35"/>
        <v>148.43251999999998</v>
      </c>
      <c r="DH100" s="151">
        <f t="shared" si="35"/>
        <v>126.56312</v>
      </c>
      <c r="DI100" s="151">
        <f t="shared" si="35"/>
        <v>142.86483999999999</v>
      </c>
      <c r="DJ100" s="151">
        <f t="shared" si="35"/>
        <v>54.731919999999995</v>
      </c>
      <c r="DK100" s="151">
        <f t="shared" si="35"/>
        <v>143.81988000000001</v>
      </c>
      <c r="DL100" s="151">
        <f t="shared" si="35"/>
        <v>74.950320000000005</v>
      </c>
      <c r="DM100" s="151">
        <f t="shared" si="35"/>
        <v>14.020800000000001</v>
      </c>
      <c r="DN100" s="151">
        <f t="shared" si="35"/>
        <v>13.004799999999999</v>
      </c>
      <c r="DO100" s="151">
        <f t="shared" si="35"/>
        <v>17.820640000000001</v>
      </c>
      <c r="DP100" s="151">
        <f t="shared" si="35"/>
        <v>12.86256</v>
      </c>
      <c r="DQ100" s="151">
        <f t="shared" si="35"/>
        <v>22.24024</v>
      </c>
      <c r="DR100" s="151">
        <f t="shared" si="35"/>
        <v>14.752319999999999</v>
      </c>
      <c r="DS100" s="151">
        <f t="shared" si="35"/>
        <v>88.564719999999994</v>
      </c>
      <c r="DT100" s="151">
        <f t="shared" si="35"/>
        <v>34.20872</v>
      </c>
      <c r="DU100" s="151">
        <f t="shared" si="35"/>
        <v>126.06528</v>
      </c>
      <c r="DV100" s="151">
        <f t="shared" si="35"/>
        <v>32.715200000000003</v>
      </c>
      <c r="DW100" s="151">
        <f t="shared" si="35"/>
        <v>35.443160000000006</v>
      </c>
      <c r="DX100" s="151">
        <f t="shared" si="35"/>
        <v>176.2252</v>
      </c>
      <c r="DY100" s="151">
        <f t="shared" si="35"/>
        <v>35.377120000000005</v>
      </c>
      <c r="DZ100" s="151">
        <f t="shared" si="35"/>
        <v>35.488879999999995</v>
      </c>
      <c r="EA100" s="151">
        <f t="shared" si="35"/>
        <v>35.478720000000003</v>
      </c>
      <c r="EB100" s="151">
        <f t="shared" si="35"/>
        <v>23.84552</v>
      </c>
      <c r="EC100" s="151">
        <f t="shared" si="35"/>
        <v>23.34768</v>
      </c>
      <c r="ED100" s="151">
        <f t="shared" si="35"/>
        <v>37.383720000000004</v>
      </c>
      <c r="EE100" s="151">
        <f t="shared" si="35"/>
        <v>30.358080000000001</v>
      </c>
      <c r="EF100" s="151">
        <f t="shared" si="35"/>
        <v>14.737080000000001</v>
      </c>
      <c r="EG100" s="151">
        <f t="shared" si="35"/>
        <v>17.29232</v>
      </c>
      <c r="EH100" s="151">
        <f t="shared" si="35"/>
        <v>4.9885600000000005</v>
      </c>
      <c r="EI100" s="151">
        <f t="shared" ref="EI100:GT100" si="36">EI99-EI87</f>
        <v>11.932919999999999</v>
      </c>
      <c r="EJ100" s="151">
        <f t="shared" si="36"/>
        <v>11.92784</v>
      </c>
      <c r="EK100" s="151">
        <f t="shared" si="36"/>
        <v>11.98372</v>
      </c>
      <c r="EL100" s="151">
        <f t="shared" si="36"/>
        <v>25.105360000000001</v>
      </c>
      <c r="EM100" s="151">
        <f t="shared" si="36"/>
        <v>15.62608</v>
      </c>
      <c r="EN100" s="151">
        <f t="shared" si="36"/>
        <v>16.266159999999999</v>
      </c>
      <c r="EO100" s="151">
        <f t="shared" si="36"/>
        <v>20.137119999999999</v>
      </c>
      <c r="EP100" s="151">
        <f t="shared" si="36"/>
        <v>9.748520000000001</v>
      </c>
      <c r="EQ100" s="151">
        <f t="shared" si="36"/>
        <v>10.922079999999999</v>
      </c>
      <c r="ER100" s="151">
        <f t="shared" si="36"/>
        <v>18.506439999999998</v>
      </c>
      <c r="ES100" s="151">
        <f t="shared" si="36"/>
        <v>77.425359999999998</v>
      </c>
      <c r="ET100" s="151">
        <f t="shared" si="36"/>
        <v>37.307520000000004</v>
      </c>
      <c r="EU100" s="151">
        <f t="shared" si="36"/>
        <v>21.965920000000001</v>
      </c>
      <c r="EV100" s="151">
        <f t="shared" si="36"/>
        <v>23.20044</v>
      </c>
      <c r="EW100" s="151">
        <f t="shared" si="36"/>
        <v>25.146000000000001</v>
      </c>
      <c r="EX100" s="151">
        <f t="shared" si="36"/>
        <v>21.300439999999998</v>
      </c>
      <c r="EY100" s="151">
        <f t="shared" si="36"/>
        <v>27.833320000000001</v>
      </c>
      <c r="EZ100" s="151">
        <f t="shared" si="36"/>
        <v>17.74952</v>
      </c>
      <c r="FA100" s="151">
        <f t="shared" si="36"/>
        <v>18.069560000000003</v>
      </c>
      <c r="FB100" s="151">
        <f t="shared" si="36"/>
        <v>21.031200000000002</v>
      </c>
      <c r="FC100" s="151">
        <f t="shared" si="36"/>
        <v>21.254720000000002</v>
      </c>
      <c r="FD100" s="151">
        <f t="shared" si="36"/>
        <v>17.338039999999999</v>
      </c>
      <c r="FE100" s="151">
        <f t="shared" si="36"/>
        <v>17.647920000000003</v>
      </c>
      <c r="FF100" s="151">
        <f t="shared" si="36"/>
        <v>147.23895999999999</v>
      </c>
      <c r="FG100" s="151">
        <f t="shared" si="36"/>
        <v>30.25648</v>
      </c>
      <c r="FH100" s="151">
        <f t="shared" si="36"/>
        <v>42.417999999999999</v>
      </c>
      <c r="FI100" s="151">
        <f t="shared" si="36"/>
        <v>12.882880000000002</v>
      </c>
      <c r="FJ100" s="151">
        <f t="shared" si="36"/>
        <v>21.89988</v>
      </c>
      <c r="FK100" s="151">
        <f t="shared" si="36"/>
        <v>26.375360000000001</v>
      </c>
      <c r="FL100" s="151">
        <f t="shared" si="36"/>
        <v>19.13128</v>
      </c>
      <c r="FM100" s="151">
        <f t="shared" si="36"/>
        <v>12.887960000000001</v>
      </c>
      <c r="FN100" s="151">
        <f t="shared" si="36"/>
        <v>14.24432</v>
      </c>
      <c r="FO100" s="151">
        <f t="shared" si="36"/>
        <v>21.874479999999998</v>
      </c>
      <c r="FP100" s="151">
        <f t="shared" si="36"/>
        <v>10.403840000000001</v>
      </c>
      <c r="FQ100" s="151">
        <f t="shared" si="36"/>
        <v>15.311120000000001</v>
      </c>
      <c r="FR100" s="151">
        <f t="shared" si="36"/>
        <v>18.267679999999999</v>
      </c>
      <c r="FS100" s="151">
        <f t="shared" si="36"/>
        <v>13.07084</v>
      </c>
      <c r="FT100" s="151">
        <f t="shared" si="36"/>
        <v>19.314160000000001</v>
      </c>
      <c r="FU100" s="151">
        <f t="shared" si="36"/>
        <v>17.56156</v>
      </c>
      <c r="FV100" s="151">
        <f t="shared" si="36"/>
        <v>6.3601599999999996</v>
      </c>
      <c r="FW100" s="151">
        <f t="shared" si="36"/>
        <v>17.592040000000001</v>
      </c>
      <c r="FX100" s="151">
        <f t="shared" si="36"/>
        <v>20.47748</v>
      </c>
      <c r="FY100" s="151">
        <f t="shared" si="36"/>
        <v>9.1238399999999995</v>
      </c>
      <c r="FZ100" s="151">
        <f t="shared" si="36"/>
        <v>2.0878800000000002</v>
      </c>
      <c r="GA100" s="151">
        <f t="shared" si="36"/>
        <v>17.541240000000002</v>
      </c>
      <c r="GB100" s="151">
        <f t="shared" si="36"/>
        <v>11.4046</v>
      </c>
      <c r="GC100" s="151">
        <f t="shared" si="36"/>
        <v>17.851119999999998</v>
      </c>
      <c r="GD100" s="151">
        <f t="shared" si="36"/>
        <v>20.756880000000002</v>
      </c>
      <c r="GE100" s="151">
        <f t="shared" si="36"/>
        <v>5.4305200000000005</v>
      </c>
      <c r="GF100" s="151">
        <f t="shared" si="36"/>
        <v>5.1917600000000004</v>
      </c>
      <c r="GG100" s="151">
        <f t="shared" si="36"/>
        <v>8.9052399999999992</v>
      </c>
      <c r="GH100" s="151">
        <f t="shared" si="36"/>
        <v>12.48664</v>
      </c>
      <c r="GI100" s="151">
        <f t="shared" si="36"/>
        <v>19.837400000000002</v>
      </c>
      <c r="GJ100" s="151">
        <f t="shared" si="36"/>
        <v>13.045440000000001</v>
      </c>
      <c r="GK100" s="151">
        <f t="shared" si="36"/>
        <v>8.14832</v>
      </c>
      <c r="GL100" s="151">
        <f t="shared" si="36"/>
        <v>25.562560000000001</v>
      </c>
      <c r="GM100" s="151">
        <f t="shared" si="36"/>
        <v>13.395960000000001</v>
      </c>
      <c r="GN100" s="151">
        <f t="shared" si="36"/>
        <v>13.924280000000001</v>
      </c>
      <c r="GO100" s="151">
        <f t="shared" si="36"/>
        <v>10.16</v>
      </c>
      <c r="GP100" s="151">
        <f t="shared" si="36"/>
        <v>7.2339200000000003</v>
      </c>
      <c r="GQ100" s="151">
        <f t="shared" si="36"/>
        <v>5.9842399999999998</v>
      </c>
      <c r="GR100" s="151">
        <f t="shared" si="36"/>
        <v>10.86612</v>
      </c>
      <c r="GS100" s="151">
        <f t="shared" si="36"/>
        <v>6.1366400000000008</v>
      </c>
      <c r="GT100" s="151">
        <f t="shared" si="36"/>
        <v>26.832560000000001</v>
      </c>
      <c r="GU100" s="151">
        <f t="shared" ref="GU100:HX100" si="37">GU99-GU87</f>
        <v>19.989799999999999</v>
      </c>
      <c r="GV100" s="151">
        <f t="shared" si="37"/>
        <v>17.439640000000001</v>
      </c>
      <c r="GW100" s="151">
        <f t="shared" si="37"/>
        <v>42.026840000000007</v>
      </c>
      <c r="GX100" s="151">
        <f t="shared" si="37"/>
        <v>0.99060000000000004</v>
      </c>
      <c r="GY100" s="151">
        <f t="shared" si="37"/>
        <v>2.9971999999999999</v>
      </c>
      <c r="GZ100" s="151">
        <f t="shared" si="37"/>
        <v>8.9357199999999999</v>
      </c>
      <c r="HA100" s="151">
        <f t="shared" si="37"/>
        <v>10.36828</v>
      </c>
      <c r="HB100" s="151">
        <f t="shared" si="37"/>
        <v>10.728960000000001</v>
      </c>
      <c r="HC100" s="151">
        <f t="shared" si="37"/>
        <v>4.4246800000000004</v>
      </c>
      <c r="HD100" s="151">
        <f t="shared" si="37"/>
        <v>26.035</v>
      </c>
      <c r="HE100" s="151">
        <f t="shared" si="37"/>
        <v>19.959319999999998</v>
      </c>
      <c r="HF100" s="151">
        <f t="shared" si="37"/>
        <v>10.058399999999999</v>
      </c>
      <c r="HG100" s="151">
        <f t="shared" si="37"/>
        <v>69.260720000000006</v>
      </c>
      <c r="HH100" s="151">
        <f t="shared" si="37"/>
        <v>12.623799999999999</v>
      </c>
      <c r="HI100" s="151">
        <f t="shared" si="37"/>
        <v>12.05992</v>
      </c>
      <c r="HJ100" s="151">
        <f t="shared" si="37"/>
        <v>12.9032</v>
      </c>
      <c r="HK100" s="151">
        <f t="shared" si="37"/>
        <v>26.72588</v>
      </c>
      <c r="HL100" s="151">
        <f t="shared" si="37"/>
        <v>17.0688</v>
      </c>
      <c r="HM100" s="151">
        <f t="shared" si="37"/>
        <v>21.346160000000001</v>
      </c>
      <c r="HN100" s="151">
        <f t="shared" si="37"/>
        <v>8.0365599999999997</v>
      </c>
      <c r="HO100" s="151">
        <f t="shared" si="37"/>
        <v>22.946360000000002</v>
      </c>
      <c r="HP100" s="151">
        <f t="shared" si="37"/>
        <v>13.944600000000001</v>
      </c>
      <c r="HQ100" s="151">
        <f t="shared" si="37"/>
        <v>14.157960000000001</v>
      </c>
      <c r="HR100" s="151">
        <f t="shared" si="37"/>
        <v>13.0556</v>
      </c>
      <c r="HS100" s="151">
        <f t="shared" si="37"/>
        <v>12.19708</v>
      </c>
      <c r="HT100" s="151">
        <f t="shared" si="37"/>
        <v>8.3413599999999999</v>
      </c>
      <c r="HU100" s="151">
        <f t="shared" si="37"/>
        <v>12.98448</v>
      </c>
      <c r="HV100" s="151">
        <f t="shared" si="37"/>
        <v>28.193999999999999</v>
      </c>
      <c r="HW100" s="151">
        <f t="shared" si="37"/>
        <v>13.009880000000001</v>
      </c>
      <c r="HX100" s="151">
        <f t="shared" si="37"/>
        <v>24.450040000000001</v>
      </c>
    </row>
    <row r="101" spans="1:232" s="20" customFormat="1" ht="4.5" customHeight="1" x14ac:dyDescent="0.2">
      <c r="D101" s="152"/>
      <c r="AG101" s="152"/>
    </row>
    <row r="102" spans="1:232" s="20" customFormat="1" x14ac:dyDescent="0.2">
      <c r="D102" s="152"/>
      <c r="AG102" s="152"/>
    </row>
    <row r="103" spans="1:232" s="20" customFormat="1" x14ac:dyDescent="0.2">
      <c r="D103" s="152"/>
      <c r="AG103" s="152"/>
    </row>
    <row r="104" spans="1:232" x14ac:dyDescent="0.2">
      <c r="D104" s="2"/>
      <c r="AG104" s="2"/>
    </row>
    <row r="105" spans="1:232" x14ac:dyDescent="0.2">
      <c r="D105" s="2"/>
      <c r="AG105" s="2"/>
    </row>
    <row r="106" spans="1:232" x14ac:dyDescent="0.2">
      <c r="D106" s="2"/>
      <c r="AG106" s="2"/>
    </row>
    <row r="107" spans="1:232" x14ac:dyDescent="0.2">
      <c r="D107" s="2"/>
      <c r="AG107" s="2"/>
    </row>
    <row r="108" spans="1:232" x14ac:dyDescent="0.2">
      <c r="D108" s="2"/>
      <c r="AG108" s="2"/>
    </row>
    <row r="109" spans="1:232" x14ac:dyDescent="0.2">
      <c r="D109" s="2"/>
      <c r="AG109" s="2"/>
    </row>
    <row r="110" spans="1:232" x14ac:dyDescent="0.2">
      <c r="D110" s="2"/>
      <c r="AG110" s="2"/>
    </row>
    <row r="111" spans="1:232" x14ac:dyDescent="0.2">
      <c r="D111" s="2"/>
      <c r="AG111" s="2"/>
    </row>
    <row r="112" spans="1:232" x14ac:dyDescent="0.2">
      <c r="D112" s="2"/>
      <c r="AG112" s="2"/>
    </row>
    <row r="113" spans="4:33" x14ac:dyDescent="0.2">
      <c r="D113" s="2"/>
      <c r="AG113" s="2"/>
    </row>
    <row r="114" spans="4:33" x14ac:dyDescent="0.2">
      <c r="D114" s="2"/>
      <c r="AG114" s="2"/>
    </row>
    <row r="115" spans="4:33" x14ac:dyDescent="0.2">
      <c r="D115" s="2"/>
      <c r="AG115" s="2"/>
    </row>
    <row r="116" spans="4:33" x14ac:dyDescent="0.2">
      <c r="D116" s="2"/>
      <c r="AG116" s="2"/>
    </row>
    <row r="117" spans="4:33" x14ac:dyDescent="0.2">
      <c r="D117" s="2"/>
      <c r="AG117" s="2"/>
    </row>
    <row r="118" spans="4:33" x14ac:dyDescent="0.2">
      <c r="D118" s="2"/>
      <c r="AG118" s="2"/>
    </row>
    <row r="119" spans="4:33" x14ac:dyDescent="0.2">
      <c r="D119" s="2"/>
      <c r="AG119" s="2"/>
    </row>
    <row r="120" spans="4:33" x14ac:dyDescent="0.2">
      <c r="D120" s="2"/>
      <c r="AG120" s="2"/>
    </row>
    <row r="121" spans="4:33" x14ac:dyDescent="0.2">
      <c r="D121" s="2"/>
      <c r="AG121" s="2"/>
    </row>
    <row r="122" spans="4:33" x14ac:dyDescent="0.2">
      <c r="D122" s="2"/>
      <c r="AG122" s="2"/>
    </row>
    <row r="123" spans="4:33" x14ac:dyDescent="0.2">
      <c r="D123" s="2"/>
      <c r="AG123" s="2"/>
    </row>
    <row r="124" spans="4:33" x14ac:dyDescent="0.2">
      <c r="D124" s="2"/>
      <c r="AG124" s="2"/>
    </row>
    <row r="125" spans="4:33" x14ac:dyDescent="0.2">
      <c r="D125" s="2"/>
      <c r="AG125" s="2"/>
    </row>
    <row r="126" spans="4:33" x14ac:dyDescent="0.2">
      <c r="D126" s="2"/>
      <c r="AG126" s="2"/>
    </row>
    <row r="127" spans="4:33" x14ac:dyDescent="0.2">
      <c r="D127" s="2"/>
      <c r="AG127" s="2"/>
    </row>
    <row r="128" spans="4:33" x14ac:dyDescent="0.2">
      <c r="D128" s="2"/>
      <c r="AG128" s="2"/>
    </row>
    <row r="129" spans="4:33" x14ac:dyDescent="0.2">
      <c r="D129" s="2"/>
      <c r="AG129" s="2"/>
    </row>
    <row r="130" spans="4:33" x14ac:dyDescent="0.2">
      <c r="D130" s="2"/>
      <c r="AG130" s="2"/>
    </row>
    <row r="131" spans="4:33" x14ac:dyDescent="0.2">
      <c r="D131" s="2"/>
      <c r="AG131" s="2"/>
    </row>
    <row r="132" spans="4:33" x14ac:dyDescent="0.2">
      <c r="D132" s="2"/>
      <c r="AG132" s="2"/>
    </row>
    <row r="133" spans="4:33" x14ac:dyDescent="0.2">
      <c r="D133" s="2"/>
      <c r="AG133" s="2"/>
    </row>
    <row r="134" spans="4:33" x14ac:dyDescent="0.2">
      <c r="D134" s="2"/>
      <c r="AG134" s="2"/>
    </row>
    <row r="135" spans="4:33" x14ac:dyDescent="0.2">
      <c r="D135" s="2"/>
      <c r="AG135" s="2"/>
    </row>
    <row r="136" spans="4:33" x14ac:dyDescent="0.2">
      <c r="D136" s="2"/>
      <c r="AG136" s="2"/>
    </row>
    <row r="137" spans="4:33" x14ac:dyDescent="0.2">
      <c r="D137" s="2"/>
      <c r="AG137" s="2"/>
    </row>
    <row r="138" spans="4:33" x14ac:dyDescent="0.2">
      <c r="D138" s="2"/>
      <c r="AG138" s="2"/>
    </row>
    <row r="139" spans="4:33" x14ac:dyDescent="0.2">
      <c r="D139" s="2"/>
      <c r="AG139" s="2"/>
    </row>
    <row r="140" spans="4:33" x14ac:dyDescent="0.2">
      <c r="D140" s="2"/>
      <c r="AG140" s="2"/>
    </row>
    <row r="141" spans="4:33" x14ac:dyDescent="0.2">
      <c r="D141" s="2"/>
      <c r="AG141" s="2"/>
    </row>
    <row r="142" spans="4:33" x14ac:dyDescent="0.2">
      <c r="D142" s="2"/>
      <c r="AG142" s="2"/>
    </row>
    <row r="143" spans="4:33" x14ac:dyDescent="0.2">
      <c r="D143" s="2"/>
      <c r="AG143" s="2"/>
    </row>
    <row r="144" spans="4:33" x14ac:dyDescent="0.2">
      <c r="D144" s="2"/>
      <c r="AG144" s="2"/>
    </row>
    <row r="145" spans="4:33" x14ac:dyDescent="0.2">
      <c r="D145" s="2"/>
      <c r="AG145" s="2"/>
    </row>
    <row r="146" spans="4:33" x14ac:dyDescent="0.2">
      <c r="D146" s="2"/>
      <c r="AG146" s="2"/>
    </row>
    <row r="147" spans="4:33" x14ac:dyDescent="0.2">
      <c r="D147" s="2"/>
      <c r="AG147" s="2"/>
    </row>
  </sheetData>
  <mergeCells count="232">
    <mergeCell ref="L9:L11"/>
    <mergeCell ref="M9:M11"/>
    <mergeCell ref="N9:N11"/>
    <mergeCell ref="O9:O11"/>
    <mergeCell ref="P9:P11"/>
    <mergeCell ref="Q9:Q11"/>
    <mergeCell ref="A7:AH7"/>
    <mergeCell ref="A9:A11"/>
    <mergeCell ref="B9:B11"/>
    <mergeCell ref="C9:C11"/>
    <mergeCell ref="D9:D11"/>
    <mergeCell ref="E9:G9"/>
    <mergeCell ref="H9:H11"/>
    <mergeCell ref="I9:I11"/>
    <mergeCell ref="J9:J11"/>
    <mergeCell ref="K9:K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BH9:BH11"/>
    <mergeCell ref="BI9:BI11"/>
    <mergeCell ref="BJ9:BJ11"/>
    <mergeCell ref="BK9:BK11"/>
    <mergeCell ref="BL9:BL11"/>
    <mergeCell ref="BM9:BM11"/>
    <mergeCell ref="BB9:BB11"/>
    <mergeCell ref="BC9:BC11"/>
    <mergeCell ref="BD9:BD11"/>
    <mergeCell ref="BE9:BE11"/>
    <mergeCell ref="BF9:BF11"/>
    <mergeCell ref="BG9:BG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CF9:CF11"/>
    <mergeCell ref="CG9:CG11"/>
    <mergeCell ref="CH9:CH11"/>
    <mergeCell ref="CI9:CI11"/>
    <mergeCell ref="CJ9:CJ11"/>
    <mergeCell ref="CK9:CK11"/>
    <mergeCell ref="BZ9:BZ11"/>
    <mergeCell ref="CA9:CA11"/>
    <mergeCell ref="CB9:CB11"/>
    <mergeCell ref="CC9:CC11"/>
    <mergeCell ref="CD9:CD11"/>
    <mergeCell ref="CE9:CE11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  <mergeCell ref="CO9:CO11"/>
    <mergeCell ref="CP9:CP11"/>
    <mergeCell ref="CQ9:CQ11"/>
    <mergeCell ref="DD9:DD11"/>
    <mergeCell ref="DE9:DE11"/>
    <mergeCell ref="DF9:DF11"/>
    <mergeCell ref="DG9:DG11"/>
    <mergeCell ref="DH9:DH11"/>
    <mergeCell ref="DI9:DI11"/>
    <mergeCell ref="CX9:CX11"/>
    <mergeCell ref="CY9:CY11"/>
    <mergeCell ref="CZ9:CZ11"/>
    <mergeCell ref="DA9:DA11"/>
    <mergeCell ref="DB9:DB11"/>
    <mergeCell ref="DC9:DC11"/>
    <mergeCell ref="DP9:DP11"/>
    <mergeCell ref="DQ9:DQ11"/>
    <mergeCell ref="DR9:DR11"/>
    <mergeCell ref="DS9:DS11"/>
    <mergeCell ref="DT9:DT11"/>
    <mergeCell ref="DU9:DU11"/>
    <mergeCell ref="DJ9:DJ11"/>
    <mergeCell ref="DK9:DK11"/>
    <mergeCell ref="DL9:DL11"/>
    <mergeCell ref="DM9:DM11"/>
    <mergeCell ref="DN9:DN11"/>
    <mergeCell ref="DO9:DO11"/>
    <mergeCell ref="EB9:EB11"/>
    <mergeCell ref="EC9:EC11"/>
    <mergeCell ref="ED9:ED11"/>
    <mergeCell ref="EE9:EE11"/>
    <mergeCell ref="EF9:EF11"/>
    <mergeCell ref="EG9:EG11"/>
    <mergeCell ref="DV9:DV11"/>
    <mergeCell ref="DW9:DW11"/>
    <mergeCell ref="DX9:DX11"/>
    <mergeCell ref="DY9:DY11"/>
    <mergeCell ref="DZ9:DZ11"/>
    <mergeCell ref="EA9:EA11"/>
    <mergeCell ref="EN9:EN11"/>
    <mergeCell ref="EO9:EO11"/>
    <mergeCell ref="EP9:EP11"/>
    <mergeCell ref="EQ9:EQ11"/>
    <mergeCell ref="ER9:ER11"/>
    <mergeCell ref="ES9:ES11"/>
    <mergeCell ref="EH9:EH11"/>
    <mergeCell ref="EI9:EI11"/>
    <mergeCell ref="EJ9:EJ11"/>
    <mergeCell ref="EK9:EK11"/>
    <mergeCell ref="EL9:EL11"/>
    <mergeCell ref="EM9:EM11"/>
    <mergeCell ref="EZ9:EZ11"/>
    <mergeCell ref="FA9:FA11"/>
    <mergeCell ref="FB9:FB11"/>
    <mergeCell ref="FC9:FC11"/>
    <mergeCell ref="FD9:FD11"/>
    <mergeCell ref="FE9:FE11"/>
    <mergeCell ref="ET9:ET11"/>
    <mergeCell ref="EU9:EU11"/>
    <mergeCell ref="EV9:EV11"/>
    <mergeCell ref="EW9:EW11"/>
    <mergeCell ref="EX9:EX11"/>
    <mergeCell ref="EY9:EY11"/>
    <mergeCell ref="FL9:FL11"/>
    <mergeCell ref="FM9:FM11"/>
    <mergeCell ref="FN9:FN11"/>
    <mergeCell ref="FO9:FO11"/>
    <mergeCell ref="FP9:FP11"/>
    <mergeCell ref="FQ9:FQ11"/>
    <mergeCell ref="FF9:FF11"/>
    <mergeCell ref="FG9:FG11"/>
    <mergeCell ref="FH9:FH11"/>
    <mergeCell ref="FI9:FI11"/>
    <mergeCell ref="FJ9:FJ11"/>
    <mergeCell ref="FK9:FK11"/>
    <mergeCell ref="FX9:FX11"/>
    <mergeCell ref="FY9:FY11"/>
    <mergeCell ref="FZ9:FZ11"/>
    <mergeCell ref="GA9:GA11"/>
    <mergeCell ref="GB9:GB11"/>
    <mergeCell ref="GC9:GC11"/>
    <mergeCell ref="FR9:FR11"/>
    <mergeCell ref="FS9:FS11"/>
    <mergeCell ref="FT9:FT11"/>
    <mergeCell ref="FU9:FU11"/>
    <mergeCell ref="FV9:FV11"/>
    <mergeCell ref="FW9:FW11"/>
    <mergeCell ref="GJ9:GJ11"/>
    <mergeCell ref="GK9:GK11"/>
    <mergeCell ref="GL9:GL11"/>
    <mergeCell ref="GM9:GM11"/>
    <mergeCell ref="GN9:GN11"/>
    <mergeCell ref="GO9:GO11"/>
    <mergeCell ref="GD9:GD11"/>
    <mergeCell ref="GE9:GE11"/>
    <mergeCell ref="GF9:GF11"/>
    <mergeCell ref="GG9:GG11"/>
    <mergeCell ref="GH9:GH11"/>
    <mergeCell ref="GI9:GI11"/>
    <mergeCell ref="GV9:GV11"/>
    <mergeCell ref="GW9:GW11"/>
    <mergeCell ref="GX9:GX11"/>
    <mergeCell ref="GY9:GY11"/>
    <mergeCell ref="GZ9:GZ11"/>
    <mergeCell ref="HA9:HA11"/>
    <mergeCell ref="GP9:GP11"/>
    <mergeCell ref="GQ9:GQ11"/>
    <mergeCell ref="GR9:GR11"/>
    <mergeCell ref="GS9:GS11"/>
    <mergeCell ref="GT9:GT11"/>
    <mergeCell ref="GU9:GU11"/>
    <mergeCell ref="HT9:HT11"/>
    <mergeCell ref="HU9:HU11"/>
    <mergeCell ref="HV9:HV11"/>
    <mergeCell ref="HW9:HW11"/>
    <mergeCell ref="HX9:HX11"/>
    <mergeCell ref="E10:G10"/>
    <mergeCell ref="HN9:HN11"/>
    <mergeCell ref="HO9:HO11"/>
    <mergeCell ref="HP9:HP11"/>
    <mergeCell ref="HQ9:HQ11"/>
    <mergeCell ref="HR9:HR11"/>
    <mergeCell ref="HS9:HS11"/>
    <mergeCell ref="HH9:HH11"/>
    <mergeCell ref="HI9:HI11"/>
    <mergeCell ref="HJ9:HJ11"/>
    <mergeCell ref="HK9:HK11"/>
    <mergeCell ref="HL9:HL11"/>
    <mergeCell ref="HM9:HM11"/>
    <mergeCell ref="HB9:HB11"/>
    <mergeCell ref="HC9:HC11"/>
    <mergeCell ref="HD9:HD11"/>
    <mergeCell ref="HE9:HE11"/>
    <mergeCell ref="HF9:HF11"/>
    <mergeCell ref="HG9:HG11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HX147"/>
  <sheetViews>
    <sheetView topLeftCell="A10" zoomScale="80" zoomScaleNormal="80" workbookViewId="0">
      <pane xSplit="3" ySplit="2" topLeftCell="D84" activePane="bottomRight" state="frozen"/>
      <selection activeCell="A10" sqref="A10"/>
      <selection pane="topRight" activeCell="D10" sqref="D10"/>
      <selection pane="bottomLeft" activeCell="A12" sqref="A12"/>
      <selection pane="bottomRight" activeCell="J84" sqref="J84"/>
    </sheetView>
  </sheetViews>
  <sheetFormatPr defaultColWidth="3.5703125" defaultRowHeight="12" x14ac:dyDescent="0.2"/>
  <cols>
    <col min="1" max="1" width="5.140625" style="1" customWidth="1"/>
    <col min="2" max="2" width="50.7109375" style="1" customWidth="1"/>
    <col min="3" max="3" width="9.28515625" style="1" customWidth="1"/>
    <col min="4" max="4" width="9.42578125" style="1" customWidth="1"/>
    <col min="5" max="5" width="9.7109375" style="1" customWidth="1"/>
    <col min="6" max="7" width="9.42578125" style="1" bestFit="1" customWidth="1"/>
    <col min="8" max="8" width="7" style="1" customWidth="1"/>
    <col min="9" max="9" width="7.140625" style="1" customWidth="1"/>
    <col min="10" max="10" width="7" style="1" customWidth="1"/>
    <col min="11" max="11" width="7.28515625" style="1" customWidth="1"/>
    <col min="12" max="12" width="7.42578125" style="1" customWidth="1"/>
    <col min="13" max="13" width="6.140625" style="1" customWidth="1"/>
    <col min="14" max="14" width="7" style="1" customWidth="1"/>
    <col min="15" max="17" width="7.140625" style="1" customWidth="1"/>
    <col min="18" max="18" width="7" style="1" customWidth="1"/>
    <col min="19" max="19" width="5.85546875" style="1" customWidth="1"/>
    <col min="20" max="20" width="6" style="1" customWidth="1"/>
    <col min="21" max="21" width="6.42578125" style="1" customWidth="1"/>
    <col min="22" max="23" width="5.28515625" style="1" customWidth="1"/>
    <col min="24" max="24" width="5.42578125" style="1" customWidth="1"/>
    <col min="25" max="25" width="6.28515625" style="1" customWidth="1"/>
    <col min="26" max="26" width="9" style="1" customWidth="1"/>
    <col min="27" max="27" width="6.42578125" style="1" customWidth="1"/>
    <col min="28" max="28" width="6" style="1" customWidth="1"/>
    <col min="29" max="29" width="7" style="1" customWidth="1"/>
    <col min="30" max="30" width="7.85546875" style="1" customWidth="1"/>
    <col min="31" max="31" width="6.140625" style="1" customWidth="1"/>
    <col min="32" max="32" width="5.7109375" style="1" customWidth="1"/>
    <col min="33" max="33" width="6.5703125" style="1" customWidth="1"/>
    <col min="34" max="34" width="7" style="1" customWidth="1"/>
    <col min="35" max="35" width="5.85546875" style="1" bestFit="1" customWidth="1"/>
    <col min="36" max="36" width="7.42578125" style="1" customWidth="1"/>
    <col min="37" max="38" width="6.85546875" style="1" bestFit="1" customWidth="1"/>
    <col min="39" max="39" width="5.85546875" style="1" bestFit="1" customWidth="1"/>
    <col min="40" max="40" width="6.85546875" style="1" bestFit="1" customWidth="1"/>
    <col min="41" max="41" width="5.85546875" style="1" bestFit="1" customWidth="1"/>
    <col min="42" max="42" width="8.7109375" style="1" customWidth="1"/>
    <col min="43" max="46" width="6.85546875" style="1" bestFit="1" customWidth="1"/>
    <col min="47" max="47" width="5.85546875" style="1" bestFit="1" customWidth="1"/>
    <col min="48" max="55" width="6.85546875" style="1" bestFit="1" customWidth="1"/>
    <col min="56" max="59" width="5.85546875" style="1" bestFit="1" customWidth="1"/>
    <col min="60" max="61" width="6.85546875" style="1" bestFit="1" customWidth="1"/>
    <col min="62" max="62" width="8.5703125" style="1" customWidth="1"/>
    <col min="63" max="63" width="6.85546875" style="1" bestFit="1" customWidth="1"/>
    <col min="64" max="66" width="5.85546875" style="1" bestFit="1" customWidth="1"/>
    <col min="67" max="70" width="6.85546875" style="1" bestFit="1" customWidth="1"/>
    <col min="71" max="71" width="5.85546875" style="1" bestFit="1" customWidth="1"/>
    <col min="72" max="73" width="6.85546875" style="1" bestFit="1" customWidth="1"/>
    <col min="74" max="74" width="5.85546875" style="1" bestFit="1" customWidth="1"/>
    <col min="75" max="81" width="6.85546875" style="1" bestFit="1" customWidth="1"/>
    <col min="82" max="82" width="5.85546875" style="1" bestFit="1" customWidth="1"/>
    <col min="83" max="83" width="6.85546875" style="1" customWidth="1"/>
    <col min="84" max="84" width="7.5703125" style="1" customWidth="1"/>
    <col min="85" max="85" width="6.85546875" style="1" bestFit="1" customWidth="1"/>
    <col min="86" max="86" width="8.7109375" style="1" customWidth="1"/>
    <col min="87" max="92" width="6.85546875" style="1" bestFit="1" customWidth="1"/>
    <col min="93" max="93" width="6.7109375" style="1" customWidth="1"/>
    <col min="94" max="101" width="6.85546875" style="1" bestFit="1" customWidth="1"/>
    <col min="102" max="102" width="8.42578125" style="1" customWidth="1"/>
    <col min="103" max="105" width="6.85546875" style="1" bestFit="1" customWidth="1"/>
    <col min="106" max="106" width="5.85546875" style="1" bestFit="1" customWidth="1"/>
    <col min="107" max="110" width="6.85546875" style="1" bestFit="1" customWidth="1"/>
    <col min="111" max="111" width="8.85546875" style="1" customWidth="1"/>
    <col min="112" max="112" width="9.5703125" style="1" customWidth="1"/>
    <col min="113" max="113" width="7" style="1" customWidth="1"/>
    <col min="114" max="114" width="6.85546875" style="1" bestFit="1" customWidth="1"/>
    <col min="115" max="115" width="7.85546875" style="1" bestFit="1" customWidth="1"/>
    <col min="116" max="122" width="6.85546875" style="1" bestFit="1" customWidth="1"/>
    <col min="123" max="123" width="8" style="1" customWidth="1"/>
    <col min="124" max="124" width="6.85546875" style="1" bestFit="1" customWidth="1"/>
    <col min="125" max="125" width="7.85546875" style="1" bestFit="1" customWidth="1"/>
    <col min="126" max="126" width="8.28515625" style="1" customWidth="1"/>
    <col min="127" max="127" width="6.85546875" style="1" bestFit="1" customWidth="1"/>
    <col min="128" max="128" width="7.85546875" style="1" bestFit="1" customWidth="1"/>
    <col min="129" max="131" width="6.85546875" style="1" bestFit="1" customWidth="1"/>
    <col min="132" max="132" width="8.140625" style="1" customWidth="1"/>
    <col min="133" max="137" width="6.85546875" style="1" bestFit="1" customWidth="1"/>
    <col min="138" max="138" width="5.85546875" style="1" bestFit="1" customWidth="1"/>
    <col min="139" max="145" width="6.85546875" style="1" bestFit="1" customWidth="1"/>
    <col min="146" max="146" width="5.85546875" style="1" bestFit="1" customWidth="1"/>
    <col min="147" max="154" width="6.85546875" style="1" bestFit="1" customWidth="1"/>
    <col min="155" max="155" width="8.140625" style="1" customWidth="1"/>
    <col min="156" max="161" width="6.85546875" style="1" bestFit="1" customWidth="1"/>
    <col min="162" max="162" width="7.85546875" style="1" bestFit="1" customWidth="1"/>
    <col min="163" max="169" width="6.85546875" style="1" bestFit="1" customWidth="1"/>
    <col min="170" max="170" width="8.42578125" style="1" customWidth="1"/>
    <col min="171" max="175" width="6.85546875" style="1" bestFit="1" customWidth="1"/>
    <col min="176" max="177" width="8.7109375" style="1" customWidth="1"/>
    <col min="178" max="178" width="5.85546875" style="1" bestFit="1" customWidth="1"/>
    <col min="179" max="179" width="6.85546875" style="1" bestFit="1" customWidth="1"/>
    <col min="180" max="180" width="8" style="1" customWidth="1"/>
    <col min="181" max="181" width="6.140625" style="1" customWidth="1"/>
    <col min="182" max="182" width="5.85546875" style="1" bestFit="1" customWidth="1"/>
    <col min="183" max="183" width="6.85546875" style="1" bestFit="1" customWidth="1"/>
    <col min="184" max="184" width="8.140625" style="1" customWidth="1"/>
    <col min="185" max="186" width="6.85546875" style="1" bestFit="1" customWidth="1"/>
    <col min="187" max="187" width="7.7109375" style="1" customWidth="1"/>
    <col min="188" max="188" width="7.42578125" style="1" customWidth="1"/>
    <col min="189" max="189" width="7.7109375" style="1" customWidth="1"/>
    <col min="190" max="192" width="6.85546875" style="1" bestFit="1" customWidth="1"/>
    <col min="193" max="193" width="5.85546875" style="1" bestFit="1" customWidth="1"/>
    <col min="194" max="194" width="6.85546875" style="1" bestFit="1" customWidth="1"/>
    <col min="195" max="195" width="8.42578125" style="1" customWidth="1"/>
    <col min="196" max="196" width="8.28515625" style="1" customWidth="1"/>
    <col min="197" max="197" width="6.85546875" style="1" bestFit="1" customWidth="1"/>
    <col min="198" max="198" width="5.85546875" style="1" bestFit="1" customWidth="1"/>
    <col min="199" max="199" width="6.85546875" style="1" customWidth="1"/>
    <col min="200" max="200" width="8.140625" style="1" customWidth="1"/>
    <col min="201" max="201" width="7.7109375" style="1" customWidth="1"/>
    <col min="202" max="202" width="6.85546875" style="1" bestFit="1" customWidth="1"/>
    <col min="203" max="203" width="8" style="1" customWidth="1"/>
    <col min="204" max="205" width="6.85546875" style="1" bestFit="1" customWidth="1"/>
    <col min="206" max="206" width="6.42578125" style="1" customWidth="1"/>
    <col min="207" max="207" width="5.85546875" style="1" bestFit="1" customWidth="1"/>
    <col min="208" max="208" width="8.140625" style="1" customWidth="1"/>
    <col min="209" max="209" width="6.85546875" style="1" bestFit="1" customWidth="1"/>
    <col min="210" max="210" width="7" style="1" customWidth="1"/>
    <col min="211" max="211" width="5.85546875" style="1" bestFit="1" customWidth="1"/>
    <col min="212" max="214" width="6.85546875" style="1" bestFit="1" customWidth="1"/>
    <col min="215" max="215" width="8.7109375" style="1" customWidth="1"/>
    <col min="216" max="216" width="8" style="1" customWidth="1"/>
    <col min="217" max="221" width="6.85546875" style="1" bestFit="1" customWidth="1"/>
    <col min="222" max="222" width="5.85546875" style="1" bestFit="1" customWidth="1"/>
    <col min="223" max="227" width="6.85546875" style="1" bestFit="1" customWidth="1"/>
    <col min="228" max="228" width="7.5703125" style="1" customWidth="1"/>
    <col min="229" max="231" width="6.85546875" style="1" bestFit="1" customWidth="1"/>
    <col min="232" max="232" width="8.7109375" style="1" customWidth="1"/>
    <col min="233" max="16384" width="3.5703125" style="1"/>
  </cols>
  <sheetData>
    <row r="2" spans="1:232" ht="16.5" customHeight="1" x14ac:dyDescent="0.2">
      <c r="B2" s="2" t="s">
        <v>0</v>
      </c>
      <c r="D2" s="2"/>
      <c r="G2" s="2"/>
      <c r="H2" s="2"/>
      <c r="I2" s="2"/>
      <c r="T2" s="2"/>
      <c r="U2" s="2"/>
      <c r="V2" s="2"/>
      <c r="W2" s="2"/>
      <c r="X2" s="2"/>
      <c r="Y2" s="2"/>
      <c r="Z2" s="2"/>
      <c r="AB2" s="2"/>
      <c r="AD2" s="2"/>
    </row>
    <row r="3" spans="1:232" ht="16.5" customHeight="1" x14ac:dyDescent="0.2">
      <c r="B3" s="2" t="s">
        <v>1</v>
      </c>
      <c r="D3" s="2"/>
      <c r="G3" s="2"/>
      <c r="H3" s="2"/>
      <c r="I3" s="2"/>
      <c r="T3" s="2"/>
      <c r="U3" s="2"/>
      <c r="V3" s="2"/>
      <c r="W3" s="2"/>
      <c r="X3" s="2"/>
      <c r="Y3" s="2"/>
      <c r="Z3" s="2"/>
      <c r="AB3" s="2"/>
      <c r="AD3" s="2"/>
    </row>
    <row r="4" spans="1:232" ht="16.5" customHeight="1" x14ac:dyDescent="0.2">
      <c r="B4" s="2" t="s">
        <v>2</v>
      </c>
      <c r="D4" s="2"/>
      <c r="G4" s="2"/>
      <c r="H4" s="2"/>
      <c r="I4" s="2"/>
      <c r="T4" s="2"/>
      <c r="U4" s="2"/>
      <c r="V4" s="2"/>
      <c r="W4" s="2"/>
      <c r="X4" s="2"/>
      <c r="Y4" s="2"/>
      <c r="Z4" s="2"/>
      <c r="AB4" s="2"/>
    </row>
    <row r="5" spans="1:232" ht="16.5" customHeight="1" x14ac:dyDescent="0.2">
      <c r="B5" s="2"/>
      <c r="D5" s="2"/>
      <c r="G5" s="2"/>
      <c r="H5" s="2"/>
      <c r="I5" s="2"/>
      <c r="T5" s="2"/>
      <c r="U5" s="2"/>
      <c r="V5" s="2"/>
      <c r="W5" s="2"/>
      <c r="X5" s="2"/>
      <c r="Y5" s="2"/>
      <c r="Z5" s="2"/>
      <c r="AB5" s="2"/>
    </row>
    <row r="6" spans="1:232" ht="16.5" customHeight="1" x14ac:dyDescent="0.2">
      <c r="D6" s="2"/>
      <c r="G6" s="2"/>
      <c r="H6" s="2"/>
      <c r="I6" s="2"/>
      <c r="T6" s="2"/>
      <c r="U6" s="2"/>
      <c r="V6" s="2"/>
      <c r="W6" s="2"/>
      <c r="X6" s="2"/>
      <c r="Y6" s="2"/>
      <c r="Z6" s="2"/>
      <c r="AB6" s="2"/>
    </row>
    <row r="7" spans="1:232" ht="16.5" customHeight="1" x14ac:dyDescent="0.2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232" ht="15.6" customHeight="1" x14ac:dyDescent="0.2">
      <c r="A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4</v>
      </c>
      <c r="AG8" s="7"/>
      <c r="AH8" s="5"/>
    </row>
    <row r="9" spans="1:232" ht="21.75" customHeight="1" x14ac:dyDescent="0.2">
      <c r="A9" s="184" t="s">
        <v>5</v>
      </c>
      <c r="B9" s="185" t="s">
        <v>6</v>
      </c>
      <c r="C9" s="185" t="s">
        <v>7</v>
      </c>
      <c r="D9" s="186" t="s">
        <v>8</v>
      </c>
      <c r="E9" s="173" t="s">
        <v>9</v>
      </c>
      <c r="F9" s="173"/>
      <c r="G9" s="173"/>
      <c r="H9" s="170" t="s">
        <v>10</v>
      </c>
      <c r="I9" s="170" t="s">
        <v>11</v>
      </c>
      <c r="J9" s="170" t="s">
        <v>12</v>
      </c>
      <c r="K9" s="170" t="s">
        <v>13</v>
      </c>
      <c r="L9" s="170" t="s">
        <v>14</v>
      </c>
      <c r="M9" s="170" t="s">
        <v>15</v>
      </c>
      <c r="N9" s="170" t="s">
        <v>16</v>
      </c>
      <c r="O9" s="170" t="s">
        <v>17</v>
      </c>
      <c r="P9" s="170" t="s">
        <v>18</v>
      </c>
      <c r="Q9" s="170" t="s">
        <v>19</v>
      </c>
      <c r="R9" s="170" t="s">
        <v>20</v>
      </c>
      <c r="S9" s="170" t="s">
        <v>21</v>
      </c>
      <c r="T9" s="170" t="s">
        <v>22</v>
      </c>
      <c r="U9" s="170" t="s">
        <v>23</v>
      </c>
      <c r="V9" s="170" t="s">
        <v>24</v>
      </c>
      <c r="W9" s="170" t="s">
        <v>25</v>
      </c>
      <c r="X9" s="170" t="s">
        <v>26</v>
      </c>
      <c r="Y9" s="170" t="s">
        <v>27</v>
      </c>
      <c r="Z9" s="170" t="s">
        <v>28</v>
      </c>
      <c r="AA9" s="170" t="s">
        <v>29</v>
      </c>
      <c r="AB9" s="170" t="s">
        <v>30</v>
      </c>
      <c r="AC9" s="170" t="s">
        <v>31</v>
      </c>
      <c r="AD9" s="170" t="s">
        <v>32</v>
      </c>
      <c r="AE9" s="170" t="s">
        <v>33</v>
      </c>
      <c r="AF9" s="170" t="s">
        <v>34</v>
      </c>
      <c r="AG9" s="170" t="s">
        <v>35</v>
      </c>
      <c r="AH9" s="170" t="s">
        <v>36</v>
      </c>
      <c r="AI9" s="170" t="s">
        <v>37</v>
      </c>
      <c r="AJ9" s="170" t="s">
        <v>38</v>
      </c>
      <c r="AK9" s="170" t="s">
        <v>39</v>
      </c>
      <c r="AL9" s="170" t="s">
        <v>40</v>
      </c>
      <c r="AM9" s="170" t="s">
        <v>41</v>
      </c>
      <c r="AN9" s="177" t="s">
        <v>42</v>
      </c>
      <c r="AO9" s="170" t="s">
        <v>43</v>
      </c>
      <c r="AP9" s="170" t="s">
        <v>44</v>
      </c>
      <c r="AQ9" s="170" t="s">
        <v>45</v>
      </c>
      <c r="AR9" s="170" t="s">
        <v>46</v>
      </c>
      <c r="AS9" s="170" t="s">
        <v>47</v>
      </c>
      <c r="AT9" s="170" t="s">
        <v>48</v>
      </c>
      <c r="AU9" s="170" t="s">
        <v>49</v>
      </c>
      <c r="AV9" s="170" t="s">
        <v>50</v>
      </c>
      <c r="AW9" s="170" t="s">
        <v>51</v>
      </c>
      <c r="AX9" s="170" t="s">
        <v>52</v>
      </c>
      <c r="AY9" s="170" t="s">
        <v>53</v>
      </c>
      <c r="AZ9" s="170" t="s">
        <v>54</v>
      </c>
      <c r="BA9" s="170" t="s">
        <v>55</v>
      </c>
      <c r="BB9" s="170" t="s">
        <v>56</v>
      </c>
      <c r="BC9" s="170" t="s">
        <v>57</v>
      </c>
      <c r="BD9" s="170" t="s">
        <v>58</v>
      </c>
      <c r="BE9" s="170" t="s">
        <v>59</v>
      </c>
      <c r="BF9" s="170" t="s">
        <v>60</v>
      </c>
      <c r="BG9" s="170" t="s">
        <v>61</v>
      </c>
      <c r="BH9" s="170" t="s">
        <v>62</v>
      </c>
      <c r="BI9" s="170" t="s">
        <v>63</v>
      </c>
      <c r="BJ9" s="170" t="s">
        <v>64</v>
      </c>
      <c r="BK9" s="170" t="s">
        <v>65</v>
      </c>
      <c r="BL9" s="170" t="s">
        <v>66</v>
      </c>
      <c r="BM9" s="170" t="s">
        <v>67</v>
      </c>
      <c r="BN9" s="170" t="s">
        <v>68</v>
      </c>
      <c r="BO9" s="170" t="s">
        <v>69</v>
      </c>
      <c r="BP9" s="170" t="s">
        <v>70</v>
      </c>
      <c r="BQ9" s="170" t="s">
        <v>71</v>
      </c>
      <c r="BR9" s="170" t="s">
        <v>72</v>
      </c>
      <c r="BS9" s="170" t="s">
        <v>73</v>
      </c>
      <c r="BT9" s="170" t="s">
        <v>74</v>
      </c>
      <c r="BU9" s="170" t="s">
        <v>75</v>
      </c>
      <c r="BV9" s="170" t="s">
        <v>76</v>
      </c>
      <c r="BW9" s="170" t="s">
        <v>77</v>
      </c>
      <c r="BX9" s="170" t="s">
        <v>78</v>
      </c>
      <c r="BY9" s="170" t="s">
        <v>79</v>
      </c>
      <c r="BZ9" s="170" t="s">
        <v>80</v>
      </c>
      <c r="CA9" s="170" t="s">
        <v>81</v>
      </c>
      <c r="CB9" s="170" t="s">
        <v>82</v>
      </c>
      <c r="CC9" s="177" t="s">
        <v>83</v>
      </c>
      <c r="CD9" s="170" t="s">
        <v>84</v>
      </c>
      <c r="CE9" s="170" t="s">
        <v>85</v>
      </c>
      <c r="CF9" s="170" t="s">
        <v>86</v>
      </c>
      <c r="CG9" s="170" t="s">
        <v>87</v>
      </c>
      <c r="CH9" s="170" t="s">
        <v>88</v>
      </c>
      <c r="CI9" s="170" t="s">
        <v>89</v>
      </c>
      <c r="CJ9" s="170" t="s">
        <v>90</v>
      </c>
      <c r="CK9" s="170" t="s">
        <v>91</v>
      </c>
      <c r="CL9" s="170" t="s">
        <v>92</v>
      </c>
      <c r="CM9" s="170" t="s">
        <v>93</v>
      </c>
      <c r="CN9" s="170" t="s">
        <v>94</v>
      </c>
      <c r="CO9" s="170" t="s">
        <v>95</v>
      </c>
      <c r="CP9" s="170" t="s">
        <v>96</v>
      </c>
      <c r="CQ9" s="177" t="s">
        <v>97</v>
      </c>
      <c r="CR9" s="170" t="s">
        <v>98</v>
      </c>
      <c r="CS9" s="170" t="s">
        <v>99</v>
      </c>
      <c r="CT9" s="170" t="s">
        <v>100</v>
      </c>
      <c r="CU9" s="170" t="s">
        <v>101</v>
      </c>
      <c r="CV9" s="170" t="s">
        <v>102</v>
      </c>
      <c r="CW9" s="170" t="s">
        <v>103</v>
      </c>
      <c r="CX9" s="170" t="s">
        <v>104</v>
      </c>
      <c r="CY9" s="170" t="s">
        <v>105</v>
      </c>
      <c r="CZ9" s="170" t="s">
        <v>106</v>
      </c>
      <c r="DA9" s="170" t="s">
        <v>107</v>
      </c>
      <c r="DB9" s="170" t="s">
        <v>108</v>
      </c>
      <c r="DC9" s="170" t="s">
        <v>109</v>
      </c>
      <c r="DD9" s="170" t="s">
        <v>110</v>
      </c>
      <c r="DE9" s="174" t="s">
        <v>111</v>
      </c>
      <c r="DF9" s="174" t="s">
        <v>112</v>
      </c>
      <c r="DG9" s="170" t="s">
        <v>113</v>
      </c>
      <c r="DH9" s="170" t="s">
        <v>114</v>
      </c>
      <c r="DI9" s="170" t="s">
        <v>115</v>
      </c>
      <c r="DJ9" s="170" t="s">
        <v>116</v>
      </c>
      <c r="DK9" s="170" t="s">
        <v>117</v>
      </c>
      <c r="DL9" s="170" t="s">
        <v>118</v>
      </c>
      <c r="DM9" s="170" t="s">
        <v>119</v>
      </c>
      <c r="DN9" s="170" t="s">
        <v>120</v>
      </c>
      <c r="DO9" s="170" t="s">
        <v>121</v>
      </c>
      <c r="DP9" s="170" t="s">
        <v>122</v>
      </c>
      <c r="DQ9" s="170" t="s">
        <v>123</v>
      </c>
      <c r="DR9" s="170" t="s">
        <v>124</v>
      </c>
      <c r="DS9" s="170" t="s">
        <v>125</v>
      </c>
      <c r="DT9" s="170" t="s">
        <v>126</v>
      </c>
      <c r="DU9" s="170" t="s">
        <v>127</v>
      </c>
      <c r="DV9" s="170" t="s">
        <v>128</v>
      </c>
      <c r="DW9" s="170" t="s">
        <v>129</v>
      </c>
      <c r="DX9" s="170" t="s">
        <v>130</v>
      </c>
      <c r="DY9" s="170" t="s">
        <v>131</v>
      </c>
      <c r="DZ9" s="170" t="s">
        <v>132</v>
      </c>
      <c r="EA9" s="170" t="s">
        <v>133</v>
      </c>
      <c r="EB9" s="177" t="s">
        <v>134</v>
      </c>
      <c r="EC9" s="170" t="s">
        <v>135</v>
      </c>
      <c r="ED9" s="170" t="s">
        <v>136</v>
      </c>
      <c r="EE9" s="170" t="s">
        <v>137</v>
      </c>
      <c r="EF9" s="170" t="s">
        <v>138</v>
      </c>
      <c r="EG9" s="170" t="s">
        <v>139</v>
      </c>
      <c r="EH9" s="170" t="s">
        <v>140</v>
      </c>
      <c r="EI9" s="170" t="s">
        <v>141</v>
      </c>
      <c r="EJ9" s="170" t="s">
        <v>142</v>
      </c>
      <c r="EK9" s="170" t="s">
        <v>143</v>
      </c>
      <c r="EL9" s="170" t="s">
        <v>144</v>
      </c>
      <c r="EM9" s="170" t="s">
        <v>145</v>
      </c>
      <c r="EN9" s="170" t="s">
        <v>146</v>
      </c>
      <c r="EO9" s="170" t="s">
        <v>147</v>
      </c>
      <c r="EP9" s="170" t="s">
        <v>148</v>
      </c>
      <c r="EQ9" s="170" t="s">
        <v>149</v>
      </c>
      <c r="ER9" s="170" t="s">
        <v>150</v>
      </c>
      <c r="ES9" s="170" t="s">
        <v>151</v>
      </c>
      <c r="ET9" s="170" t="s">
        <v>152</v>
      </c>
      <c r="EU9" s="170" t="s">
        <v>153</v>
      </c>
      <c r="EV9" s="170" t="s">
        <v>154</v>
      </c>
      <c r="EW9" s="170" t="s">
        <v>155</v>
      </c>
      <c r="EX9" s="170" t="s">
        <v>156</v>
      </c>
      <c r="EY9" s="180" t="s">
        <v>157</v>
      </c>
      <c r="EZ9" s="170" t="s">
        <v>158</v>
      </c>
      <c r="FA9" s="170" t="s">
        <v>159</v>
      </c>
      <c r="FB9" s="170" t="s">
        <v>160</v>
      </c>
      <c r="FC9" s="170" t="s">
        <v>161</v>
      </c>
      <c r="FD9" s="170" t="s">
        <v>162</v>
      </c>
      <c r="FE9" s="177" t="s">
        <v>163</v>
      </c>
      <c r="FF9" s="170" t="s">
        <v>164</v>
      </c>
      <c r="FG9" s="170" t="s">
        <v>165</v>
      </c>
      <c r="FH9" s="170" t="s">
        <v>166</v>
      </c>
      <c r="FI9" s="170" t="s">
        <v>167</v>
      </c>
      <c r="FJ9" s="170" t="s">
        <v>168</v>
      </c>
      <c r="FK9" s="170" t="s">
        <v>169</v>
      </c>
      <c r="FL9" s="170" t="s">
        <v>170</v>
      </c>
      <c r="FM9" s="170" t="s">
        <v>171</v>
      </c>
      <c r="FN9" s="170" t="s">
        <v>172</v>
      </c>
      <c r="FO9" s="170" t="s">
        <v>173</v>
      </c>
      <c r="FP9" s="170" t="s">
        <v>174</v>
      </c>
      <c r="FQ9" s="170" t="s">
        <v>175</v>
      </c>
      <c r="FR9" s="170" t="s">
        <v>176</v>
      </c>
      <c r="FS9" s="170" t="s">
        <v>177</v>
      </c>
      <c r="FT9" s="170" t="s">
        <v>178</v>
      </c>
      <c r="FU9" s="170" t="s">
        <v>179</v>
      </c>
      <c r="FV9" s="170" t="s">
        <v>180</v>
      </c>
      <c r="FW9" s="170" t="s">
        <v>181</v>
      </c>
      <c r="FX9" s="170" t="s">
        <v>182</v>
      </c>
      <c r="FY9" s="170" t="s">
        <v>183</v>
      </c>
      <c r="FZ9" s="170" t="s">
        <v>184</v>
      </c>
      <c r="GA9" s="170" t="s">
        <v>185</v>
      </c>
      <c r="GB9" s="170" t="s">
        <v>186</v>
      </c>
      <c r="GC9" s="177" t="s">
        <v>187</v>
      </c>
      <c r="GD9" s="170" t="s">
        <v>188</v>
      </c>
      <c r="GE9" s="170" t="s">
        <v>189</v>
      </c>
      <c r="GF9" s="170" t="s">
        <v>190</v>
      </c>
      <c r="GG9" s="170" t="s">
        <v>191</v>
      </c>
      <c r="GH9" s="170" t="s">
        <v>192</v>
      </c>
      <c r="GI9" s="170" t="s">
        <v>193</v>
      </c>
      <c r="GJ9" s="170" t="s">
        <v>194</v>
      </c>
      <c r="GK9" s="170" t="s">
        <v>195</v>
      </c>
      <c r="GL9" s="170" t="s">
        <v>196</v>
      </c>
      <c r="GM9" s="170" t="s">
        <v>197</v>
      </c>
      <c r="GN9" s="170" t="s">
        <v>198</v>
      </c>
      <c r="GO9" s="170" t="s">
        <v>199</v>
      </c>
      <c r="GP9" s="170" t="s">
        <v>200</v>
      </c>
      <c r="GQ9" s="170" t="s">
        <v>201</v>
      </c>
      <c r="GR9" s="177" t="s">
        <v>202</v>
      </c>
      <c r="GS9" s="170" t="s">
        <v>203</v>
      </c>
      <c r="GT9" s="170" t="s">
        <v>204</v>
      </c>
      <c r="GU9" s="170" t="s">
        <v>205</v>
      </c>
      <c r="GV9" s="170" t="s">
        <v>206</v>
      </c>
      <c r="GW9" s="170" t="s">
        <v>207</v>
      </c>
      <c r="GX9" s="170" t="s">
        <v>208</v>
      </c>
      <c r="GY9" s="170" t="s">
        <v>209</v>
      </c>
      <c r="GZ9" s="170" t="s">
        <v>210</v>
      </c>
      <c r="HA9" s="170" t="s">
        <v>211</v>
      </c>
      <c r="HB9" s="170" t="s">
        <v>212</v>
      </c>
      <c r="HC9" s="170" t="s">
        <v>213</v>
      </c>
      <c r="HD9" s="170" t="s">
        <v>214</v>
      </c>
      <c r="HE9" s="170" t="s">
        <v>215</v>
      </c>
      <c r="HF9" s="170" t="s">
        <v>216</v>
      </c>
      <c r="HG9" s="170" t="s">
        <v>217</v>
      </c>
      <c r="HH9" s="174" t="s">
        <v>218</v>
      </c>
      <c r="HI9" s="170" t="s">
        <v>219</v>
      </c>
      <c r="HJ9" s="170" t="s">
        <v>220</v>
      </c>
      <c r="HK9" s="170" t="s">
        <v>221</v>
      </c>
      <c r="HL9" s="170" t="s">
        <v>222</v>
      </c>
      <c r="HM9" s="170" t="s">
        <v>223</v>
      </c>
      <c r="HN9" s="170" t="s">
        <v>224</v>
      </c>
      <c r="HO9" s="170" t="s">
        <v>225</v>
      </c>
      <c r="HP9" s="170" t="s">
        <v>226</v>
      </c>
      <c r="HQ9" s="170" t="s">
        <v>227</v>
      </c>
      <c r="HR9" s="170" t="s">
        <v>228</v>
      </c>
      <c r="HS9" s="170" t="s">
        <v>229</v>
      </c>
      <c r="HT9" s="170" t="s">
        <v>230</v>
      </c>
      <c r="HU9" s="170" t="s">
        <v>231</v>
      </c>
      <c r="HV9" s="170" t="s">
        <v>232</v>
      </c>
      <c r="HW9" s="170" t="s">
        <v>233</v>
      </c>
      <c r="HX9" s="170" t="s">
        <v>234</v>
      </c>
    </row>
    <row r="10" spans="1:232" ht="55.5" customHeight="1" x14ac:dyDescent="0.2">
      <c r="A10" s="184"/>
      <c r="B10" s="185"/>
      <c r="C10" s="185"/>
      <c r="D10" s="186"/>
      <c r="E10" s="173" t="s">
        <v>235</v>
      </c>
      <c r="F10" s="173"/>
      <c r="G10" s="173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8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8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8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82"/>
      <c r="DF10" s="182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8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81"/>
      <c r="EZ10" s="171"/>
      <c r="FA10" s="171"/>
      <c r="FB10" s="171"/>
      <c r="FC10" s="171"/>
      <c r="FD10" s="171"/>
      <c r="FE10" s="178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8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8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5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</row>
    <row r="11" spans="1:232" ht="96.75" customHeight="1" thickBot="1" x14ac:dyDescent="0.25">
      <c r="A11" s="184"/>
      <c r="B11" s="185"/>
      <c r="C11" s="185"/>
      <c r="D11" s="186"/>
      <c r="E11" s="8" t="s">
        <v>8</v>
      </c>
      <c r="F11" s="9" t="s">
        <v>236</v>
      </c>
      <c r="G11" s="9" t="s">
        <v>237</v>
      </c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9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9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9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82"/>
      <c r="DF11" s="18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9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81"/>
      <c r="EZ11" s="172"/>
      <c r="FA11" s="172"/>
      <c r="FB11" s="172"/>
      <c r="FC11" s="172"/>
      <c r="FD11" s="172"/>
      <c r="FE11" s="179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9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9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6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</row>
    <row r="12" spans="1:232" s="14" customFormat="1" ht="15.75" thickBot="1" x14ac:dyDescent="0.3">
      <c r="A12" s="10" t="s">
        <v>238</v>
      </c>
      <c r="B12" s="11" t="s">
        <v>239</v>
      </c>
      <c r="C12" s="12" t="s">
        <v>240</v>
      </c>
      <c r="D12" s="18">
        <f t="shared" ref="D12:D77" si="0">SUM(H12:HX12)</f>
        <v>3245.8900000000012</v>
      </c>
      <c r="E12" s="13">
        <f>E15+E22+E33+E35+E38+E40+E42+E44+E46+E48+E50+E52+E54+E56+E58+E60+E62+E64+E66+E68+E70</f>
        <v>3245.8980000000001</v>
      </c>
      <c r="F12" s="13">
        <f t="shared" ref="F12:BQ12" si="1">F15+F22+F33+F35+F38+F40+F42+F44+F46+F48+F50+F52+F54+F56+F58+F60+F62+F64+F66+F68+F70</f>
        <v>1026.6039999999998</v>
      </c>
      <c r="G12" s="13">
        <f t="shared" si="1"/>
        <v>2219.2940000000003</v>
      </c>
      <c r="H12" s="13">
        <f t="shared" si="1"/>
        <v>1.903</v>
      </c>
      <c r="I12" s="13">
        <f t="shared" si="1"/>
        <v>1.514</v>
      </c>
      <c r="J12" s="13">
        <f t="shared" si="1"/>
        <v>0.98399999999999999</v>
      </c>
      <c r="K12" s="13">
        <f t="shared" si="1"/>
        <v>1.3959999999999999</v>
      </c>
      <c r="L12" s="13">
        <f t="shared" si="1"/>
        <v>0</v>
      </c>
      <c r="M12" s="13">
        <f t="shared" si="1"/>
        <v>1.7150000000000001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1.673</v>
      </c>
      <c r="T12" s="13">
        <f t="shared" si="1"/>
        <v>3.4060000000000001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0.52300000000000002</v>
      </c>
      <c r="Y12" s="13">
        <f t="shared" si="1"/>
        <v>0</v>
      </c>
      <c r="Z12" s="13">
        <f t="shared" si="1"/>
        <v>0</v>
      </c>
      <c r="AA12" s="13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3">
        <f t="shared" si="1"/>
        <v>0</v>
      </c>
      <c r="AG12" s="13">
        <f t="shared" si="1"/>
        <v>0</v>
      </c>
      <c r="AH12" s="13">
        <f t="shared" si="1"/>
        <v>0.60499999999999998</v>
      </c>
      <c r="AI12" s="13">
        <f t="shared" si="1"/>
        <v>0</v>
      </c>
      <c r="AJ12" s="13">
        <f t="shared" si="1"/>
        <v>202.286</v>
      </c>
      <c r="AK12" s="13">
        <f t="shared" si="1"/>
        <v>317.12700000000001</v>
      </c>
      <c r="AL12" s="13">
        <f t="shared" si="1"/>
        <v>4.7869999999999999</v>
      </c>
      <c r="AM12" s="13">
        <f t="shared" si="1"/>
        <v>0</v>
      </c>
      <c r="AN12" s="13">
        <f t="shared" si="1"/>
        <v>2.6589999999999998</v>
      </c>
      <c r="AO12" s="13">
        <f t="shared" si="1"/>
        <v>0</v>
      </c>
      <c r="AP12" s="13">
        <f t="shared" si="1"/>
        <v>0</v>
      </c>
      <c r="AQ12" s="13">
        <f t="shared" si="1"/>
        <v>11.404999999999999</v>
      </c>
      <c r="AR12" s="13">
        <f t="shared" si="1"/>
        <v>4.3230000000000004</v>
      </c>
      <c r="AS12" s="13">
        <f t="shared" si="1"/>
        <v>10.45</v>
      </c>
      <c r="AT12" s="13">
        <f t="shared" si="1"/>
        <v>0.26100000000000001</v>
      </c>
      <c r="AU12" s="13">
        <f t="shared" si="1"/>
        <v>1.286</v>
      </c>
      <c r="AV12" s="13">
        <f t="shared" si="1"/>
        <v>0.39100000000000001</v>
      </c>
      <c r="AW12" s="13">
        <f t="shared" si="1"/>
        <v>0</v>
      </c>
      <c r="AX12" s="13">
        <f t="shared" si="1"/>
        <v>2.27</v>
      </c>
      <c r="AY12" s="13">
        <f t="shared" si="1"/>
        <v>1.508</v>
      </c>
      <c r="AZ12" s="13">
        <f t="shared" si="1"/>
        <v>0</v>
      </c>
      <c r="BA12" s="13">
        <f t="shared" si="1"/>
        <v>0</v>
      </c>
      <c r="BB12" s="13">
        <f t="shared" si="1"/>
        <v>0</v>
      </c>
      <c r="BC12" s="13">
        <f t="shared" si="1"/>
        <v>4.8959999999999999</v>
      </c>
      <c r="BD12" s="13">
        <f t="shared" si="1"/>
        <v>0</v>
      </c>
      <c r="BE12" s="13">
        <f t="shared" si="1"/>
        <v>0</v>
      </c>
      <c r="BF12" s="13">
        <f t="shared" si="1"/>
        <v>0</v>
      </c>
      <c r="BG12" s="13">
        <f t="shared" si="1"/>
        <v>0</v>
      </c>
      <c r="BH12" s="13">
        <f t="shared" si="1"/>
        <v>0</v>
      </c>
      <c r="BI12" s="13">
        <f t="shared" si="1"/>
        <v>0</v>
      </c>
      <c r="BJ12" s="13">
        <f t="shared" si="1"/>
        <v>0</v>
      </c>
      <c r="BK12" s="13">
        <f t="shared" si="1"/>
        <v>0</v>
      </c>
      <c r="BL12" s="13">
        <f t="shared" si="1"/>
        <v>0</v>
      </c>
      <c r="BM12" s="13">
        <f t="shared" si="1"/>
        <v>0</v>
      </c>
      <c r="BN12" s="13">
        <f t="shared" si="1"/>
        <v>0</v>
      </c>
      <c r="BO12" s="13">
        <f t="shared" si="1"/>
        <v>0</v>
      </c>
      <c r="BP12" s="13">
        <f t="shared" si="1"/>
        <v>0</v>
      </c>
      <c r="BQ12" s="13">
        <f t="shared" si="1"/>
        <v>0.26100000000000001</v>
      </c>
      <c r="BR12" s="13">
        <f t="shared" ref="BR12:EC12" si="2">BR15+BR22+BR33+BR35+BR38+BR40+BR42+BR44+BR46+BR48+BR50+BR52+BR54+BR56+BR58+BR60+BR62+BR64+BR66+BR68+BR70</f>
        <v>0</v>
      </c>
      <c r="BS12" s="13">
        <f t="shared" si="2"/>
        <v>0</v>
      </c>
      <c r="BT12" s="13">
        <f t="shared" si="2"/>
        <v>0</v>
      </c>
      <c r="BU12" s="13">
        <f t="shared" si="2"/>
        <v>0</v>
      </c>
      <c r="BV12" s="13">
        <f t="shared" si="2"/>
        <v>0</v>
      </c>
      <c r="BW12" s="13">
        <f t="shared" si="2"/>
        <v>0</v>
      </c>
      <c r="BX12" s="13">
        <f t="shared" si="2"/>
        <v>0.754</v>
      </c>
      <c r="BY12" s="13">
        <f t="shared" si="2"/>
        <v>0</v>
      </c>
      <c r="BZ12" s="13">
        <f t="shared" si="2"/>
        <v>0.66400000000000003</v>
      </c>
      <c r="CA12" s="13">
        <f t="shared" si="2"/>
        <v>0.26100000000000001</v>
      </c>
      <c r="CB12" s="13">
        <f t="shared" si="2"/>
        <v>197.85299999999998</v>
      </c>
      <c r="CC12" s="13">
        <f t="shared" si="2"/>
        <v>7.8280000000000003</v>
      </c>
      <c r="CD12" s="13">
        <f t="shared" si="2"/>
        <v>0</v>
      </c>
      <c r="CE12" s="13">
        <f t="shared" si="2"/>
        <v>0</v>
      </c>
      <c r="CF12" s="13">
        <f t="shared" si="2"/>
        <v>7.4890000000000008</v>
      </c>
      <c r="CG12" s="13">
        <f t="shared" si="2"/>
        <v>0</v>
      </c>
      <c r="CH12" s="13">
        <f t="shared" si="2"/>
        <v>1.1950000000000001</v>
      </c>
      <c r="CI12" s="13">
        <f t="shared" si="2"/>
        <v>0</v>
      </c>
      <c r="CJ12" s="13">
        <f t="shared" si="2"/>
        <v>0</v>
      </c>
      <c r="CK12" s="13">
        <f t="shared" si="2"/>
        <v>0</v>
      </c>
      <c r="CL12" s="13">
        <f t="shared" si="2"/>
        <v>0</v>
      </c>
      <c r="CM12" s="13">
        <f t="shared" si="2"/>
        <v>3.4860000000000002</v>
      </c>
      <c r="CN12" s="13">
        <f t="shared" si="2"/>
        <v>0</v>
      </c>
      <c r="CO12" s="13">
        <f t="shared" si="2"/>
        <v>2.484</v>
      </c>
      <c r="CP12" s="13">
        <f t="shared" si="2"/>
        <v>1.135</v>
      </c>
      <c r="CQ12" s="13">
        <f t="shared" si="2"/>
        <v>1.508</v>
      </c>
      <c r="CR12" s="13">
        <f t="shared" si="2"/>
        <v>0</v>
      </c>
      <c r="CS12" s="13">
        <f t="shared" si="2"/>
        <v>0</v>
      </c>
      <c r="CT12" s="13">
        <f t="shared" si="2"/>
        <v>0.32800000000000001</v>
      </c>
      <c r="CU12" s="13">
        <f t="shared" si="2"/>
        <v>0</v>
      </c>
      <c r="CV12" s="13">
        <f t="shared" si="2"/>
        <v>0</v>
      </c>
      <c r="CW12" s="13">
        <f t="shared" si="2"/>
        <v>5.4109999999999996</v>
      </c>
      <c r="CX12" s="13">
        <f t="shared" si="2"/>
        <v>0</v>
      </c>
      <c r="CY12" s="13">
        <f t="shared" si="2"/>
        <v>0</v>
      </c>
      <c r="CZ12" s="13">
        <f t="shared" si="2"/>
        <v>4.7089999999999996</v>
      </c>
      <c r="DA12" s="13">
        <f t="shared" si="2"/>
        <v>0</v>
      </c>
      <c r="DB12" s="13">
        <f t="shared" si="2"/>
        <v>0</v>
      </c>
      <c r="DC12" s="13">
        <f t="shared" si="2"/>
        <v>0</v>
      </c>
      <c r="DD12" s="13">
        <f t="shared" si="2"/>
        <v>151.48600000000002</v>
      </c>
      <c r="DE12" s="13">
        <f t="shared" si="2"/>
        <v>0</v>
      </c>
      <c r="DF12" s="13">
        <f t="shared" si="2"/>
        <v>0</v>
      </c>
      <c r="DG12" s="13">
        <f t="shared" si="2"/>
        <v>0</v>
      </c>
      <c r="DH12" s="13">
        <f t="shared" si="2"/>
        <v>268.15800000000002</v>
      </c>
      <c r="DI12" s="13">
        <f t="shared" si="2"/>
        <v>440.94200000000001</v>
      </c>
      <c r="DJ12" s="13">
        <f t="shared" si="2"/>
        <v>24.248000000000001</v>
      </c>
      <c r="DK12" s="13">
        <f t="shared" si="2"/>
        <v>17.353000000000002</v>
      </c>
      <c r="DL12" s="13">
        <f t="shared" si="2"/>
        <v>2.1840000000000002</v>
      </c>
      <c r="DM12" s="13">
        <f t="shared" si="2"/>
        <v>0</v>
      </c>
      <c r="DN12" s="13">
        <f t="shared" si="2"/>
        <v>0</v>
      </c>
      <c r="DO12" s="13">
        <f t="shared" si="2"/>
        <v>0</v>
      </c>
      <c r="DP12" s="13">
        <f t="shared" si="2"/>
        <v>0</v>
      </c>
      <c r="DQ12" s="13">
        <f t="shared" si="2"/>
        <v>0.754</v>
      </c>
      <c r="DR12" s="13">
        <f t="shared" si="2"/>
        <v>0.55500000000000005</v>
      </c>
      <c r="DS12" s="13">
        <f t="shared" si="2"/>
        <v>2.903</v>
      </c>
      <c r="DT12" s="13">
        <f t="shared" si="2"/>
        <v>0.76800000000000002</v>
      </c>
      <c r="DU12" s="13">
        <f t="shared" si="2"/>
        <v>18.902999999999999</v>
      </c>
      <c r="DV12" s="13">
        <f t="shared" si="2"/>
        <v>0</v>
      </c>
      <c r="DW12" s="13">
        <f t="shared" si="2"/>
        <v>0</v>
      </c>
      <c r="DX12" s="13">
        <f t="shared" si="2"/>
        <v>67.914000000000001</v>
      </c>
      <c r="DY12" s="13">
        <f t="shared" si="2"/>
        <v>3.9990000000000001</v>
      </c>
      <c r="DZ12" s="13">
        <f t="shared" si="2"/>
        <v>0</v>
      </c>
      <c r="EA12" s="13">
        <f t="shared" si="2"/>
        <v>0</v>
      </c>
      <c r="EB12" s="13">
        <f t="shared" si="2"/>
        <v>0</v>
      </c>
      <c r="EC12" s="13">
        <f t="shared" si="2"/>
        <v>0</v>
      </c>
      <c r="ED12" s="13">
        <f t="shared" ref="ED12:GO12" si="3">ED15+ED22+ED33+ED35+ED38+ED40+ED42+ED44+ED46+ED48+ED50+ED52+ED54+ED56+ED58+ED60+ED62+ED64+ED66+ED68+ED70</f>
        <v>0</v>
      </c>
      <c r="EE12" s="13">
        <f t="shared" si="3"/>
        <v>2.6959999999999997</v>
      </c>
      <c r="EF12" s="13">
        <f t="shared" si="3"/>
        <v>27.89</v>
      </c>
      <c r="EG12" s="13">
        <f t="shared" si="3"/>
        <v>0</v>
      </c>
      <c r="EH12" s="13">
        <f t="shared" si="3"/>
        <v>0</v>
      </c>
      <c r="EI12" s="13">
        <f t="shared" si="3"/>
        <v>0</v>
      </c>
      <c r="EJ12" s="13">
        <f t="shared" si="3"/>
        <v>0.55500000000000005</v>
      </c>
      <c r="EK12" s="13">
        <f t="shared" si="3"/>
        <v>0</v>
      </c>
      <c r="EL12" s="13">
        <f t="shared" si="3"/>
        <v>0</v>
      </c>
      <c r="EM12" s="13">
        <f t="shared" si="3"/>
        <v>0</v>
      </c>
      <c r="EN12" s="13">
        <f t="shared" si="3"/>
        <v>0</v>
      </c>
      <c r="EO12" s="13">
        <f t="shared" si="3"/>
        <v>0</v>
      </c>
      <c r="EP12" s="13">
        <f t="shared" si="3"/>
        <v>0</v>
      </c>
      <c r="EQ12" s="13">
        <f t="shared" si="3"/>
        <v>0</v>
      </c>
      <c r="ER12" s="13">
        <f t="shared" si="3"/>
        <v>0</v>
      </c>
      <c r="ES12" s="13">
        <f t="shared" si="3"/>
        <v>0</v>
      </c>
      <c r="ET12" s="13">
        <f t="shared" si="3"/>
        <v>7.726</v>
      </c>
      <c r="EU12" s="13">
        <f t="shared" si="3"/>
        <v>0</v>
      </c>
      <c r="EV12" s="13">
        <f t="shared" si="3"/>
        <v>0</v>
      </c>
      <c r="EW12" s="13">
        <f t="shared" si="3"/>
        <v>0</v>
      </c>
      <c r="EX12" s="13">
        <f t="shared" si="3"/>
        <v>0</v>
      </c>
      <c r="EY12" s="13">
        <f t="shared" si="3"/>
        <v>0.64400000000000002</v>
      </c>
      <c r="EZ12" s="13">
        <f t="shared" si="3"/>
        <v>249.81100000000001</v>
      </c>
      <c r="FA12" s="13">
        <f t="shared" si="3"/>
        <v>193.18</v>
      </c>
      <c r="FB12" s="13">
        <f t="shared" si="3"/>
        <v>0.63400000000000001</v>
      </c>
      <c r="FC12" s="13">
        <f t="shared" si="3"/>
        <v>0</v>
      </c>
      <c r="FD12" s="13">
        <f t="shared" si="3"/>
        <v>0</v>
      </c>
      <c r="FE12" s="13">
        <f t="shared" si="3"/>
        <v>0</v>
      </c>
      <c r="FF12" s="13">
        <f t="shared" si="3"/>
        <v>28.847000000000001</v>
      </c>
      <c r="FG12" s="13">
        <f t="shared" si="3"/>
        <v>0</v>
      </c>
      <c r="FH12" s="13">
        <f t="shared" si="3"/>
        <v>0</v>
      </c>
      <c r="FI12" s="13">
        <f t="shared" si="3"/>
        <v>0</v>
      </c>
      <c r="FJ12" s="13">
        <f t="shared" si="3"/>
        <v>12.271000000000001</v>
      </c>
      <c r="FK12" s="13">
        <f t="shared" si="3"/>
        <v>0</v>
      </c>
      <c r="FL12" s="13">
        <f t="shared" si="3"/>
        <v>0</v>
      </c>
      <c r="FM12" s="13">
        <f t="shared" si="3"/>
        <v>0</v>
      </c>
      <c r="FN12" s="13">
        <f t="shared" si="3"/>
        <v>8.2100000000000009</v>
      </c>
      <c r="FO12" s="13">
        <f t="shared" si="3"/>
        <v>0</v>
      </c>
      <c r="FP12" s="13">
        <f t="shared" si="3"/>
        <v>0</v>
      </c>
      <c r="FQ12" s="13">
        <f t="shared" si="3"/>
        <v>0</v>
      </c>
      <c r="FR12" s="13">
        <f t="shared" si="3"/>
        <v>228.864</v>
      </c>
      <c r="FS12" s="13">
        <f t="shared" si="3"/>
        <v>0</v>
      </c>
      <c r="FT12" s="13">
        <f t="shared" si="3"/>
        <v>406.548</v>
      </c>
      <c r="FU12" s="13">
        <f t="shared" si="3"/>
        <v>1.9330000000000001</v>
      </c>
      <c r="FV12" s="13">
        <f t="shared" si="3"/>
        <v>0</v>
      </c>
      <c r="FW12" s="13">
        <f t="shared" si="3"/>
        <v>4.7869999999999999</v>
      </c>
      <c r="FX12" s="13">
        <f t="shared" si="3"/>
        <v>200.26400000000001</v>
      </c>
      <c r="FY12" s="13">
        <f t="shared" si="3"/>
        <v>0</v>
      </c>
      <c r="FZ12" s="13">
        <f t="shared" si="3"/>
        <v>0</v>
      </c>
      <c r="GA12" s="13">
        <f t="shared" si="3"/>
        <v>0.26100000000000001</v>
      </c>
      <c r="GB12" s="13">
        <f t="shared" si="3"/>
        <v>0</v>
      </c>
      <c r="GC12" s="13">
        <f t="shared" si="3"/>
        <v>0.13900000000000001</v>
      </c>
      <c r="GD12" s="13">
        <f t="shared" si="3"/>
        <v>0</v>
      </c>
      <c r="GE12" s="13">
        <f t="shared" si="3"/>
        <v>0</v>
      </c>
      <c r="GF12" s="13">
        <f t="shared" si="3"/>
        <v>0</v>
      </c>
      <c r="GG12" s="13">
        <f t="shared" si="3"/>
        <v>0</v>
      </c>
      <c r="GH12" s="13">
        <f t="shared" si="3"/>
        <v>0</v>
      </c>
      <c r="GI12" s="13">
        <f t="shared" si="3"/>
        <v>1.135</v>
      </c>
      <c r="GJ12" s="13">
        <f t="shared" si="3"/>
        <v>0</v>
      </c>
      <c r="GK12" s="13">
        <f t="shared" si="3"/>
        <v>0</v>
      </c>
      <c r="GL12" s="13">
        <f t="shared" si="3"/>
        <v>0</v>
      </c>
      <c r="GM12" s="13">
        <f t="shared" si="3"/>
        <v>2.9729999999999999</v>
      </c>
      <c r="GN12" s="13">
        <f t="shared" si="3"/>
        <v>0</v>
      </c>
      <c r="GO12" s="13">
        <f t="shared" si="3"/>
        <v>0</v>
      </c>
      <c r="GP12" s="13">
        <f t="shared" ref="GP12:HX12" si="4">GP15+GP22+GP33+GP35+GP38+GP40+GP42+GP44+GP46+GP48+GP50+GP52+GP54+GP56+GP58+GP60+GP62+GP64+GP66+GP68+GP70</f>
        <v>0</v>
      </c>
      <c r="GQ12" s="13">
        <f t="shared" si="4"/>
        <v>0</v>
      </c>
      <c r="GR12" s="13">
        <f t="shared" si="4"/>
        <v>0</v>
      </c>
      <c r="GS12" s="13">
        <f t="shared" si="4"/>
        <v>0</v>
      </c>
      <c r="GT12" s="13">
        <f t="shared" si="4"/>
        <v>3.1280000000000001</v>
      </c>
      <c r="GU12" s="13">
        <f t="shared" si="4"/>
        <v>0.48399999999999999</v>
      </c>
      <c r="GV12" s="13">
        <f t="shared" si="4"/>
        <v>1.702</v>
      </c>
      <c r="GW12" s="13">
        <f t="shared" si="4"/>
        <v>0</v>
      </c>
      <c r="GX12" s="13">
        <f t="shared" si="4"/>
        <v>0</v>
      </c>
      <c r="GY12" s="13">
        <f t="shared" si="4"/>
        <v>0</v>
      </c>
      <c r="GZ12" s="13">
        <f t="shared" si="4"/>
        <v>0</v>
      </c>
      <c r="HA12" s="13">
        <f t="shared" si="4"/>
        <v>3.327</v>
      </c>
      <c r="HB12" s="13">
        <f t="shared" si="4"/>
        <v>0</v>
      </c>
      <c r="HC12" s="13">
        <f t="shared" si="4"/>
        <v>6.5720000000000001</v>
      </c>
      <c r="HD12" s="13">
        <f t="shared" si="4"/>
        <v>0</v>
      </c>
      <c r="HE12" s="13">
        <f t="shared" si="4"/>
        <v>0.78200000000000003</v>
      </c>
      <c r="HF12" s="13">
        <f t="shared" si="4"/>
        <v>1.9670000000000001</v>
      </c>
      <c r="HG12" s="13">
        <f t="shared" si="4"/>
        <v>0</v>
      </c>
      <c r="HH12" s="13">
        <f t="shared" si="4"/>
        <v>6.282</v>
      </c>
      <c r="HI12" s="13">
        <f t="shared" si="4"/>
        <v>0</v>
      </c>
      <c r="HJ12" s="13">
        <f t="shared" si="4"/>
        <v>0</v>
      </c>
      <c r="HK12" s="13">
        <f t="shared" si="4"/>
        <v>0</v>
      </c>
      <c r="HL12" s="13">
        <f t="shared" si="4"/>
        <v>0</v>
      </c>
      <c r="HM12" s="13">
        <f t="shared" si="4"/>
        <v>0</v>
      </c>
      <c r="HN12" s="13">
        <f t="shared" si="4"/>
        <v>0</v>
      </c>
      <c r="HO12" s="13">
        <f t="shared" si="4"/>
        <v>29.376999999999999</v>
      </c>
      <c r="HP12" s="13">
        <f t="shared" si="4"/>
        <v>0</v>
      </c>
      <c r="HQ12" s="13">
        <f t="shared" si="4"/>
        <v>0</v>
      </c>
      <c r="HR12" s="13">
        <f t="shared" si="4"/>
        <v>0</v>
      </c>
      <c r="HS12" s="13">
        <f t="shared" si="4"/>
        <v>0</v>
      </c>
      <c r="HT12" s="13">
        <f t="shared" si="4"/>
        <v>0</v>
      </c>
      <c r="HU12" s="13">
        <f t="shared" si="4"/>
        <v>0</v>
      </c>
      <c r="HV12" s="13">
        <f t="shared" si="4"/>
        <v>0</v>
      </c>
      <c r="HW12" s="13">
        <f t="shared" si="4"/>
        <v>0</v>
      </c>
      <c r="HX12" s="13">
        <f t="shared" si="4"/>
        <v>0</v>
      </c>
    </row>
    <row r="13" spans="1:232" s="20" customFormat="1" ht="14.25" customHeight="1" x14ac:dyDescent="0.25">
      <c r="A13" s="78">
        <v>1</v>
      </c>
      <c r="B13" s="153" t="s">
        <v>241</v>
      </c>
      <c r="C13" s="80" t="s">
        <v>242</v>
      </c>
      <c r="D13" s="19">
        <f>SUM(H13,X13)</f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</row>
    <row r="14" spans="1:232" s="20" customFormat="1" ht="14.25" customHeight="1" x14ac:dyDescent="0.25">
      <c r="A14" s="154"/>
      <c r="B14" s="155"/>
      <c r="C14" s="156" t="s">
        <v>243</v>
      </c>
      <c r="D14" s="19">
        <f t="shared" si="0"/>
        <v>0</v>
      </c>
      <c r="E14" s="19">
        <f>E16+E18</f>
        <v>0</v>
      </c>
      <c r="F14" s="19">
        <f t="shared" ref="F14:BQ14" si="5">F16+F18</f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5"/>
        <v>0</v>
      </c>
      <c r="W14" s="19">
        <f t="shared" si="5"/>
        <v>0</v>
      </c>
      <c r="X14" s="19">
        <f t="shared" si="5"/>
        <v>0</v>
      </c>
      <c r="Y14" s="19">
        <f t="shared" si="5"/>
        <v>0</v>
      </c>
      <c r="Z14" s="19">
        <f t="shared" si="5"/>
        <v>0</v>
      </c>
      <c r="AA14" s="19">
        <f t="shared" si="5"/>
        <v>0</v>
      </c>
      <c r="AB14" s="19">
        <f t="shared" si="5"/>
        <v>0</v>
      </c>
      <c r="AC14" s="19">
        <f t="shared" si="5"/>
        <v>0</v>
      </c>
      <c r="AD14" s="19">
        <f t="shared" si="5"/>
        <v>0</v>
      </c>
      <c r="AE14" s="19">
        <f t="shared" si="5"/>
        <v>0</v>
      </c>
      <c r="AF14" s="19">
        <f t="shared" si="5"/>
        <v>0</v>
      </c>
      <c r="AG14" s="19">
        <f t="shared" si="5"/>
        <v>0</v>
      </c>
      <c r="AH14" s="19">
        <f t="shared" si="5"/>
        <v>0</v>
      </c>
      <c r="AI14" s="19">
        <f t="shared" si="5"/>
        <v>0</v>
      </c>
      <c r="AJ14" s="19">
        <f t="shared" si="5"/>
        <v>0</v>
      </c>
      <c r="AK14" s="19">
        <f t="shared" si="5"/>
        <v>0</v>
      </c>
      <c r="AL14" s="19">
        <f t="shared" si="5"/>
        <v>0</v>
      </c>
      <c r="AM14" s="19">
        <f t="shared" si="5"/>
        <v>0</v>
      </c>
      <c r="AN14" s="19">
        <f t="shared" si="5"/>
        <v>0</v>
      </c>
      <c r="AO14" s="19">
        <f t="shared" si="5"/>
        <v>0</v>
      </c>
      <c r="AP14" s="19">
        <f t="shared" si="5"/>
        <v>0</v>
      </c>
      <c r="AQ14" s="19">
        <f t="shared" si="5"/>
        <v>0</v>
      </c>
      <c r="AR14" s="19">
        <f t="shared" si="5"/>
        <v>0</v>
      </c>
      <c r="AS14" s="19">
        <f t="shared" si="5"/>
        <v>0</v>
      </c>
      <c r="AT14" s="19">
        <f t="shared" si="5"/>
        <v>0</v>
      </c>
      <c r="AU14" s="19">
        <f t="shared" si="5"/>
        <v>0</v>
      </c>
      <c r="AV14" s="19">
        <f t="shared" si="5"/>
        <v>0</v>
      </c>
      <c r="AW14" s="19">
        <f t="shared" si="5"/>
        <v>0</v>
      </c>
      <c r="AX14" s="19">
        <f t="shared" si="5"/>
        <v>0</v>
      </c>
      <c r="AY14" s="19">
        <f t="shared" si="5"/>
        <v>0</v>
      </c>
      <c r="AZ14" s="19">
        <f t="shared" si="5"/>
        <v>0</v>
      </c>
      <c r="BA14" s="19">
        <f t="shared" si="5"/>
        <v>0</v>
      </c>
      <c r="BB14" s="19">
        <f t="shared" si="5"/>
        <v>0</v>
      </c>
      <c r="BC14" s="19">
        <f t="shared" si="5"/>
        <v>0</v>
      </c>
      <c r="BD14" s="19">
        <f t="shared" si="5"/>
        <v>0</v>
      </c>
      <c r="BE14" s="19">
        <f t="shared" si="5"/>
        <v>0</v>
      </c>
      <c r="BF14" s="19">
        <f t="shared" si="5"/>
        <v>0</v>
      </c>
      <c r="BG14" s="19">
        <f t="shared" si="5"/>
        <v>0</v>
      </c>
      <c r="BH14" s="19">
        <f t="shared" si="5"/>
        <v>0</v>
      </c>
      <c r="BI14" s="19">
        <f t="shared" si="5"/>
        <v>0</v>
      </c>
      <c r="BJ14" s="19">
        <f t="shared" si="5"/>
        <v>0</v>
      </c>
      <c r="BK14" s="19">
        <f t="shared" si="5"/>
        <v>0</v>
      </c>
      <c r="BL14" s="19">
        <f t="shared" si="5"/>
        <v>0</v>
      </c>
      <c r="BM14" s="19">
        <f t="shared" si="5"/>
        <v>0</v>
      </c>
      <c r="BN14" s="19">
        <f t="shared" si="5"/>
        <v>0</v>
      </c>
      <c r="BO14" s="19">
        <f t="shared" si="5"/>
        <v>0</v>
      </c>
      <c r="BP14" s="19">
        <f t="shared" si="5"/>
        <v>0</v>
      </c>
      <c r="BQ14" s="19">
        <f t="shared" si="5"/>
        <v>0</v>
      </c>
      <c r="BR14" s="19">
        <f t="shared" ref="BR14:EC14" si="6">BR16+BR18</f>
        <v>0</v>
      </c>
      <c r="BS14" s="19">
        <f t="shared" si="6"/>
        <v>0</v>
      </c>
      <c r="BT14" s="19">
        <f t="shared" si="6"/>
        <v>0</v>
      </c>
      <c r="BU14" s="19">
        <f t="shared" si="6"/>
        <v>0</v>
      </c>
      <c r="BV14" s="19">
        <f t="shared" si="6"/>
        <v>0</v>
      </c>
      <c r="BW14" s="19">
        <f t="shared" si="6"/>
        <v>0</v>
      </c>
      <c r="BX14" s="19">
        <f t="shared" si="6"/>
        <v>0</v>
      </c>
      <c r="BY14" s="19">
        <f t="shared" si="6"/>
        <v>0</v>
      </c>
      <c r="BZ14" s="19">
        <f t="shared" si="6"/>
        <v>0</v>
      </c>
      <c r="CA14" s="19">
        <f t="shared" si="6"/>
        <v>0</v>
      </c>
      <c r="CB14" s="19">
        <f t="shared" si="6"/>
        <v>0</v>
      </c>
      <c r="CC14" s="19">
        <f t="shared" si="6"/>
        <v>0</v>
      </c>
      <c r="CD14" s="19">
        <f t="shared" si="6"/>
        <v>0</v>
      </c>
      <c r="CE14" s="19">
        <f t="shared" si="6"/>
        <v>0</v>
      </c>
      <c r="CF14" s="19">
        <f t="shared" si="6"/>
        <v>0</v>
      </c>
      <c r="CG14" s="19">
        <f t="shared" si="6"/>
        <v>0</v>
      </c>
      <c r="CH14" s="19">
        <f t="shared" si="6"/>
        <v>0</v>
      </c>
      <c r="CI14" s="19">
        <f t="shared" si="6"/>
        <v>0</v>
      </c>
      <c r="CJ14" s="19">
        <f t="shared" si="6"/>
        <v>0</v>
      </c>
      <c r="CK14" s="19">
        <f t="shared" si="6"/>
        <v>0</v>
      </c>
      <c r="CL14" s="19">
        <f t="shared" si="6"/>
        <v>0</v>
      </c>
      <c r="CM14" s="19">
        <f t="shared" si="6"/>
        <v>0</v>
      </c>
      <c r="CN14" s="19">
        <f t="shared" si="6"/>
        <v>0</v>
      </c>
      <c r="CO14" s="19">
        <f t="shared" si="6"/>
        <v>0</v>
      </c>
      <c r="CP14" s="19">
        <f t="shared" si="6"/>
        <v>0</v>
      </c>
      <c r="CQ14" s="19">
        <f t="shared" si="6"/>
        <v>0</v>
      </c>
      <c r="CR14" s="19">
        <f t="shared" si="6"/>
        <v>0</v>
      </c>
      <c r="CS14" s="19">
        <f t="shared" si="6"/>
        <v>0</v>
      </c>
      <c r="CT14" s="19">
        <f t="shared" si="6"/>
        <v>0</v>
      </c>
      <c r="CU14" s="19">
        <f t="shared" si="6"/>
        <v>0</v>
      </c>
      <c r="CV14" s="19">
        <f t="shared" si="6"/>
        <v>0</v>
      </c>
      <c r="CW14" s="19">
        <f t="shared" si="6"/>
        <v>0</v>
      </c>
      <c r="CX14" s="19">
        <f t="shared" si="6"/>
        <v>0</v>
      </c>
      <c r="CY14" s="19">
        <f t="shared" si="6"/>
        <v>0</v>
      </c>
      <c r="CZ14" s="19">
        <f t="shared" si="6"/>
        <v>0</v>
      </c>
      <c r="DA14" s="19">
        <f t="shared" si="6"/>
        <v>0</v>
      </c>
      <c r="DB14" s="19">
        <f t="shared" si="6"/>
        <v>0</v>
      </c>
      <c r="DC14" s="19">
        <f t="shared" si="6"/>
        <v>0</v>
      </c>
      <c r="DD14" s="19">
        <f t="shared" si="6"/>
        <v>0</v>
      </c>
      <c r="DE14" s="19">
        <f t="shared" si="6"/>
        <v>0</v>
      </c>
      <c r="DF14" s="19">
        <f t="shared" si="6"/>
        <v>0</v>
      </c>
      <c r="DG14" s="19">
        <f t="shared" si="6"/>
        <v>0</v>
      </c>
      <c r="DH14" s="19">
        <f t="shared" si="6"/>
        <v>0</v>
      </c>
      <c r="DI14" s="19">
        <f t="shared" si="6"/>
        <v>0</v>
      </c>
      <c r="DJ14" s="19">
        <f t="shared" si="6"/>
        <v>0</v>
      </c>
      <c r="DK14" s="19">
        <f t="shared" si="6"/>
        <v>0</v>
      </c>
      <c r="DL14" s="19">
        <f t="shared" si="6"/>
        <v>0</v>
      </c>
      <c r="DM14" s="19">
        <f t="shared" si="6"/>
        <v>0</v>
      </c>
      <c r="DN14" s="19">
        <f t="shared" si="6"/>
        <v>0</v>
      </c>
      <c r="DO14" s="19">
        <f t="shared" si="6"/>
        <v>0</v>
      </c>
      <c r="DP14" s="19">
        <f t="shared" si="6"/>
        <v>0</v>
      </c>
      <c r="DQ14" s="19">
        <f t="shared" si="6"/>
        <v>0</v>
      </c>
      <c r="DR14" s="19">
        <f t="shared" si="6"/>
        <v>0</v>
      </c>
      <c r="DS14" s="19">
        <f t="shared" si="6"/>
        <v>0</v>
      </c>
      <c r="DT14" s="19">
        <f t="shared" si="6"/>
        <v>0</v>
      </c>
      <c r="DU14" s="19">
        <f t="shared" si="6"/>
        <v>0</v>
      </c>
      <c r="DV14" s="19">
        <f t="shared" si="6"/>
        <v>0</v>
      </c>
      <c r="DW14" s="19">
        <f t="shared" si="6"/>
        <v>0</v>
      </c>
      <c r="DX14" s="19">
        <f t="shared" si="6"/>
        <v>0</v>
      </c>
      <c r="DY14" s="19">
        <f t="shared" si="6"/>
        <v>0</v>
      </c>
      <c r="DZ14" s="19">
        <f t="shared" si="6"/>
        <v>0</v>
      </c>
      <c r="EA14" s="19">
        <f t="shared" si="6"/>
        <v>0</v>
      </c>
      <c r="EB14" s="19">
        <f t="shared" si="6"/>
        <v>0</v>
      </c>
      <c r="EC14" s="19">
        <f t="shared" si="6"/>
        <v>0</v>
      </c>
      <c r="ED14" s="19">
        <f t="shared" ref="ED14:GO14" si="7">ED16+ED18</f>
        <v>0</v>
      </c>
      <c r="EE14" s="19">
        <f t="shared" si="7"/>
        <v>0</v>
      </c>
      <c r="EF14" s="19">
        <f t="shared" si="7"/>
        <v>0</v>
      </c>
      <c r="EG14" s="19">
        <f t="shared" si="7"/>
        <v>0</v>
      </c>
      <c r="EH14" s="19">
        <f t="shared" si="7"/>
        <v>0</v>
      </c>
      <c r="EI14" s="19">
        <f t="shared" si="7"/>
        <v>0</v>
      </c>
      <c r="EJ14" s="19">
        <f t="shared" si="7"/>
        <v>0</v>
      </c>
      <c r="EK14" s="19">
        <f t="shared" si="7"/>
        <v>0</v>
      </c>
      <c r="EL14" s="19">
        <f t="shared" si="7"/>
        <v>0</v>
      </c>
      <c r="EM14" s="19">
        <f t="shared" si="7"/>
        <v>0</v>
      </c>
      <c r="EN14" s="19">
        <f t="shared" si="7"/>
        <v>0</v>
      </c>
      <c r="EO14" s="19">
        <f t="shared" si="7"/>
        <v>0</v>
      </c>
      <c r="EP14" s="19">
        <f t="shared" si="7"/>
        <v>0</v>
      </c>
      <c r="EQ14" s="19">
        <f t="shared" si="7"/>
        <v>0</v>
      </c>
      <c r="ER14" s="19">
        <f t="shared" si="7"/>
        <v>0</v>
      </c>
      <c r="ES14" s="19">
        <f t="shared" si="7"/>
        <v>0</v>
      </c>
      <c r="ET14" s="19">
        <f t="shared" si="7"/>
        <v>0</v>
      </c>
      <c r="EU14" s="19">
        <f t="shared" si="7"/>
        <v>0</v>
      </c>
      <c r="EV14" s="19">
        <f t="shared" si="7"/>
        <v>0</v>
      </c>
      <c r="EW14" s="19">
        <f t="shared" si="7"/>
        <v>0</v>
      </c>
      <c r="EX14" s="19">
        <f t="shared" si="7"/>
        <v>0</v>
      </c>
      <c r="EY14" s="19">
        <f t="shared" si="7"/>
        <v>0</v>
      </c>
      <c r="EZ14" s="19">
        <f t="shared" si="7"/>
        <v>0</v>
      </c>
      <c r="FA14" s="19">
        <f t="shared" si="7"/>
        <v>0</v>
      </c>
      <c r="FB14" s="19">
        <f t="shared" si="7"/>
        <v>0</v>
      </c>
      <c r="FC14" s="19">
        <f t="shared" si="7"/>
        <v>0</v>
      </c>
      <c r="FD14" s="19">
        <f t="shared" si="7"/>
        <v>0</v>
      </c>
      <c r="FE14" s="19">
        <f t="shared" si="7"/>
        <v>0</v>
      </c>
      <c r="FF14" s="19">
        <f t="shared" si="7"/>
        <v>0</v>
      </c>
      <c r="FG14" s="19">
        <f t="shared" si="7"/>
        <v>0</v>
      </c>
      <c r="FH14" s="19">
        <f t="shared" si="7"/>
        <v>0</v>
      </c>
      <c r="FI14" s="19">
        <f t="shared" si="7"/>
        <v>0</v>
      </c>
      <c r="FJ14" s="19">
        <f t="shared" si="7"/>
        <v>0</v>
      </c>
      <c r="FK14" s="19">
        <f t="shared" si="7"/>
        <v>0</v>
      </c>
      <c r="FL14" s="19">
        <f t="shared" si="7"/>
        <v>0</v>
      </c>
      <c r="FM14" s="19">
        <f t="shared" si="7"/>
        <v>0</v>
      </c>
      <c r="FN14" s="19">
        <f t="shared" si="7"/>
        <v>0</v>
      </c>
      <c r="FO14" s="19">
        <f t="shared" si="7"/>
        <v>0</v>
      </c>
      <c r="FP14" s="19">
        <f t="shared" si="7"/>
        <v>0</v>
      </c>
      <c r="FQ14" s="19">
        <f t="shared" si="7"/>
        <v>0</v>
      </c>
      <c r="FR14" s="19">
        <f t="shared" si="7"/>
        <v>0</v>
      </c>
      <c r="FS14" s="19">
        <f t="shared" si="7"/>
        <v>0</v>
      </c>
      <c r="FT14" s="19">
        <f t="shared" si="7"/>
        <v>0</v>
      </c>
      <c r="FU14" s="19">
        <f t="shared" si="7"/>
        <v>0</v>
      </c>
      <c r="FV14" s="19">
        <f t="shared" si="7"/>
        <v>0</v>
      </c>
      <c r="FW14" s="19">
        <f t="shared" si="7"/>
        <v>0</v>
      </c>
      <c r="FX14" s="19">
        <f t="shared" si="7"/>
        <v>0</v>
      </c>
      <c r="FY14" s="19">
        <f t="shared" si="7"/>
        <v>0</v>
      </c>
      <c r="FZ14" s="19">
        <f t="shared" si="7"/>
        <v>0</v>
      </c>
      <c r="GA14" s="19">
        <f t="shared" si="7"/>
        <v>0</v>
      </c>
      <c r="GB14" s="19">
        <f t="shared" si="7"/>
        <v>0</v>
      </c>
      <c r="GC14" s="19">
        <f t="shared" si="7"/>
        <v>0</v>
      </c>
      <c r="GD14" s="19">
        <f t="shared" si="7"/>
        <v>0</v>
      </c>
      <c r="GE14" s="19">
        <f t="shared" si="7"/>
        <v>0</v>
      </c>
      <c r="GF14" s="19">
        <f t="shared" si="7"/>
        <v>0</v>
      </c>
      <c r="GG14" s="19">
        <f t="shared" si="7"/>
        <v>0</v>
      </c>
      <c r="GH14" s="19">
        <f t="shared" si="7"/>
        <v>0</v>
      </c>
      <c r="GI14" s="19">
        <f t="shared" si="7"/>
        <v>0</v>
      </c>
      <c r="GJ14" s="19">
        <f t="shared" si="7"/>
        <v>0</v>
      </c>
      <c r="GK14" s="19">
        <f t="shared" si="7"/>
        <v>0</v>
      </c>
      <c r="GL14" s="19">
        <f t="shared" si="7"/>
        <v>0</v>
      </c>
      <c r="GM14" s="19">
        <f t="shared" si="7"/>
        <v>0</v>
      </c>
      <c r="GN14" s="19">
        <f t="shared" si="7"/>
        <v>0</v>
      </c>
      <c r="GO14" s="19">
        <f t="shared" si="7"/>
        <v>0</v>
      </c>
      <c r="GP14" s="19">
        <f t="shared" ref="GP14:HX14" si="8">GP16+GP18</f>
        <v>0</v>
      </c>
      <c r="GQ14" s="19">
        <f t="shared" si="8"/>
        <v>0</v>
      </c>
      <c r="GR14" s="19">
        <f t="shared" si="8"/>
        <v>0</v>
      </c>
      <c r="GS14" s="19">
        <f t="shared" si="8"/>
        <v>0</v>
      </c>
      <c r="GT14" s="19">
        <f t="shared" si="8"/>
        <v>0</v>
      </c>
      <c r="GU14" s="19">
        <f t="shared" si="8"/>
        <v>0</v>
      </c>
      <c r="GV14" s="19">
        <f t="shared" si="8"/>
        <v>0</v>
      </c>
      <c r="GW14" s="19">
        <f t="shared" si="8"/>
        <v>0</v>
      </c>
      <c r="GX14" s="19">
        <f t="shared" si="8"/>
        <v>0</v>
      </c>
      <c r="GY14" s="19">
        <f t="shared" si="8"/>
        <v>0</v>
      </c>
      <c r="GZ14" s="19">
        <f t="shared" si="8"/>
        <v>0</v>
      </c>
      <c r="HA14" s="19">
        <f t="shared" si="8"/>
        <v>0</v>
      </c>
      <c r="HB14" s="19">
        <f t="shared" si="8"/>
        <v>0</v>
      </c>
      <c r="HC14" s="19">
        <f t="shared" si="8"/>
        <v>0</v>
      </c>
      <c r="HD14" s="19">
        <f t="shared" si="8"/>
        <v>0</v>
      </c>
      <c r="HE14" s="19">
        <f t="shared" si="8"/>
        <v>0</v>
      </c>
      <c r="HF14" s="19">
        <f t="shared" si="8"/>
        <v>0</v>
      </c>
      <c r="HG14" s="19">
        <f t="shared" si="8"/>
        <v>0</v>
      </c>
      <c r="HH14" s="19">
        <f t="shared" si="8"/>
        <v>0</v>
      </c>
      <c r="HI14" s="19">
        <f t="shared" si="8"/>
        <v>0</v>
      </c>
      <c r="HJ14" s="19">
        <f t="shared" si="8"/>
        <v>0</v>
      </c>
      <c r="HK14" s="19">
        <f t="shared" si="8"/>
        <v>0</v>
      </c>
      <c r="HL14" s="19">
        <f t="shared" si="8"/>
        <v>0</v>
      </c>
      <c r="HM14" s="19">
        <f t="shared" si="8"/>
        <v>0</v>
      </c>
      <c r="HN14" s="19">
        <f t="shared" si="8"/>
        <v>0</v>
      </c>
      <c r="HO14" s="19">
        <f t="shared" si="8"/>
        <v>0</v>
      </c>
      <c r="HP14" s="19">
        <f t="shared" si="8"/>
        <v>0</v>
      </c>
      <c r="HQ14" s="19">
        <f t="shared" si="8"/>
        <v>0</v>
      </c>
      <c r="HR14" s="19">
        <f t="shared" si="8"/>
        <v>0</v>
      </c>
      <c r="HS14" s="19">
        <f t="shared" si="8"/>
        <v>0</v>
      </c>
      <c r="HT14" s="19">
        <f t="shared" si="8"/>
        <v>0</v>
      </c>
      <c r="HU14" s="19">
        <f t="shared" si="8"/>
        <v>0</v>
      </c>
      <c r="HV14" s="19">
        <f t="shared" si="8"/>
        <v>0</v>
      </c>
      <c r="HW14" s="19">
        <f t="shared" si="8"/>
        <v>0</v>
      </c>
      <c r="HX14" s="19">
        <f t="shared" si="8"/>
        <v>0</v>
      </c>
    </row>
    <row r="15" spans="1:232" s="20" customFormat="1" ht="14.25" customHeight="1" x14ac:dyDescent="0.25">
      <c r="A15" s="154"/>
      <c r="B15" s="157" t="s">
        <v>244</v>
      </c>
      <c r="C15" s="156" t="s">
        <v>240</v>
      </c>
      <c r="D15" s="19">
        <f t="shared" si="0"/>
        <v>0</v>
      </c>
      <c r="E15" s="19">
        <f>E17+E19+E20</f>
        <v>0</v>
      </c>
      <c r="F15" s="19">
        <f t="shared" ref="F15:BQ15" si="9">F17+F19+F20</f>
        <v>0</v>
      </c>
      <c r="G15" s="19">
        <f t="shared" si="9"/>
        <v>0</v>
      </c>
      <c r="H15" s="19">
        <f t="shared" si="9"/>
        <v>0</v>
      </c>
      <c r="I15" s="19">
        <f t="shared" si="9"/>
        <v>0</v>
      </c>
      <c r="J15" s="19">
        <f t="shared" si="9"/>
        <v>0</v>
      </c>
      <c r="K15" s="19">
        <f t="shared" si="9"/>
        <v>0</v>
      </c>
      <c r="L15" s="19">
        <f t="shared" si="9"/>
        <v>0</v>
      </c>
      <c r="M15" s="19">
        <f t="shared" si="9"/>
        <v>0</v>
      </c>
      <c r="N15" s="19">
        <f t="shared" si="9"/>
        <v>0</v>
      </c>
      <c r="O15" s="19">
        <f t="shared" si="9"/>
        <v>0</v>
      </c>
      <c r="P15" s="19">
        <f t="shared" si="9"/>
        <v>0</v>
      </c>
      <c r="Q15" s="19">
        <f t="shared" si="9"/>
        <v>0</v>
      </c>
      <c r="R15" s="19">
        <f t="shared" si="9"/>
        <v>0</v>
      </c>
      <c r="S15" s="19">
        <f t="shared" si="9"/>
        <v>0</v>
      </c>
      <c r="T15" s="19">
        <f t="shared" si="9"/>
        <v>0</v>
      </c>
      <c r="U15" s="19">
        <f t="shared" si="9"/>
        <v>0</v>
      </c>
      <c r="V15" s="19">
        <f t="shared" si="9"/>
        <v>0</v>
      </c>
      <c r="W15" s="19">
        <f t="shared" si="9"/>
        <v>0</v>
      </c>
      <c r="X15" s="19">
        <f t="shared" si="9"/>
        <v>0</v>
      </c>
      <c r="Y15" s="19">
        <f t="shared" si="9"/>
        <v>0</v>
      </c>
      <c r="Z15" s="19">
        <f t="shared" si="9"/>
        <v>0</v>
      </c>
      <c r="AA15" s="19">
        <f t="shared" si="9"/>
        <v>0</v>
      </c>
      <c r="AB15" s="19">
        <f t="shared" si="9"/>
        <v>0</v>
      </c>
      <c r="AC15" s="19">
        <f t="shared" si="9"/>
        <v>0</v>
      </c>
      <c r="AD15" s="19">
        <f t="shared" si="9"/>
        <v>0</v>
      </c>
      <c r="AE15" s="19">
        <f t="shared" si="9"/>
        <v>0</v>
      </c>
      <c r="AF15" s="19">
        <f t="shared" si="9"/>
        <v>0</v>
      </c>
      <c r="AG15" s="19">
        <f t="shared" si="9"/>
        <v>0</v>
      </c>
      <c r="AH15" s="19">
        <f t="shared" si="9"/>
        <v>0</v>
      </c>
      <c r="AI15" s="19">
        <f t="shared" si="9"/>
        <v>0</v>
      </c>
      <c r="AJ15" s="19">
        <f t="shared" si="9"/>
        <v>0</v>
      </c>
      <c r="AK15" s="19">
        <f t="shared" si="9"/>
        <v>0</v>
      </c>
      <c r="AL15" s="19">
        <f t="shared" si="9"/>
        <v>0</v>
      </c>
      <c r="AM15" s="19">
        <f t="shared" si="9"/>
        <v>0</v>
      </c>
      <c r="AN15" s="19">
        <f t="shared" si="9"/>
        <v>0</v>
      </c>
      <c r="AO15" s="19">
        <f t="shared" si="9"/>
        <v>0</v>
      </c>
      <c r="AP15" s="19">
        <f t="shared" si="9"/>
        <v>0</v>
      </c>
      <c r="AQ15" s="19">
        <f t="shared" si="9"/>
        <v>0</v>
      </c>
      <c r="AR15" s="19">
        <f t="shared" si="9"/>
        <v>0</v>
      </c>
      <c r="AS15" s="19">
        <f t="shared" si="9"/>
        <v>0</v>
      </c>
      <c r="AT15" s="19">
        <f t="shared" si="9"/>
        <v>0</v>
      </c>
      <c r="AU15" s="19">
        <f t="shared" si="9"/>
        <v>0</v>
      </c>
      <c r="AV15" s="19">
        <f t="shared" si="9"/>
        <v>0</v>
      </c>
      <c r="AW15" s="19">
        <f t="shared" si="9"/>
        <v>0</v>
      </c>
      <c r="AX15" s="19">
        <f t="shared" si="9"/>
        <v>0</v>
      </c>
      <c r="AY15" s="19">
        <f t="shared" si="9"/>
        <v>0</v>
      </c>
      <c r="AZ15" s="19">
        <f t="shared" si="9"/>
        <v>0</v>
      </c>
      <c r="BA15" s="19">
        <f t="shared" si="9"/>
        <v>0</v>
      </c>
      <c r="BB15" s="19">
        <f t="shared" si="9"/>
        <v>0</v>
      </c>
      <c r="BC15" s="19">
        <f t="shared" si="9"/>
        <v>0</v>
      </c>
      <c r="BD15" s="19">
        <f t="shared" si="9"/>
        <v>0</v>
      </c>
      <c r="BE15" s="19">
        <f t="shared" si="9"/>
        <v>0</v>
      </c>
      <c r="BF15" s="19">
        <f t="shared" si="9"/>
        <v>0</v>
      </c>
      <c r="BG15" s="19">
        <f t="shared" si="9"/>
        <v>0</v>
      </c>
      <c r="BH15" s="19">
        <f t="shared" si="9"/>
        <v>0</v>
      </c>
      <c r="BI15" s="19">
        <f t="shared" si="9"/>
        <v>0</v>
      </c>
      <c r="BJ15" s="19">
        <f t="shared" si="9"/>
        <v>0</v>
      </c>
      <c r="BK15" s="19">
        <f t="shared" si="9"/>
        <v>0</v>
      </c>
      <c r="BL15" s="19">
        <f t="shared" si="9"/>
        <v>0</v>
      </c>
      <c r="BM15" s="19">
        <f t="shared" si="9"/>
        <v>0</v>
      </c>
      <c r="BN15" s="19">
        <f t="shared" si="9"/>
        <v>0</v>
      </c>
      <c r="BO15" s="19">
        <f t="shared" si="9"/>
        <v>0</v>
      </c>
      <c r="BP15" s="19">
        <f t="shared" si="9"/>
        <v>0</v>
      </c>
      <c r="BQ15" s="19">
        <f t="shared" si="9"/>
        <v>0</v>
      </c>
      <c r="BR15" s="19">
        <f t="shared" ref="BR15:EC15" si="10">BR17+BR19+BR20</f>
        <v>0</v>
      </c>
      <c r="BS15" s="19">
        <f t="shared" si="10"/>
        <v>0</v>
      </c>
      <c r="BT15" s="19">
        <f t="shared" si="10"/>
        <v>0</v>
      </c>
      <c r="BU15" s="19">
        <f t="shared" si="10"/>
        <v>0</v>
      </c>
      <c r="BV15" s="19">
        <f t="shared" si="10"/>
        <v>0</v>
      </c>
      <c r="BW15" s="19">
        <f t="shared" si="10"/>
        <v>0</v>
      </c>
      <c r="BX15" s="19">
        <f t="shared" si="10"/>
        <v>0</v>
      </c>
      <c r="BY15" s="19">
        <f t="shared" si="10"/>
        <v>0</v>
      </c>
      <c r="BZ15" s="19">
        <f t="shared" si="10"/>
        <v>0</v>
      </c>
      <c r="CA15" s="19">
        <f t="shared" si="10"/>
        <v>0</v>
      </c>
      <c r="CB15" s="19">
        <f t="shared" si="10"/>
        <v>0</v>
      </c>
      <c r="CC15" s="19">
        <f t="shared" si="10"/>
        <v>0</v>
      </c>
      <c r="CD15" s="19">
        <f t="shared" si="10"/>
        <v>0</v>
      </c>
      <c r="CE15" s="19">
        <f t="shared" si="10"/>
        <v>0</v>
      </c>
      <c r="CF15" s="19">
        <f t="shared" si="10"/>
        <v>0</v>
      </c>
      <c r="CG15" s="19">
        <f t="shared" si="10"/>
        <v>0</v>
      </c>
      <c r="CH15" s="19">
        <f t="shared" si="10"/>
        <v>0</v>
      </c>
      <c r="CI15" s="19">
        <f t="shared" si="10"/>
        <v>0</v>
      </c>
      <c r="CJ15" s="19">
        <f t="shared" si="10"/>
        <v>0</v>
      </c>
      <c r="CK15" s="19">
        <f t="shared" si="10"/>
        <v>0</v>
      </c>
      <c r="CL15" s="19">
        <f t="shared" si="10"/>
        <v>0</v>
      </c>
      <c r="CM15" s="19">
        <f t="shared" si="10"/>
        <v>0</v>
      </c>
      <c r="CN15" s="19">
        <f t="shared" si="10"/>
        <v>0</v>
      </c>
      <c r="CO15" s="19">
        <f t="shared" si="10"/>
        <v>0</v>
      </c>
      <c r="CP15" s="19">
        <f t="shared" si="10"/>
        <v>0</v>
      </c>
      <c r="CQ15" s="19">
        <f t="shared" si="10"/>
        <v>0</v>
      </c>
      <c r="CR15" s="19">
        <f t="shared" si="10"/>
        <v>0</v>
      </c>
      <c r="CS15" s="19">
        <f t="shared" si="10"/>
        <v>0</v>
      </c>
      <c r="CT15" s="19">
        <f t="shared" si="10"/>
        <v>0</v>
      </c>
      <c r="CU15" s="19">
        <f t="shared" si="10"/>
        <v>0</v>
      </c>
      <c r="CV15" s="19">
        <f t="shared" si="10"/>
        <v>0</v>
      </c>
      <c r="CW15" s="19">
        <f t="shared" si="10"/>
        <v>0</v>
      </c>
      <c r="CX15" s="19">
        <f t="shared" si="10"/>
        <v>0</v>
      </c>
      <c r="CY15" s="19">
        <f t="shared" si="10"/>
        <v>0</v>
      </c>
      <c r="CZ15" s="19">
        <f t="shared" si="10"/>
        <v>0</v>
      </c>
      <c r="DA15" s="19">
        <f t="shared" si="10"/>
        <v>0</v>
      </c>
      <c r="DB15" s="19">
        <f t="shared" si="10"/>
        <v>0</v>
      </c>
      <c r="DC15" s="19">
        <f t="shared" si="10"/>
        <v>0</v>
      </c>
      <c r="DD15" s="19">
        <f t="shared" si="10"/>
        <v>0</v>
      </c>
      <c r="DE15" s="19">
        <f t="shared" si="10"/>
        <v>0</v>
      </c>
      <c r="DF15" s="19">
        <f t="shared" si="10"/>
        <v>0</v>
      </c>
      <c r="DG15" s="19">
        <f t="shared" si="10"/>
        <v>0</v>
      </c>
      <c r="DH15" s="19">
        <f t="shared" si="10"/>
        <v>0</v>
      </c>
      <c r="DI15" s="19">
        <f t="shared" si="10"/>
        <v>0</v>
      </c>
      <c r="DJ15" s="19">
        <f t="shared" si="10"/>
        <v>0</v>
      </c>
      <c r="DK15" s="19">
        <f t="shared" si="10"/>
        <v>0</v>
      </c>
      <c r="DL15" s="19">
        <f t="shared" si="10"/>
        <v>0</v>
      </c>
      <c r="DM15" s="19">
        <f t="shared" si="10"/>
        <v>0</v>
      </c>
      <c r="DN15" s="19">
        <f t="shared" si="10"/>
        <v>0</v>
      </c>
      <c r="DO15" s="19">
        <f t="shared" si="10"/>
        <v>0</v>
      </c>
      <c r="DP15" s="19">
        <f t="shared" si="10"/>
        <v>0</v>
      </c>
      <c r="DQ15" s="19">
        <f t="shared" si="10"/>
        <v>0</v>
      </c>
      <c r="DR15" s="19">
        <f t="shared" si="10"/>
        <v>0</v>
      </c>
      <c r="DS15" s="19">
        <f t="shared" si="10"/>
        <v>0</v>
      </c>
      <c r="DT15" s="19">
        <f t="shared" si="10"/>
        <v>0</v>
      </c>
      <c r="DU15" s="19">
        <f t="shared" si="10"/>
        <v>0</v>
      </c>
      <c r="DV15" s="19">
        <f t="shared" si="10"/>
        <v>0</v>
      </c>
      <c r="DW15" s="19">
        <f t="shared" si="10"/>
        <v>0</v>
      </c>
      <c r="DX15" s="19">
        <f t="shared" si="10"/>
        <v>0</v>
      </c>
      <c r="DY15" s="19">
        <f t="shared" si="10"/>
        <v>0</v>
      </c>
      <c r="DZ15" s="19">
        <f t="shared" si="10"/>
        <v>0</v>
      </c>
      <c r="EA15" s="19">
        <f t="shared" si="10"/>
        <v>0</v>
      </c>
      <c r="EB15" s="19">
        <f t="shared" si="10"/>
        <v>0</v>
      </c>
      <c r="EC15" s="19">
        <f t="shared" si="10"/>
        <v>0</v>
      </c>
      <c r="ED15" s="19">
        <f t="shared" ref="ED15:GO15" si="11">ED17+ED19+ED20</f>
        <v>0</v>
      </c>
      <c r="EE15" s="19">
        <f t="shared" si="11"/>
        <v>0</v>
      </c>
      <c r="EF15" s="19">
        <f t="shared" si="11"/>
        <v>0</v>
      </c>
      <c r="EG15" s="19">
        <f t="shared" si="11"/>
        <v>0</v>
      </c>
      <c r="EH15" s="19">
        <f t="shared" si="11"/>
        <v>0</v>
      </c>
      <c r="EI15" s="19">
        <f t="shared" si="11"/>
        <v>0</v>
      </c>
      <c r="EJ15" s="19">
        <f t="shared" si="11"/>
        <v>0</v>
      </c>
      <c r="EK15" s="19">
        <f t="shared" si="11"/>
        <v>0</v>
      </c>
      <c r="EL15" s="19">
        <f t="shared" si="11"/>
        <v>0</v>
      </c>
      <c r="EM15" s="19">
        <f t="shared" si="11"/>
        <v>0</v>
      </c>
      <c r="EN15" s="19">
        <f t="shared" si="11"/>
        <v>0</v>
      </c>
      <c r="EO15" s="19">
        <f t="shared" si="11"/>
        <v>0</v>
      </c>
      <c r="EP15" s="19">
        <f t="shared" si="11"/>
        <v>0</v>
      </c>
      <c r="EQ15" s="19">
        <f t="shared" si="11"/>
        <v>0</v>
      </c>
      <c r="ER15" s="19">
        <f t="shared" si="11"/>
        <v>0</v>
      </c>
      <c r="ES15" s="19">
        <f t="shared" si="11"/>
        <v>0</v>
      </c>
      <c r="ET15" s="19">
        <f t="shared" si="11"/>
        <v>0</v>
      </c>
      <c r="EU15" s="19">
        <f t="shared" si="11"/>
        <v>0</v>
      </c>
      <c r="EV15" s="19">
        <f t="shared" si="11"/>
        <v>0</v>
      </c>
      <c r="EW15" s="19">
        <f t="shared" si="11"/>
        <v>0</v>
      </c>
      <c r="EX15" s="19">
        <f t="shared" si="11"/>
        <v>0</v>
      </c>
      <c r="EY15" s="19">
        <f t="shared" si="11"/>
        <v>0</v>
      </c>
      <c r="EZ15" s="19">
        <f t="shared" si="11"/>
        <v>0</v>
      </c>
      <c r="FA15" s="19">
        <f t="shared" si="11"/>
        <v>0</v>
      </c>
      <c r="FB15" s="19">
        <f t="shared" si="11"/>
        <v>0</v>
      </c>
      <c r="FC15" s="19">
        <f t="shared" si="11"/>
        <v>0</v>
      </c>
      <c r="FD15" s="19">
        <f t="shared" si="11"/>
        <v>0</v>
      </c>
      <c r="FE15" s="19">
        <f t="shared" si="11"/>
        <v>0</v>
      </c>
      <c r="FF15" s="19">
        <f t="shared" si="11"/>
        <v>0</v>
      </c>
      <c r="FG15" s="19">
        <f t="shared" si="11"/>
        <v>0</v>
      </c>
      <c r="FH15" s="19">
        <f t="shared" si="11"/>
        <v>0</v>
      </c>
      <c r="FI15" s="19">
        <f t="shared" si="11"/>
        <v>0</v>
      </c>
      <c r="FJ15" s="19">
        <f t="shared" si="11"/>
        <v>0</v>
      </c>
      <c r="FK15" s="19">
        <f t="shared" si="11"/>
        <v>0</v>
      </c>
      <c r="FL15" s="19">
        <f t="shared" si="11"/>
        <v>0</v>
      </c>
      <c r="FM15" s="19">
        <f t="shared" si="11"/>
        <v>0</v>
      </c>
      <c r="FN15" s="19">
        <f t="shared" si="11"/>
        <v>0</v>
      </c>
      <c r="FO15" s="19">
        <f t="shared" si="11"/>
        <v>0</v>
      </c>
      <c r="FP15" s="19">
        <f t="shared" si="11"/>
        <v>0</v>
      </c>
      <c r="FQ15" s="19">
        <f t="shared" si="11"/>
        <v>0</v>
      </c>
      <c r="FR15" s="19">
        <f t="shared" si="11"/>
        <v>0</v>
      </c>
      <c r="FS15" s="19">
        <f t="shared" si="11"/>
        <v>0</v>
      </c>
      <c r="FT15" s="19">
        <f t="shared" si="11"/>
        <v>0</v>
      </c>
      <c r="FU15" s="19">
        <f t="shared" si="11"/>
        <v>0</v>
      </c>
      <c r="FV15" s="19">
        <f t="shared" si="11"/>
        <v>0</v>
      </c>
      <c r="FW15" s="19">
        <f t="shared" si="11"/>
        <v>0</v>
      </c>
      <c r="FX15" s="19">
        <f t="shared" si="11"/>
        <v>0</v>
      </c>
      <c r="FY15" s="19">
        <f t="shared" si="11"/>
        <v>0</v>
      </c>
      <c r="FZ15" s="19">
        <f t="shared" si="11"/>
        <v>0</v>
      </c>
      <c r="GA15" s="19">
        <f t="shared" si="11"/>
        <v>0</v>
      </c>
      <c r="GB15" s="19">
        <f t="shared" si="11"/>
        <v>0</v>
      </c>
      <c r="GC15" s="19">
        <f t="shared" si="11"/>
        <v>0</v>
      </c>
      <c r="GD15" s="19">
        <f t="shared" si="11"/>
        <v>0</v>
      </c>
      <c r="GE15" s="19">
        <f t="shared" si="11"/>
        <v>0</v>
      </c>
      <c r="GF15" s="19">
        <f t="shared" si="11"/>
        <v>0</v>
      </c>
      <c r="GG15" s="19">
        <f t="shared" si="11"/>
        <v>0</v>
      </c>
      <c r="GH15" s="19">
        <f t="shared" si="11"/>
        <v>0</v>
      </c>
      <c r="GI15" s="19">
        <f t="shared" si="11"/>
        <v>0</v>
      </c>
      <c r="GJ15" s="19">
        <f t="shared" si="11"/>
        <v>0</v>
      </c>
      <c r="GK15" s="19">
        <f t="shared" si="11"/>
        <v>0</v>
      </c>
      <c r="GL15" s="19">
        <f t="shared" si="11"/>
        <v>0</v>
      </c>
      <c r="GM15" s="19">
        <f t="shared" si="11"/>
        <v>0</v>
      </c>
      <c r="GN15" s="19">
        <f t="shared" si="11"/>
        <v>0</v>
      </c>
      <c r="GO15" s="19">
        <f t="shared" si="11"/>
        <v>0</v>
      </c>
      <c r="GP15" s="19">
        <f t="shared" ref="GP15:HX15" si="12">GP17+GP19+GP20</f>
        <v>0</v>
      </c>
      <c r="GQ15" s="19">
        <f t="shared" si="12"/>
        <v>0</v>
      </c>
      <c r="GR15" s="19">
        <f t="shared" si="12"/>
        <v>0</v>
      </c>
      <c r="GS15" s="19">
        <f t="shared" si="12"/>
        <v>0</v>
      </c>
      <c r="GT15" s="19">
        <f t="shared" si="12"/>
        <v>0</v>
      </c>
      <c r="GU15" s="19">
        <f t="shared" si="12"/>
        <v>0</v>
      </c>
      <c r="GV15" s="19">
        <f t="shared" si="12"/>
        <v>0</v>
      </c>
      <c r="GW15" s="19">
        <f t="shared" si="12"/>
        <v>0</v>
      </c>
      <c r="GX15" s="19">
        <f t="shared" si="12"/>
        <v>0</v>
      </c>
      <c r="GY15" s="19">
        <f t="shared" si="12"/>
        <v>0</v>
      </c>
      <c r="GZ15" s="19">
        <f t="shared" si="12"/>
        <v>0</v>
      </c>
      <c r="HA15" s="19">
        <f t="shared" si="12"/>
        <v>0</v>
      </c>
      <c r="HB15" s="19">
        <f t="shared" si="12"/>
        <v>0</v>
      </c>
      <c r="HC15" s="19">
        <f t="shared" si="12"/>
        <v>0</v>
      </c>
      <c r="HD15" s="19">
        <f t="shared" si="12"/>
        <v>0</v>
      </c>
      <c r="HE15" s="19">
        <f t="shared" si="12"/>
        <v>0</v>
      </c>
      <c r="HF15" s="19">
        <f t="shared" si="12"/>
        <v>0</v>
      </c>
      <c r="HG15" s="19">
        <f t="shared" si="12"/>
        <v>0</v>
      </c>
      <c r="HH15" s="19">
        <f t="shared" si="12"/>
        <v>0</v>
      </c>
      <c r="HI15" s="19">
        <f t="shared" si="12"/>
        <v>0</v>
      </c>
      <c r="HJ15" s="19">
        <f t="shared" si="12"/>
        <v>0</v>
      </c>
      <c r="HK15" s="19">
        <f t="shared" si="12"/>
        <v>0</v>
      </c>
      <c r="HL15" s="19">
        <f t="shared" si="12"/>
        <v>0</v>
      </c>
      <c r="HM15" s="19">
        <f t="shared" si="12"/>
        <v>0</v>
      </c>
      <c r="HN15" s="19">
        <f t="shared" si="12"/>
        <v>0</v>
      </c>
      <c r="HO15" s="19">
        <f t="shared" si="12"/>
        <v>0</v>
      </c>
      <c r="HP15" s="19">
        <f t="shared" si="12"/>
        <v>0</v>
      </c>
      <c r="HQ15" s="19">
        <f t="shared" si="12"/>
        <v>0</v>
      </c>
      <c r="HR15" s="19">
        <f t="shared" si="12"/>
        <v>0</v>
      </c>
      <c r="HS15" s="19">
        <f t="shared" si="12"/>
        <v>0</v>
      </c>
      <c r="HT15" s="19">
        <f t="shared" si="12"/>
        <v>0</v>
      </c>
      <c r="HU15" s="19">
        <f t="shared" si="12"/>
        <v>0</v>
      </c>
      <c r="HV15" s="19">
        <f t="shared" si="12"/>
        <v>0</v>
      </c>
      <c r="HW15" s="19">
        <f t="shared" si="12"/>
        <v>0</v>
      </c>
      <c r="HX15" s="19">
        <f t="shared" si="12"/>
        <v>0</v>
      </c>
    </row>
    <row r="16" spans="1:232" s="20" customFormat="1" ht="15" x14ac:dyDescent="0.25">
      <c r="A16" s="154" t="s">
        <v>245</v>
      </c>
      <c r="B16" s="157" t="s">
        <v>246</v>
      </c>
      <c r="C16" s="156" t="s">
        <v>243</v>
      </c>
      <c r="D16" s="19">
        <f t="shared" si="0"/>
        <v>0</v>
      </c>
      <c r="E16" s="19"/>
      <c r="F16" s="25"/>
      <c r="G16" s="25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9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8"/>
      <c r="CM16" s="29"/>
      <c r="CN16" s="30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8"/>
      <c r="GL16" s="29"/>
      <c r="GM16" s="27"/>
      <c r="GN16" s="27"/>
      <c r="GO16" s="30"/>
      <c r="GP16" s="27"/>
      <c r="GQ16" s="27"/>
      <c r="GR16" s="27"/>
      <c r="GS16" s="27"/>
      <c r="GT16" s="28"/>
      <c r="GU16" s="29"/>
      <c r="GV16" s="30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1:232" s="20" customFormat="1" ht="12.75" customHeight="1" x14ac:dyDescent="0.25">
      <c r="A17" s="154"/>
      <c r="B17" s="157"/>
      <c r="C17" s="156" t="s">
        <v>240</v>
      </c>
      <c r="D17" s="19">
        <f t="shared" si="0"/>
        <v>0</v>
      </c>
      <c r="E17" s="19"/>
      <c r="F17" s="25"/>
      <c r="G17" s="25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9"/>
      <c r="AH17" s="25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8"/>
      <c r="CM17" s="31"/>
      <c r="CN17" s="30"/>
      <c r="CO17" s="27"/>
      <c r="CP17" s="27"/>
      <c r="CQ17" s="27"/>
      <c r="CR17" s="27"/>
      <c r="CS17" s="27"/>
      <c r="CT17" s="32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32"/>
      <c r="DV17" s="32"/>
      <c r="DW17" s="32"/>
      <c r="DX17" s="32"/>
      <c r="DY17" s="32"/>
      <c r="DZ17" s="32"/>
      <c r="EA17" s="32"/>
      <c r="EB17" s="32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32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8"/>
      <c r="GL17" s="31"/>
      <c r="GM17" s="27"/>
      <c r="GN17" s="27"/>
      <c r="GO17" s="30"/>
      <c r="GP17" s="27"/>
      <c r="GQ17" s="27"/>
      <c r="GR17" s="27"/>
      <c r="GS17" s="27"/>
      <c r="GT17" s="28"/>
      <c r="GU17" s="31"/>
      <c r="GV17" s="30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</row>
    <row r="18" spans="1:232" s="20" customFormat="1" ht="12.75" customHeight="1" x14ac:dyDescent="0.25">
      <c r="A18" s="154" t="s">
        <v>247</v>
      </c>
      <c r="B18" s="157" t="s">
        <v>248</v>
      </c>
      <c r="C18" s="156" t="s">
        <v>243</v>
      </c>
      <c r="D18" s="19">
        <f t="shared" si="0"/>
        <v>0</v>
      </c>
      <c r="E18" s="19"/>
      <c r="F18" s="25"/>
      <c r="G18" s="19"/>
      <c r="H18" s="26"/>
      <c r="I18" s="25"/>
      <c r="J18" s="19"/>
      <c r="K18" s="25"/>
      <c r="L18" s="25"/>
      <c r="M18" s="25"/>
      <c r="N18" s="25"/>
      <c r="O18" s="25"/>
      <c r="P18" s="25"/>
      <c r="Q18" s="25"/>
      <c r="R18" s="25"/>
      <c r="S18" s="19"/>
      <c r="T18" s="19"/>
      <c r="U18" s="19"/>
      <c r="V18" s="19"/>
      <c r="W18" s="19"/>
      <c r="X18" s="19"/>
      <c r="Y18" s="19"/>
      <c r="Z18" s="25"/>
      <c r="AA18" s="25"/>
      <c r="AB18" s="25"/>
      <c r="AC18" s="25"/>
      <c r="AD18" s="25"/>
      <c r="AE18" s="25"/>
      <c r="AF18" s="25"/>
      <c r="AG18" s="19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33"/>
      <c r="CN18" s="27"/>
      <c r="CO18" s="27"/>
      <c r="CP18" s="27"/>
      <c r="CQ18" s="27"/>
      <c r="CR18" s="27"/>
      <c r="CS18" s="28"/>
      <c r="CT18" s="29"/>
      <c r="CU18" s="30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8"/>
      <c r="DU18" s="29"/>
      <c r="DV18" s="29"/>
      <c r="DW18" s="29"/>
      <c r="DX18" s="27"/>
      <c r="DY18" s="27"/>
      <c r="DZ18" s="27"/>
      <c r="EA18" s="27"/>
      <c r="EB18" s="29"/>
      <c r="EC18" s="30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  <c r="FF18" s="29"/>
      <c r="FG18" s="30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8"/>
      <c r="GL18" s="27"/>
      <c r="GM18" s="27"/>
      <c r="GN18" s="29"/>
      <c r="GO18" s="30"/>
      <c r="GP18" s="27"/>
      <c r="GQ18" s="27"/>
      <c r="GR18" s="27"/>
      <c r="GS18" s="27"/>
      <c r="GT18" s="27"/>
      <c r="GU18" s="33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1:232" s="20" customFormat="1" ht="12.75" customHeight="1" x14ac:dyDescent="0.25">
      <c r="A19" s="154"/>
      <c r="B19" s="157"/>
      <c r="C19" s="156" t="s">
        <v>240</v>
      </c>
      <c r="D19" s="19">
        <f t="shared" si="0"/>
        <v>0</v>
      </c>
      <c r="E19" s="19"/>
      <c r="F19" s="25"/>
      <c r="G19" s="19"/>
      <c r="H19" s="26"/>
      <c r="I19" s="25"/>
      <c r="J19" s="19"/>
      <c r="K19" s="25"/>
      <c r="L19" s="25"/>
      <c r="M19" s="25"/>
      <c r="N19" s="25"/>
      <c r="O19" s="25"/>
      <c r="P19" s="25"/>
      <c r="Q19" s="25"/>
      <c r="R19" s="25"/>
      <c r="S19" s="19"/>
      <c r="T19" s="19"/>
      <c r="U19" s="19"/>
      <c r="V19" s="19"/>
      <c r="W19" s="19"/>
      <c r="X19" s="19"/>
      <c r="Y19" s="19"/>
      <c r="Z19" s="25"/>
      <c r="AA19" s="25"/>
      <c r="AB19" s="25"/>
      <c r="AC19" s="25"/>
      <c r="AD19" s="25"/>
      <c r="AE19" s="25"/>
      <c r="AF19" s="25"/>
      <c r="AG19" s="19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  <c r="CT19" s="31"/>
      <c r="CU19" s="30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8"/>
      <c r="DU19" s="31"/>
      <c r="DV19" s="31"/>
      <c r="DW19" s="31"/>
      <c r="DX19" s="27"/>
      <c r="DY19" s="27"/>
      <c r="DZ19" s="27"/>
      <c r="EA19" s="27"/>
      <c r="EB19" s="31"/>
      <c r="EC19" s="30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  <c r="FF19" s="31"/>
      <c r="FG19" s="30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8"/>
      <c r="GL19" s="27"/>
      <c r="GM19" s="27"/>
      <c r="GN19" s="31"/>
      <c r="GO19" s="30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</row>
    <row r="20" spans="1:232" s="20" customFormat="1" ht="15.75" thickBot="1" x14ac:dyDescent="0.3">
      <c r="A20" s="34" t="s">
        <v>249</v>
      </c>
      <c r="B20" s="35" t="s">
        <v>250</v>
      </c>
      <c r="C20" s="36" t="s">
        <v>240</v>
      </c>
      <c r="D20" s="19">
        <f t="shared" si="0"/>
        <v>0</v>
      </c>
      <c r="E20" s="19"/>
      <c r="F20" s="25"/>
      <c r="G20" s="19"/>
      <c r="H20" s="26"/>
      <c r="I20" s="25"/>
      <c r="J20" s="19"/>
      <c r="K20" s="25"/>
      <c r="L20" s="25"/>
      <c r="M20" s="25"/>
      <c r="N20" s="25"/>
      <c r="O20" s="25"/>
      <c r="P20" s="25"/>
      <c r="Q20" s="25"/>
      <c r="R20" s="25"/>
      <c r="S20" s="19"/>
      <c r="T20" s="19"/>
      <c r="U20" s="19"/>
      <c r="V20" s="19"/>
      <c r="W20" s="19"/>
      <c r="X20" s="19"/>
      <c r="Y20" s="19"/>
      <c r="Z20" s="25"/>
      <c r="AA20" s="25"/>
      <c r="AB20" s="25"/>
      <c r="AC20" s="25"/>
      <c r="AD20" s="25"/>
      <c r="AE20" s="25"/>
      <c r="AF20" s="25"/>
      <c r="AG20" s="19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8"/>
      <c r="CT20" s="37"/>
      <c r="CU20" s="30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8"/>
      <c r="DU20" s="37"/>
      <c r="DV20" s="37"/>
      <c r="DW20" s="37"/>
      <c r="DX20" s="33"/>
      <c r="DY20" s="33"/>
      <c r="DZ20" s="33"/>
      <c r="EA20" s="33"/>
      <c r="EB20" s="37"/>
      <c r="EC20" s="30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  <c r="FF20" s="37"/>
      <c r="FG20" s="30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8"/>
      <c r="GL20" s="33"/>
      <c r="GM20" s="33"/>
      <c r="GN20" s="37"/>
      <c r="GO20" s="30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</row>
    <row r="21" spans="1:232" s="20" customFormat="1" ht="12.75" customHeight="1" x14ac:dyDescent="0.25">
      <c r="A21" s="78" t="s">
        <v>251</v>
      </c>
      <c r="B21" s="79" t="s">
        <v>252</v>
      </c>
      <c r="C21" s="80" t="s">
        <v>242</v>
      </c>
      <c r="D21" s="19">
        <f t="shared" si="0"/>
        <v>0</v>
      </c>
      <c r="E21" s="39"/>
      <c r="F21" s="25"/>
      <c r="G21" s="19"/>
      <c r="H21" s="26"/>
      <c r="I21" s="25"/>
      <c r="J21" s="19"/>
      <c r="K21" s="25"/>
      <c r="L21" s="25"/>
      <c r="M21" s="25"/>
      <c r="N21" s="25"/>
      <c r="O21" s="25"/>
      <c r="P21" s="25"/>
      <c r="Q21" s="25"/>
      <c r="R21" s="25"/>
      <c r="S21" s="19"/>
      <c r="T21" s="19"/>
      <c r="U21" s="19"/>
      <c r="V21" s="19"/>
      <c r="W21" s="19"/>
      <c r="X21" s="19"/>
      <c r="Y21" s="19"/>
      <c r="Z21" s="25"/>
      <c r="AA21" s="25"/>
      <c r="AB21" s="19"/>
      <c r="AC21" s="25"/>
      <c r="AD21" s="19"/>
      <c r="AE21" s="25"/>
      <c r="AF21" s="25"/>
      <c r="AG21" s="19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33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3"/>
      <c r="DV21" s="33"/>
      <c r="DW21" s="33"/>
      <c r="DX21" s="33"/>
      <c r="DY21" s="33"/>
      <c r="DZ21" s="33"/>
      <c r="EA21" s="33"/>
      <c r="EB21" s="33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33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33"/>
      <c r="GM21" s="33"/>
      <c r="GN21" s="33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</row>
    <row r="22" spans="1:232" s="20" customFormat="1" ht="13.5" customHeight="1" thickBot="1" x14ac:dyDescent="0.3">
      <c r="A22" s="154"/>
      <c r="B22" s="158"/>
      <c r="C22" s="156" t="s">
        <v>240</v>
      </c>
      <c r="D22" s="19">
        <f t="shared" si="0"/>
        <v>0</v>
      </c>
      <c r="E22" s="19">
        <f>E24+E26+E28+E30+E31</f>
        <v>0</v>
      </c>
      <c r="F22" s="19">
        <f t="shared" ref="F22:BQ22" si="13">F24+F26+F28+F30+F31</f>
        <v>0</v>
      </c>
      <c r="G22" s="19">
        <f t="shared" si="13"/>
        <v>0</v>
      </c>
      <c r="H22" s="19">
        <f t="shared" si="13"/>
        <v>0</v>
      </c>
      <c r="I22" s="19">
        <f t="shared" si="13"/>
        <v>0</v>
      </c>
      <c r="J22" s="19">
        <f t="shared" si="13"/>
        <v>0</v>
      </c>
      <c r="K22" s="19">
        <f t="shared" si="13"/>
        <v>0</v>
      </c>
      <c r="L22" s="19">
        <f t="shared" si="13"/>
        <v>0</v>
      </c>
      <c r="M22" s="19">
        <f t="shared" si="13"/>
        <v>0</v>
      </c>
      <c r="N22" s="19">
        <f t="shared" si="13"/>
        <v>0</v>
      </c>
      <c r="O22" s="19">
        <f t="shared" si="13"/>
        <v>0</v>
      </c>
      <c r="P22" s="19">
        <f t="shared" si="13"/>
        <v>0</v>
      </c>
      <c r="Q22" s="19">
        <f t="shared" si="13"/>
        <v>0</v>
      </c>
      <c r="R22" s="19">
        <f t="shared" si="13"/>
        <v>0</v>
      </c>
      <c r="S22" s="19">
        <f t="shared" si="13"/>
        <v>0</v>
      </c>
      <c r="T22" s="19">
        <f t="shared" si="13"/>
        <v>0</v>
      </c>
      <c r="U22" s="19">
        <f t="shared" si="13"/>
        <v>0</v>
      </c>
      <c r="V22" s="19">
        <f t="shared" si="13"/>
        <v>0</v>
      </c>
      <c r="W22" s="19">
        <f t="shared" si="13"/>
        <v>0</v>
      </c>
      <c r="X22" s="19">
        <f t="shared" si="13"/>
        <v>0</v>
      </c>
      <c r="Y22" s="19">
        <f t="shared" si="13"/>
        <v>0</v>
      </c>
      <c r="Z22" s="19">
        <f t="shared" si="13"/>
        <v>0</v>
      </c>
      <c r="AA22" s="19">
        <f t="shared" si="13"/>
        <v>0</v>
      </c>
      <c r="AB22" s="19">
        <f t="shared" si="13"/>
        <v>0</v>
      </c>
      <c r="AC22" s="19">
        <f t="shared" si="13"/>
        <v>0</v>
      </c>
      <c r="AD22" s="19">
        <f t="shared" si="13"/>
        <v>0</v>
      </c>
      <c r="AE22" s="19">
        <f t="shared" si="13"/>
        <v>0</v>
      </c>
      <c r="AF22" s="19">
        <f t="shared" si="13"/>
        <v>0</v>
      </c>
      <c r="AG22" s="19">
        <f t="shared" si="13"/>
        <v>0</v>
      </c>
      <c r="AH22" s="19">
        <f t="shared" si="13"/>
        <v>0</v>
      </c>
      <c r="AI22" s="19">
        <f t="shared" si="13"/>
        <v>0</v>
      </c>
      <c r="AJ22" s="19">
        <f t="shared" si="13"/>
        <v>0</v>
      </c>
      <c r="AK22" s="19">
        <f t="shared" si="13"/>
        <v>0</v>
      </c>
      <c r="AL22" s="19">
        <f t="shared" si="13"/>
        <v>0</v>
      </c>
      <c r="AM22" s="19">
        <f t="shared" si="13"/>
        <v>0</v>
      </c>
      <c r="AN22" s="19">
        <f t="shared" si="13"/>
        <v>0</v>
      </c>
      <c r="AO22" s="19">
        <f t="shared" si="13"/>
        <v>0</v>
      </c>
      <c r="AP22" s="19">
        <f t="shared" si="13"/>
        <v>0</v>
      </c>
      <c r="AQ22" s="19">
        <f t="shared" si="13"/>
        <v>0</v>
      </c>
      <c r="AR22" s="19">
        <f t="shared" si="13"/>
        <v>0</v>
      </c>
      <c r="AS22" s="19">
        <f t="shared" si="13"/>
        <v>0</v>
      </c>
      <c r="AT22" s="19">
        <f t="shared" si="13"/>
        <v>0</v>
      </c>
      <c r="AU22" s="19">
        <f t="shared" si="13"/>
        <v>0</v>
      </c>
      <c r="AV22" s="19">
        <f t="shared" si="13"/>
        <v>0</v>
      </c>
      <c r="AW22" s="19">
        <f t="shared" si="13"/>
        <v>0</v>
      </c>
      <c r="AX22" s="19">
        <f t="shared" si="13"/>
        <v>0</v>
      </c>
      <c r="AY22" s="19">
        <f t="shared" si="13"/>
        <v>0</v>
      </c>
      <c r="AZ22" s="19">
        <f t="shared" si="13"/>
        <v>0</v>
      </c>
      <c r="BA22" s="19">
        <f t="shared" si="13"/>
        <v>0</v>
      </c>
      <c r="BB22" s="19">
        <f t="shared" si="13"/>
        <v>0</v>
      </c>
      <c r="BC22" s="19">
        <f t="shared" si="13"/>
        <v>0</v>
      </c>
      <c r="BD22" s="19">
        <f t="shared" si="13"/>
        <v>0</v>
      </c>
      <c r="BE22" s="19">
        <f t="shared" si="13"/>
        <v>0</v>
      </c>
      <c r="BF22" s="19">
        <f t="shared" si="13"/>
        <v>0</v>
      </c>
      <c r="BG22" s="19">
        <f t="shared" si="13"/>
        <v>0</v>
      </c>
      <c r="BH22" s="19">
        <f t="shared" si="13"/>
        <v>0</v>
      </c>
      <c r="BI22" s="19">
        <f t="shared" si="13"/>
        <v>0</v>
      </c>
      <c r="BJ22" s="19">
        <f t="shared" si="13"/>
        <v>0</v>
      </c>
      <c r="BK22" s="19">
        <f t="shared" si="13"/>
        <v>0</v>
      </c>
      <c r="BL22" s="19">
        <f t="shared" si="13"/>
        <v>0</v>
      </c>
      <c r="BM22" s="19">
        <f t="shared" si="13"/>
        <v>0</v>
      </c>
      <c r="BN22" s="19">
        <f t="shared" si="13"/>
        <v>0</v>
      </c>
      <c r="BO22" s="19">
        <f t="shared" si="13"/>
        <v>0</v>
      </c>
      <c r="BP22" s="19">
        <f t="shared" si="13"/>
        <v>0</v>
      </c>
      <c r="BQ22" s="19">
        <f t="shared" si="13"/>
        <v>0</v>
      </c>
      <c r="BR22" s="19">
        <f t="shared" ref="BR22:EC22" si="14">BR24+BR26+BR28+BR30+BR31</f>
        <v>0</v>
      </c>
      <c r="BS22" s="19">
        <f t="shared" si="14"/>
        <v>0</v>
      </c>
      <c r="BT22" s="19">
        <f t="shared" si="14"/>
        <v>0</v>
      </c>
      <c r="BU22" s="19">
        <f t="shared" si="14"/>
        <v>0</v>
      </c>
      <c r="BV22" s="19">
        <f t="shared" si="14"/>
        <v>0</v>
      </c>
      <c r="BW22" s="19">
        <f t="shared" si="14"/>
        <v>0</v>
      </c>
      <c r="BX22" s="19">
        <f t="shared" si="14"/>
        <v>0</v>
      </c>
      <c r="BY22" s="19">
        <f t="shared" si="14"/>
        <v>0</v>
      </c>
      <c r="BZ22" s="19">
        <f t="shared" si="14"/>
        <v>0</v>
      </c>
      <c r="CA22" s="19">
        <f t="shared" si="14"/>
        <v>0</v>
      </c>
      <c r="CB22" s="19">
        <f t="shared" si="14"/>
        <v>0</v>
      </c>
      <c r="CC22" s="19">
        <f t="shared" si="14"/>
        <v>0</v>
      </c>
      <c r="CD22" s="19">
        <f t="shared" si="14"/>
        <v>0</v>
      </c>
      <c r="CE22" s="19">
        <f t="shared" si="14"/>
        <v>0</v>
      </c>
      <c r="CF22" s="19">
        <f t="shared" si="14"/>
        <v>0</v>
      </c>
      <c r="CG22" s="19">
        <f t="shared" si="14"/>
        <v>0</v>
      </c>
      <c r="CH22" s="19">
        <f t="shared" si="14"/>
        <v>0</v>
      </c>
      <c r="CI22" s="19">
        <f t="shared" si="14"/>
        <v>0</v>
      </c>
      <c r="CJ22" s="19">
        <f t="shared" si="14"/>
        <v>0</v>
      </c>
      <c r="CK22" s="19">
        <f t="shared" si="14"/>
        <v>0</v>
      </c>
      <c r="CL22" s="19">
        <f t="shared" si="14"/>
        <v>0</v>
      </c>
      <c r="CM22" s="19">
        <f t="shared" si="14"/>
        <v>0</v>
      </c>
      <c r="CN22" s="19">
        <f t="shared" si="14"/>
        <v>0</v>
      </c>
      <c r="CO22" s="19">
        <f t="shared" si="14"/>
        <v>0</v>
      </c>
      <c r="CP22" s="19">
        <f t="shared" si="14"/>
        <v>0</v>
      </c>
      <c r="CQ22" s="19">
        <f t="shared" si="14"/>
        <v>0</v>
      </c>
      <c r="CR22" s="19">
        <f t="shared" si="14"/>
        <v>0</v>
      </c>
      <c r="CS22" s="19">
        <f t="shared" si="14"/>
        <v>0</v>
      </c>
      <c r="CT22" s="19">
        <f t="shared" si="14"/>
        <v>0</v>
      </c>
      <c r="CU22" s="19">
        <f t="shared" si="14"/>
        <v>0</v>
      </c>
      <c r="CV22" s="19">
        <f t="shared" si="14"/>
        <v>0</v>
      </c>
      <c r="CW22" s="19">
        <f t="shared" si="14"/>
        <v>0</v>
      </c>
      <c r="CX22" s="19">
        <f t="shared" si="14"/>
        <v>0</v>
      </c>
      <c r="CY22" s="19">
        <f t="shared" si="14"/>
        <v>0</v>
      </c>
      <c r="CZ22" s="19">
        <f t="shared" si="14"/>
        <v>0</v>
      </c>
      <c r="DA22" s="19">
        <f t="shared" si="14"/>
        <v>0</v>
      </c>
      <c r="DB22" s="19">
        <f t="shared" si="14"/>
        <v>0</v>
      </c>
      <c r="DC22" s="19">
        <f t="shared" si="14"/>
        <v>0</v>
      </c>
      <c r="DD22" s="19">
        <f t="shared" si="14"/>
        <v>0</v>
      </c>
      <c r="DE22" s="19">
        <f t="shared" si="14"/>
        <v>0</v>
      </c>
      <c r="DF22" s="19">
        <f t="shared" si="14"/>
        <v>0</v>
      </c>
      <c r="DG22" s="19">
        <f t="shared" si="14"/>
        <v>0</v>
      </c>
      <c r="DH22" s="19">
        <f t="shared" si="14"/>
        <v>0</v>
      </c>
      <c r="DI22" s="19">
        <f t="shared" si="14"/>
        <v>0</v>
      </c>
      <c r="DJ22" s="19">
        <f t="shared" si="14"/>
        <v>0</v>
      </c>
      <c r="DK22" s="19">
        <f t="shared" si="14"/>
        <v>0</v>
      </c>
      <c r="DL22" s="19">
        <f t="shared" si="14"/>
        <v>0</v>
      </c>
      <c r="DM22" s="19">
        <f t="shared" si="14"/>
        <v>0</v>
      </c>
      <c r="DN22" s="19">
        <f t="shared" si="14"/>
        <v>0</v>
      </c>
      <c r="DO22" s="19">
        <f t="shared" si="14"/>
        <v>0</v>
      </c>
      <c r="DP22" s="19">
        <f t="shared" si="14"/>
        <v>0</v>
      </c>
      <c r="DQ22" s="19">
        <f t="shared" si="14"/>
        <v>0</v>
      </c>
      <c r="DR22" s="19">
        <f t="shared" si="14"/>
        <v>0</v>
      </c>
      <c r="DS22" s="19">
        <f t="shared" si="14"/>
        <v>0</v>
      </c>
      <c r="DT22" s="19">
        <f t="shared" si="14"/>
        <v>0</v>
      </c>
      <c r="DU22" s="19">
        <f t="shared" si="14"/>
        <v>0</v>
      </c>
      <c r="DV22" s="19">
        <f t="shared" si="14"/>
        <v>0</v>
      </c>
      <c r="DW22" s="19">
        <f t="shared" si="14"/>
        <v>0</v>
      </c>
      <c r="DX22" s="19">
        <f t="shared" si="14"/>
        <v>0</v>
      </c>
      <c r="DY22" s="19">
        <f t="shared" si="14"/>
        <v>0</v>
      </c>
      <c r="DZ22" s="19">
        <f t="shared" si="14"/>
        <v>0</v>
      </c>
      <c r="EA22" s="19">
        <f t="shared" si="14"/>
        <v>0</v>
      </c>
      <c r="EB22" s="19">
        <f t="shared" si="14"/>
        <v>0</v>
      </c>
      <c r="EC22" s="19">
        <f t="shared" si="14"/>
        <v>0</v>
      </c>
      <c r="ED22" s="19">
        <f t="shared" ref="ED22:GO22" si="15">ED24+ED26+ED28+ED30+ED31</f>
        <v>0</v>
      </c>
      <c r="EE22" s="19">
        <f t="shared" si="15"/>
        <v>0</v>
      </c>
      <c r="EF22" s="19">
        <f t="shared" si="15"/>
        <v>0</v>
      </c>
      <c r="EG22" s="19">
        <f t="shared" si="15"/>
        <v>0</v>
      </c>
      <c r="EH22" s="19">
        <f t="shared" si="15"/>
        <v>0</v>
      </c>
      <c r="EI22" s="19">
        <f t="shared" si="15"/>
        <v>0</v>
      </c>
      <c r="EJ22" s="19">
        <f t="shared" si="15"/>
        <v>0</v>
      </c>
      <c r="EK22" s="19">
        <f t="shared" si="15"/>
        <v>0</v>
      </c>
      <c r="EL22" s="19">
        <f t="shared" si="15"/>
        <v>0</v>
      </c>
      <c r="EM22" s="19">
        <f t="shared" si="15"/>
        <v>0</v>
      </c>
      <c r="EN22" s="19">
        <f t="shared" si="15"/>
        <v>0</v>
      </c>
      <c r="EO22" s="19">
        <f t="shared" si="15"/>
        <v>0</v>
      </c>
      <c r="EP22" s="19">
        <f t="shared" si="15"/>
        <v>0</v>
      </c>
      <c r="EQ22" s="19">
        <f t="shared" si="15"/>
        <v>0</v>
      </c>
      <c r="ER22" s="19">
        <f t="shared" si="15"/>
        <v>0</v>
      </c>
      <c r="ES22" s="19">
        <f t="shared" si="15"/>
        <v>0</v>
      </c>
      <c r="ET22" s="19">
        <f t="shared" si="15"/>
        <v>0</v>
      </c>
      <c r="EU22" s="19">
        <f t="shared" si="15"/>
        <v>0</v>
      </c>
      <c r="EV22" s="19">
        <f t="shared" si="15"/>
        <v>0</v>
      </c>
      <c r="EW22" s="19">
        <f t="shared" si="15"/>
        <v>0</v>
      </c>
      <c r="EX22" s="19">
        <f t="shared" si="15"/>
        <v>0</v>
      </c>
      <c r="EY22" s="19">
        <f t="shared" si="15"/>
        <v>0</v>
      </c>
      <c r="EZ22" s="19">
        <f t="shared" si="15"/>
        <v>0</v>
      </c>
      <c r="FA22" s="19">
        <f t="shared" si="15"/>
        <v>0</v>
      </c>
      <c r="FB22" s="19">
        <f t="shared" si="15"/>
        <v>0</v>
      </c>
      <c r="FC22" s="19">
        <f t="shared" si="15"/>
        <v>0</v>
      </c>
      <c r="FD22" s="19">
        <f t="shared" si="15"/>
        <v>0</v>
      </c>
      <c r="FE22" s="19">
        <f t="shared" si="15"/>
        <v>0</v>
      </c>
      <c r="FF22" s="19">
        <f t="shared" si="15"/>
        <v>0</v>
      </c>
      <c r="FG22" s="19">
        <f t="shared" si="15"/>
        <v>0</v>
      </c>
      <c r="FH22" s="19">
        <f t="shared" si="15"/>
        <v>0</v>
      </c>
      <c r="FI22" s="19">
        <f t="shared" si="15"/>
        <v>0</v>
      </c>
      <c r="FJ22" s="19">
        <f t="shared" si="15"/>
        <v>0</v>
      </c>
      <c r="FK22" s="19">
        <f t="shared" si="15"/>
        <v>0</v>
      </c>
      <c r="FL22" s="19">
        <f t="shared" si="15"/>
        <v>0</v>
      </c>
      <c r="FM22" s="19">
        <f t="shared" si="15"/>
        <v>0</v>
      </c>
      <c r="FN22" s="19">
        <f t="shared" si="15"/>
        <v>0</v>
      </c>
      <c r="FO22" s="19">
        <f t="shared" si="15"/>
        <v>0</v>
      </c>
      <c r="FP22" s="19">
        <f t="shared" si="15"/>
        <v>0</v>
      </c>
      <c r="FQ22" s="19">
        <f t="shared" si="15"/>
        <v>0</v>
      </c>
      <c r="FR22" s="19">
        <f t="shared" si="15"/>
        <v>0</v>
      </c>
      <c r="FS22" s="19">
        <f t="shared" si="15"/>
        <v>0</v>
      </c>
      <c r="FT22" s="19">
        <f t="shared" si="15"/>
        <v>0</v>
      </c>
      <c r="FU22" s="19">
        <f t="shared" si="15"/>
        <v>0</v>
      </c>
      <c r="FV22" s="19">
        <f t="shared" si="15"/>
        <v>0</v>
      </c>
      <c r="FW22" s="19">
        <f t="shared" si="15"/>
        <v>0</v>
      </c>
      <c r="FX22" s="19">
        <f t="shared" si="15"/>
        <v>0</v>
      </c>
      <c r="FY22" s="19">
        <f t="shared" si="15"/>
        <v>0</v>
      </c>
      <c r="FZ22" s="19">
        <f t="shared" si="15"/>
        <v>0</v>
      </c>
      <c r="GA22" s="19">
        <f t="shared" si="15"/>
        <v>0</v>
      </c>
      <c r="GB22" s="19">
        <f t="shared" si="15"/>
        <v>0</v>
      </c>
      <c r="GC22" s="19">
        <f t="shared" si="15"/>
        <v>0</v>
      </c>
      <c r="GD22" s="19">
        <f t="shared" si="15"/>
        <v>0</v>
      </c>
      <c r="GE22" s="19">
        <f t="shared" si="15"/>
        <v>0</v>
      </c>
      <c r="GF22" s="19">
        <f t="shared" si="15"/>
        <v>0</v>
      </c>
      <c r="GG22" s="19">
        <f t="shared" si="15"/>
        <v>0</v>
      </c>
      <c r="GH22" s="19">
        <f t="shared" si="15"/>
        <v>0</v>
      </c>
      <c r="GI22" s="19">
        <f t="shared" si="15"/>
        <v>0</v>
      </c>
      <c r="GJ22" s="19">
        <f t="shared" si="15"/>
        <v>0</v>
      </c>
      <c r="GK22" s="19">
        <f t="shared" si="15"/>
        <v>0</v>
      </c>
      <c r="GL22" s="19">
        <f t="shared" si="15"/>
        <v>0</v>
      </c>
      <c r="GM22" s="19">
        <f t="shared" si="15"/>
        <v>0</v>
      </c>
      <c r="GN22" s="19">
        <f t="shared" si="15"/>
        <v>0</v>
      </c>
      <c r="GO22" s="19">
        <f t="shared" si="15"/>
        <v>0</v>
      </c>
      <c r="GP22" s="19">
        <f t="shared" ref="GP22:HX22" si="16">GP24+GP26+GP28+GP30+GP31</f>
        <v>0</v>
      </c>
      <c r="GQ22" s="19">
        <f t="shared" si="16"/>
        <v>0</v>
      </c>
      <c r="GR22" s="19">
        <f t="shared" si="16"/>
        <v>0</v>
      </c>
      <c r="GS22" s="19">
        <f t="shared" si="16"/>
        <v>0</v>
      </c>
      <c r="GT22" s="19">
        <f t="shared" si="16"/>
        <v>0</v>
      </c>
      <c r="GU22" s="19">
        <f t="shared" si="16"/>
        <v>0</v>
      </c>
      <c r="GV22" s="19">
        <f t="shared" si="16"/>
        <v>0</v>
      </c>
      <c r="GW22" s="19">
        <f t="shared" si="16"/>
        <v>0</v>
      </c>
      <c r="GX22" s="19">
        <f t="shared" si="16"/>
        <v>0</v>
      </c>
      <c r="GY22" s="19">
        <f t="shared" si="16"/>
        <v>0</v>
      </c>
      <c r="GZ22" s="19">
        <f t="shared" si="16"/>
        <v>0</v>
      </c>
      <c r="HA22" s="19">
        <f t="shared" si="16"/>
        <v>0</v>
      </c>
      <c r="HB22" s="19">
        <f t="shared" si="16"/>
        <v>0</v>
      </c>
      <c r="HC22" s="19">
        <f t="shared" si="16"/>
        <v>0</v>
      </c>
      <c r="HD22" s="19">
        <f t="shared" si="16"/>
        <v>0</v>
      </c>
      <c r="HE22" s="19">
        <f t="shared" si="16"/>
        <v>0</v>
      </c>
      <c r="HF22" s="19">
        <f t="shared" si="16"/>
        <v>0</v>
      </c>
      <c r="HG22" s="19">
        <f t="shared" si="16"/>
        <v>0</v>
      </c>
      <c r="HH22" s="19">
        <f t="shared" si="16"/>
        <v>0</v>
      </c>
      <c r="HI22" s="19">
        <f t="shared" si="16"/>
        <v>0</v>
      </c>
      <c r="HJ22" s="19">
        <f t="shared" si="16"/>
        <v>0</v>
      </c>
      <c r="HK22" s="19">
        <f t="shared" si="16"/>
        <v>0</v>
      </c>
      <c r="HL22" s="19">
        <f t="shared" si="16"/>
        <v>0</v>
      </c>
      <c r="HM22" s="19">
        <f t="shared" si="16"/>
        <v>0</v>
      </c>
      <c r="HN22" s="19">
        <f t="shared" si="16"/>
        <v>0</v>
      </c>
      <c r="HO22" s="19">
        <f t="shared" si="16"/>
        <v>0</v>
      </c>
      <c r="HP22" s="19">
        <f t="shared" si="16"/>
        <v>0</v>
      </c>
      <c r="HQ22" s="19">
        <f t="shared" si="16"/>
        <v>0</v>
      </c>
      <c r="HR22" s="19">
        <f t="shared" si="16"/>
        <v>0</v>
      </c>
      <c r="HS22" s="19">
        <f t="shared" si="16"/>
        <v>0</v>
      </c>
      <c r="HT22" s="19">
        <f t="shared" si="16"/>
        <v>0</v>
      </c>
      <c r="HU22" s="19">
        <f t="shared" si="16"/>
        <v>0</v>
      </c>
      <c r="HV22" s="19">
        <f t="shared" si="16"/>
        <v>0</v>
      </c>
      <c r="HW22" s="19">
        <f t="shared" si="16"/>
        <v>0</v>
      </c>
      <c r="HX22" s="19">
        <f t="shared" si="16"/>
        <v>0</v>
      </c>
    </row>
    <row r="23" spans="1:232" s="20" customFormat="1" ht="12.75" customHeight="1" x14ac:dyDescent="0.25">
      <c r="A23" s="154" t="s">
        <v>253</v>
      </c>
      <c r="B23" s="157" t="s">
        <v>254</v>
      </c>
      <c r="C23" s="156" t="s">
        <v>255</v>
      </c>
      <c r="D23" s="19">
        <f t="shared" si="0"/>
        <v>0</v>
      </c>
      <c r="E23" s="19"/>
      <c r="F23" s="25"/>
      <c r="G23" s="19"/>
      <c r="H23" s="26"/>
      <c r="I23" s="25"/>
      <c r="J23" s="19"/>
      <c r="K23" s="25"/>
      <c r="L23" s="25"/>
      <c r="M23" s="25"/>
      <c r="N23" s="25"/>
      <c r="O23" s="25"/>
      <c r="P23" s="25"/>
      <c r="Q23" s="25"/>
      <c r="R23" s="25"/>
      <c r="S23" s="19"/>
      <c r="T23" s="19"/>
      <c r="U23" s="19"/>
      <c r="V23" s="19"/>
      <c r="W23" s="19"/>
      <c r="X23" s="19"/>
      <c r="Y23" s="19"/>
      <c r="Z23" s="25"/>
      <c r="AA23" s="25"/>
      <c r="AB23" s="19"/>
      <c r="AC23" s="25"/>
      <c r="AD23" s="19"/>
      <c r="AE23" s="25"/>
      <c r="AF23" s="25"/>
      <c r="AG23" s="19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41"/>
      <c r="GF23" s="41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42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</row>
    <row r="24" spans="1:232" s="20" customFormat="1" ht="12.75" customHeight="1" x14ac:dyDescent="0.25">
      <c r="A24" s="154"/>
      <c r="B24" s="157"/>
      <c r="C24" s="156" t="s">
        <v>240</v>
      </c>
      <c r="D24" s="19">
        <f t="shared" si="0"/>
        <v>0</v>
      </c>
      <c r="E24" s="19"/>
      <c r="F24" s="25"/>
      <c r="G24" s="19"/>
      <c r="H24" s="26"/>
      <c r="I24" s="25"/>
      <c r="J24" s="19"/>
      <c r="K24" s="25"/>
      <c r="L24" s="25"/>
      <c r="M24" s="25"/>
      <c r="N24" s="25"/>
      <c r="O24" s="25"/>
      <c r="P24" s="25"/>
      <c r="Q24" s="25"/>
      <c r="R24" s="25"/>
      <c r="S24" s="19"/>
      <c r="T24" s="19"/>
      <c r="U24" s="19"/>
      <c r="V24" s="19"/>
      <c r="W24" s="19"/>
      <c r="X24" s="19"/>
      <c r="Y24" s="19"/>
      <c r="Z24" s="25"/>
      <c r="AA24" s="25"/>
      <c r="AB24" s="19"/>
      <c r="AC24" s="25"/>
      <c r="AD24" s="19"/>
      <c r="AE24" s="25"/>
      <c r="AF24" s="25"/>
      <c r="AG24" s="19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43"/>
      <c r="GF24" s="43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44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</row>
    <row r="25" spans="1:232" s="20" customFormat="1" ht="12.75" customHeight="1" x14ac:dyDescent="0.25">
      <c r="A25" s="154" t="s">
        <v>256</v>
      </c>
      <c r="B25" s="159" t="s">
        <v>257</v>
      </c>
      <c r="C25" s="156" t="s">
        <v>258</v>
      </c>
      <c r="D25" s="19">
        <f t="shared" si="0"/>
        <v>0</v>
      </c>
      <c r="E25" s="19"/>
      <c r="F25" s="25"/>
      <c r="G25" s="19"/>
      <c r="H25" s="26"/>
      <c r="I25" s="25"/>
      <c r="J25" s="19"/>
      <c r="K25" s="25"/>
      <c r="L25" s="25"/>
      <c r="M25" s="25"/>
      <c r="N25" s="25"/>
      <c r="O25" s="25"/>
      <c r="P25" s="25"/>
      <c r="Q25" s="25"/>
      <c r="R25" s="25"/>
      <c r="S25" s="19"/>
      <c r="T25" s="19"/>
      <c r="U25" s="19"/>
      <c r="V25" s="19"/>
      <c r="W25" s="19"/>
      <c r="X25" s="19"/>
      <c r="Y25" s="19"/>
      <c r="Z25" s="25"/>
      <c r="AA25" s="25"/>
      <c r="AB25" s="19"/>
      <c r="AC25" s="25"/>
      <c r="AD25" s="19"/>
      <c r="AE25" s="25"/>
      <c r="AF25" s="25"/>
      <c r="AG25" s="19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46"/>
      <c r="GF25" s="46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4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spans="1:232" s="20" customFormat="1" ht="12.75" customHeight="1" x14ac:dyDescent="0.25">
      <c r="A26" s="154"/>
      <c r="B26" s="159"/>
      <c r="C26" s="156" t="s">
        <v>240</v>
      </c>
      <c r="D26" s="19">
        <f t="shared" si="0"/>
        <v>0</v>
      </c>
      <c r="E26" s="19"/>
      <c r="F26" s="25"/>
      <c r="G26" s="19"/>
      <c r="H26" s="26"/>
      <c r="I26" s="25"/>
      <c r="J26" s="19"/>
      <c r="K26" s="25"/>
      <c r="L26" s="25"/>
      <c r="M26" s="25"/>
      <c r="N26" s="25"/>
      <c r="O26" s="25"/>
      <c r="P26" s="25"/>
      <c r="Q26" s="25"/>
      <c r="R26" s="25"/>
      <c r="S26" s="19"/>
      <c r="T26" s="19"/>
      <c r="U26" s="19"/>
      <c r="V26" s="19"/>
      <c r="W26" s="19"/>
      <c r="X26" s="19"/>
      <c r="Y26" s="19"/>
      <c r="Z26" s="25"/>
      <c r="AA26" s="25"/>
      <c r="AB26" s="19"/>
      <c r="AC26" s="25"/>
      <c r="AD26" s="19"/>
      <c r="AE26" s="25"/>
      <c r="AF26" s="25"/>
      <c r="AG26" s="19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48"/>
      <c r="GF26" s="48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49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</row>
    <row r="27" spans="1:232" s="20" customFormat="1" ht="12.75" customHeight="1" x14ac:dyDescent="0.25">
      <c r="A27" s="154" t="s">
        <v>259</v>
      </c>
      <c r="B27" s="159" t="s">
        <v>260</v>
      </c>
      <c r="C27" s="156" t="s">
        <v>258</v>
      </c>
      <c r="D27" s="19">
        <f t="shared" si="0"/>
        <v>0</v>
      </c>
      <c r="E27" s="19"/>
      <c r="F27" s="25"/>
      <c r="G27" s="19"/>
      <c r="H27" s="26"/>
      <c r="I27" s="25"/>
      <c r="J27" s="19"/>
      <c r="K27" s="25"/>
      <c r="L27" s="25"/>
      <c r="M27" s="25"/>
      <c r="N27" s="25"/>
      <c r="O27" s="25"/>
      <c r="P27" s="25"/>
      <c r="Q27" s="25"/>
      <c r="R27" s="25"/>
      <c r="S27" s="19"/>
      <c r="T27" s="19"/>
      <c r="U27" s="19"/>
      <c r="V27" s="19"/>
      <c r="W27" s="19"/>
      <c r="X27" s="19"/>
      <c r="Y27" s="19"/>
      <c r="Z27" s="25"/>
      <c r="AA27" s="25"/>
      <c r="AB27" s="19"/>
      <c r="AC27" s="25"/>
      <c r="AD27" s="19"/>
      <c r="AE27" s="25"/>
      <c r="AF27" s="25"/>
      <c r="AG27" s="19"/>
      <c r="AH27" s="25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43"/>
      <c r="GF27" s="43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44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1:232" s="20" customFormat="1" ht="12.75" customHeight="1" x14ac:dyDescent="0.25">
      <c r="A28" s="154"/>
      <c r="B28" s="159"/>
      <c r="C28" s="156" t="s">
        <v>240</v>
      </c>
      <c r="D28" s="19">
        <f t="shared" si="0"/>
        <v>0</v>
      </c>
      <c r="E28" s="19"/>
      <c r="F28" s="25"/>
      <c r="G28" s="19"/>
      <c r="H28" s="26"/>
      <c r="I28" s="25"/>
      <c r="J28" s="19"/>
      <c r="K28" s="25"/>
      <c r="L28" s="25"/>
      <c r="M28" s="25"/>
      <c r="N28" s="25"/>
      <c r="O28" s="25"/>
      <c r="P28" s="25"/>
      <c r="Q28" s="25"/>
      <c r="R28" s="25"/>
      <c r="S28" s="19"/>
      <c r="T28" s="19"/>
      <c r="U28" s="19"/>
      <c r="V28" s="19"/>
      <c r="W28" s="19"/>
      <c r="X28" s="19"/>
      <c r="Y28" s="19"/>
      <c r="Z28" s="25"/>
      <c r="AA28" s="25"/>
      <c r="AB28" s="19"/>
      <c r="AC28" s="25"/>
      <c r="AD28" s="19"/>
      <c r="AE28" s="25"/>
      <c r="AF28" s="25"/>
      <c r="AG28" s="19"/>
      <c r="AH28" s="25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43"/>
      <c r="GF28" s="43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44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</row>
    <row r="29" spans="1:232" s="20" customFormat="1" ht="12.75" customHeight="1" x14ac:dyDescent="0.25">
      <c r="A29" s="154" t="s">
        <v>261</v>
      </c>
      <c r="B29" s="157" t="s">
        <v>262</v>
      </c>
      <c r="C29" s="156" t="s">
        <v>263</v>
      </c>
      <c r="D29" s="19">
        <f t="shared" si="0"/>
        <v>0</v>
      </c>
      <c r="E29" s="39"/>
      <c r="F29" s="25"/>
      <c r="G29" s="19"/>
      <c r="H29" s="26"/>
      <c r="I29" s="25"/>
      <c r="J29" s="19"/>
      <c r="K29" s="25"/>
      <c r="L29" s="25"/>
      <c r="M29" s="25"/>
      <c r="N29" s="25"/>
      <c r="O29" s="25"/>
      <c r="P29" s="25"/>
      <c r="Q29" s="25"/>
      <c r="R29" s="25"/>
      <c r="S29" s="19"/>
      <c r="T29" s="19"/>
      <c r="U29" s="19"/>
      <c r="V29" s="19"/>
      <c r="W29" s="19"/>
      <c r="X29" s="19"/>
      <c r="Y29" s="19"/>
      <c r="Z29" s="25"/>
      <c r="AA29" s="25"/>
      <c r="AB29" s="19"/>
      <c r="AC29" s="25"/>
      <c r="AD29" s="19"/>
      <c r="AE29" s="25"/>
      <c r="AF29" s="25"/>
      <c r="AG29" s="19"/>
      <c r="AH29" s="2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50"/>
      <c r="GF29" s="50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51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</row>
    <row r="30" spans="1:232" s="20" customFormat="1" ht="12.75" customHeight="1" x14ac:dyDescent="0.25">
      <c r="A30" s="154"/>
      <c r="B30" s="157"/>
      <c r="C30" s="156" t="s">
        <v>240</v>
      </c>
      <c r="D30" s="19">
        <f t="shared" si="0"/>
        <v>0</v>
      </c>
      <c r="E30" s="19"/>
      <c r="F30" s="25"/>
      <c r="G30" s="19"/>
      <c r="H30" s="26"/>
      <c r="I30" s="25"/>
      <c r="J30" s="19"/>
      <c r="K30" s="25"/>
      <c r="L30" s="25"/>
      <c r="M30" s="25"/>
      <c r="N30" s="25"/>
      <c r="O30" s="25"/>
      <c r="P30" s="25"/>
      <c r="Q30" s="25"/>
      <c r="R30" s="25"/>
      <c r="S30" s="19"/>
      <c r="T30" s="19"/>
      <c r="U30" s="19"/>
      <c r="V30" s="19"/>
      <c r="W30" s="19"/>
      <c r="X30" s="19"/>
      <c r="Y30" s="19"/>
      <c r="Z30" s="25"/>
      <c r="AA30" s="25"/>
      <c r="AB30" s="19"/>
      <c r="AC30" s="25"/>
      <c r="AD30" s="19"/>
      <c r="AE30" s="25"/>
      <c r="AF30" s="25"/>
      <c r="AG30" s="19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43"/>
      <c r="GF30" s="52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44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</row>
    <row r="31" spans="1:232" s="20" customFormat="1" ht="15.75" thickBot="1" x14ac:dyDescent="0.3">
      <c r="A31" s="34" t="s">
        <v>264</v>
      </c>
      <c r="B31" s="35" t="s">
        <v>265</v>
      </c>
      <c r="C31" s="36" t="s">
        <v>240</v>
      </c>
      <c r="D31" s="19">
        <f t="shared" si="0"/>
        <v>0</v>
      </c>
      <c r="E31" s="19"/>
      <c r="F31" s="25"/>
      <c r="G31" s="19"/>
      <c r="H31" s="26"/>
      <c r="I31" s="25"/>
      <c r="J31" s="19"/>
      <c r="K31" s="25"/>
      <c r="L31" s="25"/>
      <c r="M31" s="25"/>
      <c r="N31" s="25"/>
      <c r="O31" s="25"/>
      <c r="P31" s="25"/>
      <c r="Q31" s="25"/>
      <c r="R31" s="25"/>
      <c r="S31" s="19"/>
      <c r="T31" s="19"/>
      <c r="U31" s="19"/>
      <c r="V31" s="19"/>
      <c r="W31" s="19"/>
      <c r="X31" s="19"/>
      <c r="Y31" s="19"/>
      <c r="Z31" s="25"/>
      <c r="AA31" s="25"/>
      <c r="AB31" s="19"/>
      <c r="AC31" s="25"/>
      <c r="AD31" s="19"/>
      <c r="AE31" s="25"/>
      <c r="AF31" s="25"/>
      <c r="AG31" s="19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56"/>
      <c r="GF31" s="56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5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</row>
    <row r="32" spans="1:232" s="20" customFormat="1" ht="13.5" customHeight="1" thickBot="1" x14ac:dyDescent="0.3">
      <c r="A32" s="99" t="s">
        <v>266</v>
      </c>
      <c r="B32" s="160" t="s">
        <v>267</v>
      </c>
      <c r="C32" s="101" t="s">
        <v>268</v>
      </c>
      <c r="D32" s="19">
        <f t="shared" si="0"/>
        <v>0</v>
      </c>
      <c r="E32" s="19"/>
      <c r="F32" s="25"/>
      <c r="G32" s="19"/>
      <c r="H32" s="26"/>
      <c r="I32" s="25"/>
      <c r="J32" s="19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25"/>
      <c r="AA32" s="25"/>
      <c r="AB32" s="25"/>
      <c r="AC32" s="25"/>
      <c r="AD32" s="25"/>
      <c r="AE32" s="25"/>
      <c r="AF32" s="25"/>
      <c r="AG32" s="19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56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</row>
    <row r="33" spans="1:232" s="20" customFormat="1" ht="12.75" customHeight="1" thickBot="1" x14ac:dyDescent="0.3">
      <c r="A33" s="103"/>
      <c r="B33" s="161"/>
      <c r="C33" s="105" t="s">
        <v>240</v>
      </c>
      <c r="D33" s="19">
        <f t="shared" si="0"/>
        <v>0</v>
      </c>
      <c r="E33" s="19"/>
      <c r="F33" s="25"/>
      <c r="G33" s="19"/>
      <c r="H33" s="26"/>
      <c r="I33" s="25"/>
      <c r="J33" s="19"/>
      <c r="K33" s="25"/>
      <c r="L33" s="25"/>
      <c r="M33" s="25"/>
      <c r="N33" s="25"/>
      <c r="O33" s="25"/>
      <c r="P33" s="25"/>
      <c r="Q33" s="25"/>
      <c r="R33" s="25"/>
      <c r="S33" s="19"/>
      <c r="T33" s="19"/>
      <c r="U33" s="19"/>
      <c r="V33" s="19"/>
      <c r="W33" s="19"/>
      <c r="X33" s="19"/>
      <c r="Y33" s="19"/>
      <c r="Z33" s="25"/>
      <c r="AA33" s="25"/>
      <c r="AB33" s="25"/>
      <c r="AC33" s="25"/>
      <c r="AD33" s="25"/>
      <c r="AE33" s="25"/>
      <c r="AF33" s="25"/>
      <c r="AG33" s="25"/>
      <c r="AH33" s="6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32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</row>
    <row r="34" spans="1:232" s="20" customFormat="1" ht="12" customHeight="1" x14ac:dyDescent="0.25">
      <c r="A34" s="78" t="s">
        <v>269</v>
      </c>
      <c r="B34" s="153" t="s">
        <v>270</v>
      </c>
      <c r="C34" s="80" t="s">
        <v>243</v>
      </c>
      <c r="D34" s="19">
        <f t="shared" si="0"/>
        <v>0.26750000000000007</v>
      </c>
      <c r="E34" s="19">
        <f>F34+G34</f>
        <v>0.27</v>
      </c>
      <c r="F34" s="25">
        <f>0.27</f>
        <v>0.27</v>
      </c>
      <c r="G34" s="25"/>
      <c r="H34" s="26">
        <v>3.0000000000000001E-3</v>
      </c>
      <c r="I34" s="25">
        <v>0.02</v>
      </c>
      <c r="J34" s="25">
        <v>1.2999999999999999E-2</v>
      </c>
      <c r="K34" s="25">
        <v>1.4999999999999999E-2</v>
      </c>
      <c r="L34" s="25"/>
      <c r="M34" s="25">
        <v>2.3999999999999998E-3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70"/>
      <c r="AH34" s="44">
        <v>8.0000000000000002E-3</v>
      </c>
      <c r="AI34" s="30"/>
      <c r="AJ34" s="27"/>
      <c r="AK34" s="27"/>
      <c r="AL34" s="27"/>
      <c r="AM34" s="27"/>
      <c r="AN34" s="27"/>
      <c r="AO34" s="27"/>
      <c r="AP34" s="27"/>
      <c r="AQ34" s="27">
        <v>4.5999999999999999E-3</v>
      </c>
      <c r="AR34" s="27"/>
      <c r="AS34" s="27">
        <v>1.7000000000000001E-2</v>
      </c>
      <c r="AT34" s="28"/>
      <c r="AU34" s="44">
        <v>1.7000000000000001E-2</v>
      </c>
      <c r="AV34" s="30"/>
      <c r="AW34" s="27"/>
      <c r="AX34" s="27">
        <v>0.03</v>
      </c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64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>
        <v>1.4999999999999999E-2</v>
      </c>
      <c r="CP34" s="27">
        <v>1.4999999999999999E-2</v>
      </c>
      <c r="CQ34" s="27"/>
      <c r="CR34" s="27"/>
      <c r="CS34" s="27"/>
      <c r="CT34" s="27"/>
      <c r="CU34" s="27"/>
      <c r="CV34" s="27"/>
      <c r="CW34" s="27">
        <v>7.0000000000000001E-3</v>
      </c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>
        <v>6.0000000000000001E-3</v>
      </c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64"/>
      <c r="DY34" s="27">
        <v>2E-3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>
        <v>8.0000000000000002E-3</v>
      </c>
      <c r="FO34" s="27"/>
      <c r="FP34" s="27"/>
      <c r="FQ34" s="27"/>
      <c r="FR34" s="27"/>
      <c r="FS34" s="27"/>
      <c r="FT34" s="27"/>
      <c r="FU34" s="27">
        <v>2.5000000000000001E-3</v>
      </c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>
        <v>1.4999999999999999E-2</v>
      </c>
      <c r="GJ34" s="27"/>
      <c r="GK34" s="27"/>
      <c r="GL34" s="27"/>
      <c r="GM34" s="27">
        <v>1.2999999999999999E-2</v>
      </c>
      <c r="GN34" s="27"/>
      <c r="GO34" s="27"/>
      <c r="GP34" s="27"/>
      <c r="GQ34" s="27"/>
      <c r="GR34" s="27"/>
      <c r="GS34" s="27"/>
      <c r="GT34" s="27">
        <v>1.6E-2</v>
      </c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>
        <v>3.7999999999999999E-2</v>
      </c>
      <c r="HP34" s="27"/>
      <c r="HQ34" s="27"/>
      <c r="HR34" s="27"/>
      <c r="HS34" s="27"/>
      <c r="HT34" s="27"/>
      <c r="HU34" s="27"/>
      <c r="HV34" s="27"/>
      <c r="HW34" s="27"/>
      <c r="HX34" s="27"/>
    </row>
    <row r="35" spans="1:232" s="20" customFormat="1" ht="12.75" customHeight="1" thickBot="1" x14ac:dyDescent="0.3">
      <c r="A35" s="34"/>
      <c r="B35" s="162"/>
      <c r="C35" s="36" t="s">
        <v>240</v>
      </c>
      <c r="D35" s="19">
        <f t="shared" si="0"/>
        <v>75.046000000000006</v>
      </c>
      <c r="E35" s="19">
        <f>F35+G35</f>
        <v>75.05</v>
      </c>
      <c r="F35" s="25">
        <v>75.05</v>
      </c>
      <c r="G35" s="25"/>
      <c r="H35" s="66">
        <v>1.903</v>
      </c>
      <c r="I35" s="67">
        <v>1.514</v>
      </c>
      <c r="J35" s="67">
        <v>0.98399999999999999</v>
      </c>
      <c r="K35" s="67">
        <v>1.135</v>
      </c>
      <c r="L35" s="67"/>
      <c r="M35" s="67">
        <v>1.7150000000000001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163"/>
      <c r="AH35" s="44">
        <v>0.60499999999999998</v>
      </c>
      <c r="AI35" s="164"/>
      <c r="AJ35" s="32"/>
      <c r="AK35" s="32"/>
      <c r="AL35" s="32"/>
      <c r="AM35" s="32"/>
      <c r="AN35" s="32"/>
      <c r="AO35" s="32"/>
      <c r="AP35" s="32"/>
      <c r="AQ35" s="32">
        <v>3.5550000000000002</v>
      </c>
      <c r="AR35" s="32"/>
      <c r="AS35" s="32">
        <v>1.286</v>
      </c>
      <c r="AT35" s="165"/>
      <c r="AU35" s="44">
        <v>1.286</v>
      </c>
      <c r="AV35" s="164"/>
      <c r="AW35" s="32"/>
      <c r="AX35" s="32">
        <v>2.27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68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v>1.135</v>
      </c>
      <c r="CP35" s="32">
        <v>1.135</v>
      </c>
      <c r="CQ35" s="32"/>
      <c r="CR35" s="32"/>
      <c r="CS35" s="32"/>
      <c r="CT35" s="32"/>
      <c r="CU35" s="32"/>
      <c r="CV35" s="32"/>
      <c r="CW35" s="32">
        <v>5.4109999999999996</v>
      </c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>
        <v>4.6390000000000002</v>
      </c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68"/>
      <c r="DY35" s="32">
        <v>1.706</v>
      </c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>
        <v>8.2100000000000009</v>
      </c>
      <c r="FO35" s="32"/>
      <c r="FP35" s="32"/>
      <c r="FQ35" s="32"/>
      <c r="FR35" s="32"/>
      <c r="FS35" s="32"/>
      <c r="FT35" s="32"/>
      <c r="FU35" s="32">
        <v>1.9330000000000001</v>
      </c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>
        <v>1.135</v>
      </c>
      <c r="GJ35" s="32"/>
      <c r="GK35" s="32"/>
      <c r="GL35" s="32"/>
      <c r="GM35" s="32">
        <v>0.98399999999999999</v>
      </c>
      <c r="GN35" s="32"/>
      <c r="GO35" s="32"/>
      <c r="GP35" s="32"/>
      <c r="GQ35" s="32"/>
      <c r="GR35" s="32"/>
      <c r="GS35" s="32"/>
      <c r="GT35" s="32">
        <v>3.1280000000000001</v>
      </c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>
        <v>29.376999999999999</v>
      </c>
      <c r="HP35" s="32"/>
      <c r="HQ35" s="32"/>
      <c r="HR35" s="32"/>
      <c r="HS35" s="32"/>
      <c r="HT35" s="32"/>
      <c r="HU35" s="32"/>
      <c r="HV35" s="32"/>
      <c r="HW35" s="32"/>
      <c r="HX35" s="32"/>
    </row>
    <row r="36" spans="1:232" s="20" customFormat="1" ht="12.75" customHeight="1" x14ac:dyDescent="0.25">
      <c r="A36" s="99" t="s">
        <v>271</v>
      </c>
      <c r="B36" s="100" t="s">
        <v>272</v>
      </c>
      <c r="C36" s="101" t="s">
        <v>243</v>
      </c>
      <c r="D36" s="19">
        <f t="shared" si="0"/>
        <v>7.2790000000000017</v>
      </c>
      <c r="E36" s="19">
        <f>F36+G36</f>
        <v>7.278999999999999</v>
      </c>
      <c r="F36" s="25">
        <f>CB36+EZ36+FA36</f>
        <v>1.111</v>
      </c>
      <c r="G36" s="70">
        <f>AJ36+AK36+DD36+DH36+DI36+FR36+FT36+FX36</f>
        <v>6.1679999999999993</v>
      </c>
      <c r="H36" s="71"/>
      <c r="I36" s="29"/>
      <c r="J36" s="29"/>
      <c r="K36" s="25"/>
      <c r="L36" s="29"/>
      <c r="M36" s="25"/>
      <c r="N36" s="29"/>
      <c r="O36" s="29"/>
      <c r="P36" s="25"/>
      <c r="Q36" s="29"/>
      <c r="R36" s="31"/>
      <c r="S36" s="31"/>
      <c r="T36" s="29"/>
      <c r="U36" s="29"/>
      <c r="V36" s="25"/>
      <c r="W36" s="25"/>
      <c r="X36" s="29"/>
      <c r="Y36" s="29"/>
      <c r="Z36" s="29"/>
      <c r="AA36" s="29"/>
      <c r="AB36" s="25"/>
      <c r="AC36" s="29"/>
      <c r="AD36" s="29"/>
      <c r="AE36" s="25"/>
      <c r="AF36" s="25"/>
      <c r="AG36" s="19"/>
      <c r="AH36" s="82"/>
      <c r="AI36" s="27"/>
      <c r="AJ36" s="29">
        <v>0.41799999999999998</v>
      </c>
      <c r="AK36" s="29">
        <v>0.62</v>
      </c>
      <c r="AL36" s="27"/>
      <c r="AM36" s="27"/>
      <c r="AN36" s="27"/>
      <c r="AO36" s="27"/>
      <c r="AP36" s="29"/>
      <c r="AQ36" s="29"/>
      <c r="AR36" s="27"/>
      <c r="AS36" s="27"/>
      <c r="AT36" s="72"/>
      <c r="AU36" s="33"/>
      <c r="AV36" s="29"/>
      <c r="AW36" s="27"/>
      <c r="AX36" s="29"/>
      <c r="AY36" s="27"/>
      <c r="AZ36" s="29"/>
      <c r="BA36" s="29"/>
      <c r="BB36" s="27"/>
      <c r="BC36" s="27"/>
      <c r="BD36" s="27"/>
      <c r="BE36" s="27"/>
      <c r="BF36" s="27"/>
      <c r="BG36" s="27"/>
      <c r="BH36" s="27"/>
      <c r="BI36" s="27"/>
      <c r="BJ36" s="29"/>
      <c r="BK36" s="29"/>
      <c r="BL36" s="27"/>
      <c r="BM36" s="27"/>
      <c r="BN36" s="27"/>
      <c r="BO36" s="27"/>
      <c r="BP36" s="27"/>
      <c r="BQ36" s="29"/>
      <c r="BR36" s="27"/>
      <c r="BS36" s="27"/>
      <c r="BT36" s="27"/>
      <c r="BU36" s="27"/>
      <c r="BV36" s="27"/>
      <c r="BW36" s="27"/>
      <c r="BX36" s="29"/>
      <c r="BY36" s="27"/>
      <c r="BZ36" s="73"/>
      <c r="CA36" s="27"/>
      <c r="CB36" s="29">
        <v>0.26300000000000001</v>
      </c>
      <c r="CC36" s="27"/>
      <c r="CD36" s="27"/>
      <c r="CE36" s="27"/>
      <c r="CF36" s="29"/>
      <c r="CG36" s="27"/>
      <c r="CH36" s="29"/>
      <c r="CI36" s="27"/>
      <c r="CJ36" s="27"/>
      <c r="CK36" s="29"/>
      <c r="CL36" s="29"/>
      <c r="CM36" s="29"/>
      <c r="CN36" s="27"/>
      <c r="CO36" s="27"/>
      <c r="CP36" s="29"/>
      <c r="CQ36" s="29"/>
      <c r="CR36" s="27"/>
      <c r="CS36" s="29"/>
      <c r="CT36" s="29"/>
      <c r="CU36" s="29"/>
      <c r="CV36" s="29"/>
      <c r="CW36" s="29"/>
      <c r="CX36" s="29"/>
      <c r="CY36" s="27"/>
      <c r="CZ36" s="71"/>
      <c r="DA36" s="27"/>
      <c r="DB36" s="27"/>
      <c r="DC36" s="29"/>
      <c r="DD36" s="29">
        <v>0.38200000000000001</v>
      </c>
      <c r="DE36" s="27"/>
      <c r="DF36" s="29"/>
      <c r="DG36" s="29"/>
      <c r="DH36" s="29">
        <v>0.94299999999999995</v>
      </c>
      <c r="DI36" s="27">
        <v>1.8859999999999999</v>
      </c>
      <c r="DJ36" s="29"/>
      <c r="DK36" s="72"/>
      <c r="DL36" s="29"/>
      <c r="DM36" s="29"/>
      <c r="DN36" s="27"/>
      <c r="DO36" s="27"/>
      <c r="DP36" s="29"/>
      <c r="DQ36" s="27"/>
      <c r="DR36" s="29"/>
      <c r="DS36" s="29"/>
      <c r="DT36" s="27"/>
      <c r="DU36" s="29"/>
      <c r="DV36" s="27"/>
      <c r="DW36" s="27"/>
      <c r="DX36" s="29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9"/>
      <c r="EM36" s="27"/>
      <c r="EN36" s="71"/>
      <c r="EO36" s="27"/>
      <c r="EP36" s="27"/>
      <c r="EQ36" s="71"/>
      <c r="ER36" s="27"/>
      <c r="ES36" s="29"/>
      <c r="ET36" s="29"/>
      <c r="EU36" s="29"/>
      <c r="EV36" s="27"/>
      <c r="EW36" s="27"/>
      <c r="EX36" s="29"/>
      <c r="EY36" s="29"/>
      <c r="EZ36" s="72">
        <v>0.58599999999999997</v>
      </c>
      <c r="FA36" s="29">
        <v>0.26200000000000001</v>
      </c>
      <c r="FB36" s="29"/>
      <c r="FC36" s="29"/>
      <c r="FD36" s="29"/>
      <c r="FE36" s="27"/>
      <c r="FF36" s="29"/>
      <c r="FG36" s="29"/>
      <c r="FH36" s="27"/>
      <c r="FI36" s="27"/>
      <c r="FJ36" s="27"/>
      <c r="FK36" s="27"/>
      <c r="FL36" s="29"/>
      <c r="FM36" s="29"/>
      <c r="FN36" s="29"/>
      <c r="FO36" s="27"/>
      <c r="FP36" s="27"/>
      <c r="FQ36" s="27"/>
      <c r="FR36" s="29">
        <v>0.53400000000000003</v>
      </c>
      <c r="FS36" s="27"/>
      <c r="FT36" s="29">
        <v>0.85000000000000009</v>
      </c>
      <c r="FU36" s="29"/>
      <c r="FV36" s="27"/>
      <c r="FW36" s="71"/>
      <c r="FX36" s="71">
        <v>0.53500000000000003</v>
      </c>
      <c r="FY36" s="27"/>
      <c r="FZ36" s="27"/>
      <c r="GA36" s="31"/>
      <c r="GB36" s="29"/>
      <c r="GC36" s="27"/>
      <c r="GD36" s="27"/>
      <c r="GE36" s="72"/>
      <c r="GF36" s="27"/>
      <c r="GG36" s="72"/>
      <c r="GH36" s="27"/>
      <c r="GI36" s="29"/>
      <c r="GJ36" s="29"/>
      <c r="GK36" s="27"/>
      <c r="GL36" s="29"/>
      <c r="GM36" s="72"/>
      <c r="GN36" s="29"/>
      <c r="GO36" s="27"/>
      <c r="GP36" s="27"/>
      <c r="GQ36" s="29"/>
      <c r="GR36" s="27"/>
      <c r="GS36" s="27"/>
      <c r="GT36" s="29"/>
      <c r="GU36" s="29"/>
      <c r="GV36" s="29"/>
      <c r="GW36" s="27"/>
      <c r="GX36" s="27"/>
      <c r="GY36" s="27"/>
      <c r="GZ36" s="29"/>
      <c r="HA36" s="27"/>
      <c r="HB36" s="27"/>
      <c r="HC36" s="27"/>
      <c r="HD36" s="27"/>
      <c r="HE36" s="29"/>
      <c r="HF36" s="72"/>
      <c r="HG36" s="29"/>
      <c r="HH36" s="72"/>
      <c r="HI36" s="27"/>
      <c r="HJ36" s="27"/>
      <c r="HK36" s="27"/>
      <c r="HL36" s="27"/>
      <c r="HM36" s="29"/>
      <c r="HN36" s="27"/>
      <c r="HO36" s="27"/>
      <c r="HP36" s="29"/>
      <c r="HQ36" s="27"/>
      <c r="HR36" s="27"/>
      <c r="HS36" s="27"/>
      <c r="HT36" s="29"/>
      <c r="HU36" s="27"/>
      <c r="HV36" s="27"/>
      <c r="HW36" s="29"/>
      <c r="HX36" s="72"/>
    </row>
    <row r="37" spans="1:232" s="20" customFormat="1" ht="12.75" customHeight="1" x14ac:dyDescent="0.25">
      <c r="A37" s="154"/>
      <c r="B37" s="158"/>
      <c r="C37" s="156" t="s">
        <v>273</v>
      </c>
      <c r="D37" s="19">
        <f t="shared" si="0"/>
        <v>14</v>
      </c>
      <c r="E37" s="19">
        <f t="shared" ref="E37:E38" si="17">F37+G37</f>
        <v>14</v>
      </c>
      <c r="F37" s="25">
        <f t="shared" ref="F37:F38" si="18">CB37+EZ37+FA37</f>
        <v>4</v>
      </c>
      <c r="G37" s="70">
        <f t="shared" ref="G37:G38" si="19">AJ37+AK37+DD37+DH37+DI37+FR37+FT37+FX37</f>
        <v>10</v>
      </c>
      <c r="H37" s="29"/>
      <c r="I37" s="29"/>
      <c r="J37" s="29"/>
      <c r="K37" s="25"/>
      <c r="L37" s="29"/>
      <c r="M37" s="25"/>
      <c r="N37" s="29"/>
      <c r="O37" s="29"/>
      <c r="P37" s="25"/>
      <c r="Q37" s="29"/>
      <c r="R37" s="74"/>
      <c r="S37" s="74"/>
      <c r="T37" s="29"/>
      <c r="U37" s="29"/>
      <c r="V37" s="25"/>
      <c r="W37" s="25"/>
      <c r="X37" s="29"/>
      <c r="Y37" s="29"/>
      <c r="Z37" s="29"/>
      <c r="AA37" s="29"/>
      <c r="AB37" s="25"/>
      <c r="AC37" s="29"/>
      <c r="AD37" s="29"/>
      <c r="AE37" s="25"/>
      <c r="AF37" s="25"/>
      <c r="AG37" s="19"/>
      <c r="AH37" s="25"/>
      <c r="AI37" s="27"/>
      <c r="AJ37" s="29">
        <v>1</v>
      </c>
      <c r="AK37" s="29">
        <v>1</v>
      </c>
      <c r="AL37" s="27"/>
      <c r="AM37" s="27"/>
      <c r="AN37" s="27"/>
      <c r="AO37" s="27"/>
      <c r="AP37" s="29"/>
      <c r="AQ37" s="29"/>
      <c r="AR37" s="27"/>
      <c r="AS37" s="27"/>
      <c r="AT37" s="72"/>
      <c r="AU37" s="27"/>
      <c r="AV37" s="29"/>
      <c r="AW37" s="27"/>
      <c r="AX37" s="29"/>
      <c r="AY37" s="27"/>
      <c r="AZ37" s="29"/>
      <c r="BA37" s="29"/>
      <c r="BB37" s="27"/>
      <c r="BC37" s="27"/>
      <c r="BD37" s="27"/>
      <c r="BE37" s="27"/>
      <c r="BF37" s="27"/>
      <c r="BG37" s="27"/>
      <c r="BH37" s="27"/>
      <c r="BI37" s="27"/>
      <c r="BJ37" s="29"/>
      <c r="BK37" s="29"/>
      <c r="BL37" s="27"/>
      <c r="BM37" s="27"/>
      <c r="BN37" s="27"/>
      <c r="BO37" s="27"/>
      <c r="BP37" s="27"/>
      <c r="BQ37" s="29"/>
      <c r="BR37" s="27"/>
      <c r="BS37" s="27"/>
      <c r="BT37" s="27"/>
      <c r="BU37" s="27"/>
      <c r="BV37" s="27"/>
      <c r="BW37" s="27"/>
      <c r="BX37" s="29"/>
      <c r="BY37" s="27"/>
      <c r="BZ37" s="29"/>
      <c r="CA37" s="27"/>
      <c r="CB37" s="29">
        <v>1</v>
      </c>
      <c r="CC37" s="27"/>
      <c r="CD37" s="27"/>
      <c r="CE37" s="27"/>
      <c r="CF37" s="29"/>
      <c r="CG37" s="27"/>
      <c r="CH37" s="29"/>
      <c r="CI37" s="27"/>
      <c r="CJ37" s="27"/>
      <c r="CK37" s="29"/>
      <c r="CL37" s="29"/>
      <c r="CM37" s="29"/>
      <c r="CN37" s="27"/>
      <c r="CO37" s="27"/>
      <c r="CP37" s="29"/>
      <c r="CQ37" s="29"/>
      <c r="CR37" s="27"/>
      <c r="CS37" s="29"/>
      <c r="CT37" s="29"/>
      <c r="CU37" s="29"/>
      <c r="CV37" s="29"/>
      <c r="CW37" s="29"/>
      <c r="CX37" s="29"/>
      <c r="CY37" s="27"/>
      <c r="CZ37" s="29"/>
      <c r="DA37" s="27"/>
      <c r="DB37" s="27"/>
      <c r="DC37" s="29"/>
      <c r="DD37" s="29">
        <v>1</v>
      </c>
      <c r="DE37" s="27"/>
      <c r="DF37" s="29"/>
      <c r="DG37" s="29"/>
      <c r="DH37" s="29">
        <v>1</v>
      </c>
      <c r="DI37" s="27">
        <v>2</v>
      </c>
      <c r="DJ37" s="29"/>
      <c r="DK37" s="72"/>
      <c r="DL37" s="29"/>
      <c r="DM37" s="29"/>
      <c r="DN37" s="27"/>
      <c r="DO37" s="27"/>
      <c r="DP37" s="29"/>
      <c r="DQ37" s="27"/>
      <c r="DR37" s="29"/>
      <c r="DS37" s="29"/>
      <c r="DT37" s="27"/>
      <c r="DU37" s="29"/>
      <c r="DV37" s="27"/>
      <c r="DW37" s="27"/>
      <c r="DX37" s="29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9"/>
      <c r="EM37" s="27"/>
      <c r="EN37" s="29"/>
      <c r="EO37" s="27"/>
      <c r="EP37" s="27"/>
      <c r="EQ37" s="29"/>
      <c r="ER37" s="27"/>
      <c r="ES37" s="29"/>
      <c r="ET37" s="29"/>
      <c r="EU37" s="29"/>
      <c r="EV37" s="27"/>
      <c r="EW37" s="27"/>
      <c r="EX37" s="29"/>
      <c r="EY37" s="29"/>
      <c r="EZ37" s="29">
        <v>2</v>
      </c>
      <c r="FA37" s="29">
        <v>1</v>
      </c>
      <c r="FB37" s="29"/>
      <c r="FC37" s="29"/>
      <c r="FD37" s="29"/>
      <c r="FE37" s="27"/>
      <c r="FF37" s="29"/>
      <c r="FG37" s="29"/>
      <c r="FH37" s="27"/>
      <c r="FI37" s="27"/>
      <c r="FJ37" s="27"/>
      <c r="FK37" s="27"/>
      <c r="FL37" s="29"/>
      <c r="FM37" s="29"/>
      <c r="FN37" s="29"/>
      <c r="FO37" s="27"/>
      <c r="FP37" s="27"/>
      <c r="FQ37" s="27"/>
      <c r="FR37" s="29">
        <v>1</v>
      </c>
      <c r="FS37" s="27"/>
      <c r="FT37" s="29">
        <v>2</v>
      </c>
      <c r="FU37" s="29"/>
      <c r="FV37" s="27"/>
      <c r="FW37" s="29"/>
      <c r="FX37" s="29">
        <v>1</v>
      </c>
      <c r="FY37" s="27"/>
      <c r="FZ37" s="27"/>
      <c r="GA37" s="29"/>
      <c r="GB37" s="29"/>
      <c r="GC37" s="27"/>
      <c r="GD37" s="27"/>
      <c r="GE37" s="72"/>
      <c r="GF37" s="27"/>
      <c r="GG37" s="72"/>
      <c r="GH37" s="27"/>
      <c r="GI37" s="29"/>
      <c r="GJ37" s="29"/>
      <c r="GK37" s="27"/>
      <c r="GL37" s="29"/>
      <c r="GM37" s="72"/>
      <c r="GN37" s="29"/>
      <c r="GO37" s="27"/>
      <c r="GP37" s="27"/>
      <c r="GQ37" s="29"/>
      <c r="GR37" s="27"/>
      <c r="GS37" s="27"/>
      <c r="GT37" s="75"/>
      <c r="GU37" s="29"/>
      <c r="GV37" s="29"/>
      <c r="GW37" s="27"/>
      <c r="GX37" s="27"/>
      <c r="GY37" s="27"/>
      <c r="GZ37" s="29"/>
      <c r="HA37" s="27"/>
      <c r="HB37" s="27"/>
      <c r="HC37" s="27"/>
      <c r="HD37" s="27"/>
      <c r="HE37" s="29"/>
      <c r="HF37" s="72"/>
      <c r="HG37" s="29"/>
      <c r="HH37" s="72"/>
      <c r="HI37" s="27"/>
      <c r="HJ37" s="27"/>
      <c r="HK37" s="27"/>
      <c r="HL37" s="27"/>
      <c r="HM37" s="29"/>
      <c r="HN37" s="27"/>
      <c r="HO37" s="27"/>
      <c r="HP37" s="29"/>
      <c r="HQ37" s="27"/>
      <c r="HR37" s="27"/>
      <c r="HS37" s="27"/>
      <c r="HT37" s="29"/>
      <c r="HU37" s="27"/>
      <c r="HV37" s="27"/>
      <c r="HW37" s="29"/>
      <c r="HX37" s="72"/>
    </row>
    <row r="38" spans="1:232" s="20" customFormat="1" ht="13.5" customHeight="1" thickBot="1" x14ac:dyDescent="0.3">
      <c r="A38" s="103"/>
      <c r="B38" s="104"/>
      <c r="C38" s="105" t="s">
        <v>240</v>
      </c>
      <c r="D38" s="19">
        <f t="shared" si="0"/>
        <v>2627.6149999999998</v>
      </c>
      <c r="E38" s="19">
        <f t="shared" si="17"/>
        <v>2627.6150000000002</v>
      </c>
      <c r="F38" s="25">
        <f t="shared" si="18"/>
        <v>456.11399999999998</v>
      </c>
      <c r="G38" s="70">
        <f t="shared" si="19"/>
        <v>2171.5010000000002</v>
      </c>
      <c r="H38" s="31"/>
      <c r="I38" s="31"/>
      <c r="J38" s="29"/>
      <c r="K38" s="25"/>
      <c r="L38" s="31"/>
      <c r="M38" s="25"/>
      <c r="N38" s="31"/>
      <c r="O38" s="31"/>
      <c r="P38" s="25"/>
      <c r="Q38" s="77"/>
      <c r="R38" s="31"/>
      <c r="S38" s="31"/>
      <c r="T38" s="31"/>
      <c r="U38" s="31"/>
      <c r="V38" s="25"/>
      <c r="W38" s="25"/>
      <c r="X38" s="31"/>
      <c r="Y38" s="31"/>
      <c r="Z38" s="31"/>
      <c r="AA38" s="31"/>
      <c r="AB38" s="25"/>
      <c r="AC38" s="31"/>
      <c r="AD38" s="31"/>
      <c r="AE38" s="25"/>
      <c r="AF38" s="25"/>
      <c r="AG38" s="19"/>
      <c r="AH38" s="25"/>
      <c r="AI38" s="27"/>
      <c r="AJ38" s="31">
        <v>202.286</v>
      </c>
      <c r="AK38" s="31">
        <v>317.12700000000001</v>
      </c>
      <c r="AL38" s="27"/>
      <c r="AM38" s="27"/>
      <c r="AN38" s="27"/>
      <c r="AO38" s="27"/>
      <c r="AP38" s="31"/>
      <c r="AQ38" s="29"/>
      <c r="AR38" s="27"/>
      <c r="AS38" s="27"/>
      <c r="AT38" s="31"/>
      <c r="AU38" s="27"/>
      <c r="AV38" s="29"/>
      <c r="AW38" s="27"/>
      <c r="AX38" s="31"/>
      <c r="AY38" s="27"/>
      <c r="AZ38" s="31"/>
      <c r="BA38" s="31"/>
      <c r="BB38" s="27"/>
      <c r="BC38" s="27"/>
      <c r="BD38" s="27"/>
      <c r="BE38" s="27"/>
      <c r="BF38" s="27"/>
      <c r="BG38" s="27"/>
      <c r="BH38" s="27"/>
      <c r="BI38" s="27"/>
      <c r="BJ38" s="31"/>
      <c r="BK38" s="31"/>
      <c r="BL38" s="27"/>
      <c r="BM38" s="27"/>
      <c r="BN38" s="27"/>
      <c r="BO38" s="27"/>
      <c r="BP38" s="27"/>
      <c r="BQ38" s="31"/>
      <c r="BR38" s="27"/>
      <c r="BS38" s="27"/>
      <c r="BT38" s="27"/>
      <c r="BU38" s="27"/>
      <c r="BV38" s="27"/>
      <c r="BW38" s="27"/>
      <c r="BX38" s="31"/>
      <c r="BY38" s="27"/>
      <c r="BZ38" s="31"/>
      <c r="CA38" s="27"/>
      <c r="CB38" s="31">
        <v>97.965999999999994</v>
      </c>
      <c r="CC38" s="27"/>
      <c r="CD38" s="27"/>
      <c r="CE38" s="27"/>
      <c r="CF38" s="31"/>
      <c r="CG38" s="27"/>
      <c r="CH38" s="31"/>
      <c r="CI38" s="27"/>
      <c r="CJ38" s="27"/>
      <c r="CK38" s="29"/>
      <c r="CL38" s="31"/>
      <c r="CM38" s="31"/>
      <c r="CN38" s="27"/>
      <c r="CO38" s="27"/>
      <c r="CP38" s="31"/>
      <c r="CQ38" s="31"/>
      <c r="CR38" s="27"/>
      <c r="CS38" s="31"/>
      <c r="CT38" s="31"/>
      <c r="CU38" s="31"/>
      <c r="CV38" s="31"/>
      <c r="CW38" s="31"/>
      <c r="CX38" s="31"/>
      <c r="CY38" s="27"/>
      <c r="CZ38" s="31"/>
      <c r="DA38" s="27"/>
      <c r="DB38" s="27"/>
      <c r="DC38" s="31"/>
      <c r="DD38" s="31">
        <v>149.03800000000001</v>
      </c>
      <c r="DE38" s="27"/>
      <c r="DF38" s="29"/>
      <c r="DG38" s="29"/>
      <c r="DH38" s="31">
        <v>250.68700000000001</v>
      </c>
      <c r="DI38" s="27">
        <v>440.94200000000001</v>
      </c>
      <c r="DJ38" s="31"/>
      <c r="DK38" s="31"/>
      <c r="DL38" s="31"/>
      <c r="DM38" s="31"/>
      <c r="DN38" s="27"/>
      <c r="DO38" s="27"/>
      <c r="DP38" s="31"/>
      <c r="DQ38" s="27"/>
      <c r="DR38" s="31"/>
      <c r="DS38" s="31"/>
      <c r="DT38" s="27"/>
      <c r="DU38" s="31"/>
      <c r="DV38" s="27"/>
      <c r="DW38" s="27"/>
      <c r="DX38" s="31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31"/>
      <c r="EM38" s="27"/>
      <c r="EN38" s="31"/>
      <c r="EO38" s="27"/>
      <c r="EP38" s="27"/>
      <c r="EQ38" s="31"/>
      <c r="ER38" s="27"/>
      <c r="ES38" s="31"/>
      <c r="ET38" s="29"/>
      <c r="EU38" s="31"/>
      <c r="EV38" s="27"/>
      <c r="EW38" s="27"/>
      <c r="EX38" s="31"/>
      <c r="EY38" s="31"/>
      <c r="EZ38" s="29">
        <v>246.19800000000001</v>
      </c>
      <c r="FA38" s="29">
        <v>111.95</v>
      </c>
      <c r="FB38" s="31"/>
      <c r="FC38" s="31"/>
      <c r="FD38" s="31"/>
      <c r="FE38" s="27"/>
      <c r="FF38" s="31"/>
      <c r="FG38" s="31"/>
      <c r="FH38" s="27"/>
      <c r="FI38" s="27"/>
      <c r="FJ38" s="27"/>
      <c r="FK38" s="27"/>
      <c r="FL38" s="31"/>
      <c r="FM38" s="31"/>
      <c r="FN38" s="29"/>
      <c r="FO38" s="27"/>
      <c r="FP38" s="27"/>
      <c r="FQ38" s="27"/>
      <c r="FR38" s="31">
        <v>222.827</v>
      </c>
      <c r="FS38" s="27"/>
      <c r="FT38" s="31">
        <v>390.142</v>
      </c>
      <c r="FU38" s="31"/>
      <c r="FV38" s="27"/>
      <c r="FW38" s="31"/>
      <c r="FX38" s="31">
        <v>198.452</v>
      </c>
      <c r="FY38" s="27"/>
      <c r="FZ38" s="27"/>
      <c r="GA38" s="31"/>
      <c r="GB38" s="29"/>
      <c r="GC38" s="27"/>
      <c r="GD38" s="27"/>
      <c r="GE38" s="31"/>
      <c r="GF38" s="27"/>
      <c r="GG38" s="31"/>
      <c r="GH38" s="27"/>
      <c r="GI38" s="29"/>
      <c r="GJ38" s="29"/>
      <c r="GK38" s="27"/>
      <c r="GL38" s="29"/>
      <c r="GM38" s="31"/>
      <c r="GN38" s="29"/>
      <c r="GO38" s="27"/>
      <c r="GP38" s="27"/>
      <c r="GQ38" s="29"/>
      <c r="GR38" s="27"/>
      <c r="GS38" s="27"/>
      <c r="GT38" s="29"/>
      <c r="GU38" s="29"/>
      <c r="GV38" s="29"/>
      <c r="GW38" s="27"/>
      <c r="GX38" s="27"/>
      <c r="GY38" s="27"/>
      <c r="GZ38" s="29"/>
      <c r="HA38" s="27"/>
      <c r="HB38" s="27"/>
      <c r="HC38" s="27"/>
      <c r="HD38" s="27"/>
      <c r="HE38" s="29"/>
      <c r="HF38" s="31"/>
      <c r="HG38" s="29"/>
      <c r="HH38" s="31"/>
      <c r="HI38" s="27"/>
      <c r="HJ38" s="27"/>
      <c r="HK38" s="27"/>
      <c r="HL38" s="27"/>
      <c r="HM38" s="29"/>
      <c r="HN38" s="27"/>
      <c r="HO38" s="27"/>
      <c r="HP38" s="29"/>
      <c r="HQ38" s="27"/>
      <c r="HR38" s="27"/>
      <c r="HS38" s="27"/>
      <c r="HT38" s="29"/>
      <c r="HU38" s="27"/>
      <c r="HV38" s="27"/>
      <c r="HW38" s="29"/>
      <c r="HX38" s="31"/>
    </row>
    <row r="39" spans="1:232" s="20" customFormat="1" ht="30.75" customHeight="1" x14ac:dyDescent="0.25">
      <c r="A39" s="78" t="s">
        <v>274</v>
      </c>
      <c r="B39" s="79" t="s">
        <v>275</v>
      </c>
      <c r="C39" s="80" t="s">
        <v>243</v>
      </c>
      <c r="D39" s="19">
        <f t="shared" si="0"/>
        <v>0</v>
      </c>
      <c r="E39" s="19"/>
      <c r="F39" s="25"/>
      <c r="G39" s="25"/>
      <c r="H39" s="81"/>
      <c r="I39" s="82"/>
      <c r="J39" s="82"/>
      <c r="K39" s="82"/>
      <c r="L39" s="82"/>
      <c r="M39" s="82"/>
      <c r="N39" s="82"/>
      <c r="O39" s="82"/>
      <c r="P39" s="83"/>
      <c r="Q39" s="31"/>
      <c r="R39" s="84"/>
      <c r="S39" s="85"/>
      <c r="T39" s="82"/>
      <c r="U39" s="82"/>
      <c r="V39" s="82"/>
      <c r="W39" s="82"/>
      <c r="X39" s="82"/>
      <c r="Y39" s="82"/>
      <c r="Z39" s="82"/>
      <c r="AA39" s="86"/>
      <c r="AB39" s="87"/>
      <c r="AC39" s="87"/>
      <c r="AD39" s="87"/>
      <c r="AE39" s="87"/>
      <c r="AF39" s="82"/>
      <c r="AG39" s="88"/>
      <c r="AH39" s="82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89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</row>
    <row r="40" spans="1:232" s="20" customFormat="1" ht="23.25" customHeight="1" thickBot="1" x14ac:dyDescent="0.3">
      <c r="A40" s="34"/>
      <c r="B40" s="90"/>
      <c r="C40" s="36" t="s">
        <v>240</v>
      </c>
      <c r="D40" s="19">
        <f t="shared" si="0"/>
        <v>0</v>
      </c>
      <c r="E40" s="39"/>
      <c r="F40" s="25"/>
      <c r="G40" s="91"/>
      <c r="H40" s="92"/>
      <c r="I40" s="91"/>
      <c r="J40" s="91"/>
      <c r="K40" s="91"/>
      <c r="L40" s="91"/>
      <c r="M40" s="91"/>
      <c r="N40" s="91"/>
      <c r="O40" s="91"/>
      <c r="P40" s="93"/>
      <c r="Q40" s="31"/>
      <c r="R40" s="94"/>
      <c r="S40" s="91"/>
      <c r="T40" s="91"/>
      <c r="U40" s="91"/>
      <c r="V40" s="91"/>
      <c r="W40" s="91"/>
      <c r="X40" s="91"/>
      <c r="Y40" s="91"/>
      <c r="Z40" s="91"/>
      <c r="AA40" s="95"/>
      <c r="AB40" s="96"/>
      <c r="AC40" s="96"/>
      <c r="AD40" s="96"/>
      <c r="AE40" s="96"/>
      <c r="AF40" s="91"/>
      <c r="AG40" s="39"/>
      <c r="AH40" s="91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8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</row>
    <row r="41" spans="1:232" s="20" customFormat="1" ht="28.5" customHeight="1" x14ac:dyDescent="0.25">
      <c r="A41" s="99" t="s">
        <v>276</v>
      </c>
      <c r="B41" s="100" t="s">
        <v>277</v>
      </c>
      <c r="C41" s="101" t="s">
        <v>243</v>
      </c>
      <c r="D41" s="19">
        <f t="shared" si="0"/>
        <v>0.18039999999999998</v>
      </c>
      <c r="E41" s="19">
        <f t="shared" ref="E41:E46" si="20">F41+G41</f>
        <v>0.18</v>
      </c>
      <c r="F41" s="25">
        <v>0.18</v>
      </c>
      <c r="G41" s="25"/>
      <c r="H41" s="26"/>
      <c r="I41" s="25"/>
      <c r="J41" s="25"/>
      <c r="K41" s="25"/>
      <c r="L41" s="102"/>
      <c r="M41" s="25"/>
      <c r="N41" s="25"/>
      <c r="O41" s="102"/>
      <c r="P41" s="25"/>
      <c r="Q41" s="25"/>
      <c r="R41" s="25"/>
      <c r="S41" s="25"/>
      <c r="T41" s="25">
        <v>4.4999999999999997E-3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9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>
        <v>1E-3</v>
      </c>
      <c r="CC41" s="27"/>
      <c r="CD41" s="27"/>
      <c r="CE41" s="27"/>
      <c r="CF41" s="27">
        <v>5.0000000000000001E-4</v>
      </c>
      <c r="CG41" s="27"/>
      <c r="CH41" s="27">
        <v>1.5E-3</v>
      </c>
      <c r="CI41" s="27"/>
      <c r="CJ41" s="27"/>
      <c r="CK41" s="27"/>
      <c r="CL41" s="27"/>
      <c r="CM41" s="27">
        <v>6.0000000000000001E-3</v>
      </c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>
        <v>1.6E-2</v>
      </c>
      <c r="DI41" s="27"/>
      <c r="DJ41" s="27"/>
      <c r="DK41" s="27">
        <v>3.0000000000000001E-3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>
        <v>5.4999999999999997E-3</v>
      </c>
      <c r="DY41" s="27"/>
      <c r="DZ41" s="27"/>
      <c r="EA41" s="27"/>
      <c r="EB41" s="27"/>
      <c r="EC41" s="27"/>
      <c r="ED41" s="27"/>
      <c r="EE41" s="27">
        <v>5.0000000000000001E-4</v>
      </c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>
        <v>6.4999999999999997E-3</v>
      </c>
      <c r="FA41" s="27">
        <v>1.2E-2</v>
      </c>
      <c r="FB41" s="27">
        <v>4.0000000000000002E-4</v>
      </c>
      <c r="FC41" s="27"/>
      <c r="FD41" s="27"/>
      <c r="FE41" s="27"/>
      <c r="FF41" s="27">
        <v>8.7999999999999995E-2</v>
      </c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>
        <v>0.02</v>
      </c>
      <c r="FU41" s="27"/>
      <c r="FV41" s="27"/>
      <c r="FW41" s="27"/>
      <c r="FX41" s="27">
        <v>6.0000000000000001E-3</v>
      </c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>
        <v>3.5000000000000001E-3</v>
      </c>
      <c r="GW41" s="27"/>
      <c r="GX41" s="27"/>
      <c r="GY41" s="27"/>
      <c r="GZ41" s="27"/>
      <c r="HA41" s="27"/>
      <c r="HB41" s="27"/>
      <c r="HC41" s="27"/>
      <c r="HD41" s="27"/>
      <c r="HE41" s="27"/>
      <c r="HF41" s="27">
        <v>5.4999999999999997E-3</v>
      </c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</row>
    <row r="42" spans="1:232" s="20" customFormat="1" ht="15.75" thickBot="1" x14ac:dyDescent="0.3">
      <c r="A42" s="103"/>
      <c r="B42" s="104"/>
      <c r="C42" s="105" t="s">
        <v>240</v>
      </c>
      <c r="D42" s="19">
        <f t="shared" si="0"/>
        <v>76.799000000000007</v>
      </c>
      <c r="E42" s="19">
        <f t="shared" si="20"/>
        <v>76.8</v>
      </c>
      <c r="F42" s="25">
        <v>76.8</v>
      </c>
      <c r="G42" s="25"/>
      <c r="H42" s="26"/>
      <c r="I42" s="25"/>
      <c r="J42" s="25"/>
      <c r="K42" s="25"/>
      <c r="L42" s="102"/>
      <c r="M42" s="25"/>
      <c r="N42" s="25"/>
      <c r="O42" s="102"/>
      <c r="P42" s="25"/>
      <c r="Q42" s="25"/>
      <c r="R42" s="25"/>
      <c r="S42" s="25"/>
      <c r="T42" s="25">
        <v>3.4060000000000001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9"/>
      <c r="AH42" s="25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>
        <v>0.60599999999999998</v>
      </c>
      <c r="CC42" s="27"/>
      <c r="CD42" s="27"/>
      <c r="CE42" s="27"/>
      <c r="CF42" s="27">
        <v>0.158</v>
      </c>
      <c r="CG42" s="27"/>
      <c r="CH42" s="27">
        <v>0.93400000000000005</v>
      </c>
      <c r="CI42" s="27"/>
      <c r="CJ42" s="27"/>
      <c r="CK42" s="27"/>
      <c r="CL42" s="27"/>
      <c r="CM42" s="27">
        <v>3.4860000000000002</v>
      </c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>
        <v>7.3479999999999999</v>
      </c>
      <c r="DI42" s="27"/>
      <c r="DJ42" s="27"/>
      <c r="DK42" s="27">
        <v>0.80300000000000005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>
        <v>2.1640000000000001</v>
      </c>
      <c r="DY42" s="27"/>
      <c r="DZ42" s="27"/>
      <c r="EA42" s="27"/>
      <c r="EB42" s="27"/>
      <c r="EC42" s="27"/>
      <c r="ED42" s="27"/>
      <c r="EE42" s="27">
        <v>0.158</v>
      </c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>
        <v>3.613</v>
      </c>
      <c r="FA42" s="27">
        <v>8.4920000000000009</v>
      </c>
      <c r="FB42" s="27">
        <v>0.127</v>
      </c>
      <c r="FC42" s="27"/>
      <c r="FD42" s="27"/>
      <c r="FE42" s="27"/>
      <c r="FF42" s="27">
        <v>28.847000000000001</v>
      </c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>
        <v>11.176</v>
      </c>
      <c r="FU42" s="27"/>
      <c r="FV42" s="27"/>
      <c r="FW42" s="27"/>
      <c r="FX42" s="27">
        <v>1.8120000000000001</v>
      </c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>
        <v>1.702</v>
      </c>
      <c r="GW42" s="27"/>
      <c r="GX42" s="27"/>
      <c r="GY42" s="27"/>
      <c r="GZ42" s="27"/>
      <c r="HA42" s="27"/>
      <c r="HB42" s="27"/>
      <c r="HC42" s="27"/>
      <c r="HD42" s="27"/>
      <c r="HE42" s="27"/>
      <c r="HF42" s="27">
        <v>1.9670000000000001</v>
      </c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</row>
    <row r="43" spans="1:232" s="20" customFormat="1" ht="15" x14ac:dyDescent="0.25">
      <c r="A43" s="78" t="s">
        <v>278</v>
      </c>
      <c r="B43" s="153" t="s">
        <v>279</v>
      </c>
      <c r="C43" s="80" t="s">
        <v>263</v>
      </c>
      <c r="D43" s="19">
        <f t="shared" si="0"/>
        <v>97</v>
      </c>
      <c r="E43" s="19">
        <f t="shared" si="20"/>
        <v>97</v>
      </c>
      <c r="F43" s="25">
        <v>74</v>
      </c>
      <c r="G43" s="25">
        <f>AQ43+BC43+CZ43+DD43+EF43</f>
        <v>23</v>
      </c>
      <c r="H43" s="106"/>
      <c r="I43" s="51"/>
      <c r="J43" s="107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70"/>
      <c r="Z43" s="51"/>
      <c r="AA43" s="25"/>
      <c r="AB43" s="51"/>
      <c r="AC43" s="51"/>
      <c r="AD43" s="51"/>
      <c r="AE43" s="51"/>
      <c r="AF43" s="107"/>
      <c r="AG43" s="19"/>
      <c r="AH43" s="25"/>
      <c r="AI43" s="27"/>
      <c r="AJ43" s="28"/>
      <c r="AK43" s="51"/>
      <c r="AL43" s="30"/>
      <c r="AM43" s="27"/>
      <c r="AN43" s="27"/>
      <c r="AO43" s="27"/>
      <c r="AP43" s="27"/>
      <c r="AQ43" s="27">
        <v>9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>
        <v>4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>
        <v>2</v>
      </c>
      <c r="CA43" s="27"/>
      <c r="CB43" s="27"/>
      <c r="CC43" s="27">
        <v>17</v>
      </c>
      <c r="CD43" s="27"/>
      <c r="CE43" s="27"/>
      <c r="CF43" s="27">
        <v>15</v>
      </c>
      <c r="CG43" s="27"/>
      <c r="CH43" s="27"/>
      <c r="CI43" s="27"/>
      <c r="CJ43" s="27"/>
      <c r="CK43" s="27"/>
      <c r="CL43" s="27"/>
      <c r="CM43" s="27"/>
      <c r="CN43" s="27"/>
      <c r="CO43" s="27">
        <v>2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>
        <v>4</v>
      </c>
      <c r="DA43" s="27"/>
      <c r="DB43" s="27"/>
      <c r="DC43" s="27"/>
      <c r="DD43" s="27">
        <v>1</v>
      </c>
      <c r="DE43" s="27"/>
      <c r="DF43" s="27"/>
      <c r="DG43" s="27"/>
      <c r="DH43" s="27"/>
      <c r="DI43" s="27"/>
      <c r="DJ43" s="27"/>
      <c r="DK43" s="27"/>
      <c r="DL43" s="27">
        <v>6</v>
      </c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>
        <v>5</v>
      </c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>
        <v>11</v>
      </c>
      <c r="FS43" s="27"/>
      <c r="FT43" s="27">
        <v>6</v>
      </c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>
        <v>6</v>
      </c>
      <c r="HB43" s="27"/>
      <c r="HC43" s="27">
        <v>9</v>
      </c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</row>
    <row r="44" spans="1:232" s="20" customFormat="1" ht="15.75" thickBot="1" x14ac:dyDescent="0.3">
      <c r="A44" s="34"/>
      <c r="B44" s="162"/>
      <c r="C44" s="36" t="s">
        <v>240</v>
      </c>
      <c r="D44" s="19">
        <f t="shared" si="0"/>
        <v>82.494000000000014</v>
      </c>
      <c r="E44" s="19">
        <f t="shared" si="20"/>
        <v>82.492999999999995</v>
      </c>
      <c r="F44" s="25">
        <v>34.700000000000003</v>
      </c>
      <c r="G44" s="25">
        <f>AQ44+BC44+CZ44+DD44+EF44</f>
        <v>47.792999999999999</v>
      </c>
      <c r="H44" s="106"/>
      <c r="I44" s="44"/>
      <c r="J44" s="107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70"/>
      <c r="Z44" s="44"/>
      <c r="AA44" s="25"/>
      <c r="AB44" s="44"/>
      <c r="AC44" s="44"/>
      <c r="AD44" s="44"/>
      <c r="AE44" s="44"/>
      <c r="AF44" s="107"/>
      <c r="AG44" s="19"/>
      <c r="AH44" s="25"/>
      <c r="AI44" s="27"/>
      <c r="AJ44" s="28"/>
      <c r="AK44" s="44"/>
      <c r="AL44" s="30"/>
      <c r="AM44" s="27"/>
      <c r="AN44" s="27"/>
      <c r="AO44" s="27"/>
      <c r="AP44" s="27"/>
      <c r="AQ44" s="27">
        <v>7.85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>
        <v>4.8959999999999999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>
        <v>0.66400000000000003</v>
      </c>
      <c r="CA44" s="27"/>
      <c r="CB44" s="27"/>
      <c r="CC44" s="27">
        <v>7.8280000000000003</v>
      </c>
      <c r="CD44" s="27"/>
      <c r="CE44" s="27"/>
      <c r="CF44" s="27">
        <v>6.2210000000000001</v>
      </c>
      <c r="CG44" s="27"/>
      <c r="CH44" s="27"/>
      <c r="CI44" s="27"/>
      <c r="CJ44" s="27"/>
      <c r="CK44" s="27"/>
      <c r="CL44" s="27"/>
      <c r="CM44" s="27"/>
      <c r="CN44" s="27"/>
      <c r="CO44" s="27">
        <v>0.79400000000000004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>
        <v>4.7089999999999996</v>
      </c>
      <c r="DA44" s="27"/>
      <c r="DB44" s="27"/>
      <c r="DC44" s="27"/>
      <c r="DD44" s="27">
        <v>2.448</v>
      </c>
      <c r="DE44" s="27"/>
      <c r="DF44" s="27"/>
      <c r="DG44" s="27"/>
      <c r="DH44" s="27"/>
      <c r="DI44" s="27"/>
      <c r="DJ44" s="27"/>
      <c r="DK44" s="27"/>
      <c r="DL44" s="27">
        <v>2.1840000000000002</v>
      </c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>
        <v>27.89</v>
      </c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>
        <v>6.0369999999999999</v>
      </c>
      <c r="FS44" s="27"/>
      <c r="FT44" s="27">
        <v>2.1840000000000002</v>
      </c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>
        <v>2.7719999999999998</v>
      </c>
      <c r="HB44" s="27"/>
      <c r="HC44" s="27">
        <v>6.0170000000000003</v>
      </c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</row>
    <row r="45" spans="1:232" s="20" customFormat="1" ht="15" x14ac:dyDescent="0.25">
      <c r="A45" s="99" t="s">
        <v>280</v>
      </c>
      <c r="B45" s="160" t="s">
        <v>281</v>
      </c>
      <c r="C45" s="101" t="s">
        <v>263</v>
      </c>
      <c r="D45" s="19">
        <f t="shared" si="0"/>
        <v>7</v>
      </c>
      <c r="E45" s="19">
        <f t="shared" si="20"/>
        <v>7</v>
      </c>
      <c r="F45" s="25">
        <v>7</v>
      </c>
      <c r="G45" s="25"/>
      <c r="H45" s="26"/>
      <c r="I45" s="8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82"/>
      <c r="AA45" s="82"/>
      <c r="AB45" s="82"/>
      <c r="AC45" s="82"/>
      <c r="AD45" s="82"/>
      <c r="AE45" s="82"/>
      <c r="AF45" s="25"/>
      <c r="AG45" s="19"/>
      <c r="AH45" s="25"/>
      <c r="AI45" s="27"/>
      <c r="AJ45" s="27"/>
      <c r="AK45" s="33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>
        <v>2</v>
      </c>
      <c r="CG45" s="27"/>
      <c r="CH45" s="27"/>
      <c r="CI45" s="27"/>
      <c r="CJ45" s="27"/>
      <c r="CK45" s="27"/>
      <c r="CL45" s="27"/>
      <c r="CM45" s="27"/>
      <c r="CN45" s="27"/>
      <c r="CO45" s="27">
        <v>1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>
        <v>1</v>
      </c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>
        <v>1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>
        <v>1</v>
      </c>
      <c r="HB45" s="27"/>
      <c r="HC45" s="27">
        <v>1</v>
      </c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</row>
    <row r="46" spans="1:232" s="20" customFormat="1" ht="15.75" thickBot="1" x14ac:dyDescent="0.3">
      <c r="A46" s="103"/>
      <c r="B46" s="161"/>
      <c r="C46" s="105" t="s">
        <v>240</v>
      </c>
      <c r="D46" s="19">
        <f t="shared" si="0"/>
        <v>3.8850000000000007</v>
      </c>
      <c r="E46" s="19">
        <f t="shared" si="20"/>
        <v>3.89</v>
      </c>
      <c r="F46" s="25">
        <v>3.89</v>
      </c>
      <c r="G46" s="25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9"/>
      <c r="AH46" s="25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>
        <v>1.1100000000000001</v>
      </c>
      <c r="CG46" s="27"/>
      <c r="CH46" s="27"/>
      <c r="CI46" s="27"/>
      <c r="CJ46" s="27"/>
      <c r="CK46" s="27"/>
      <c r="CL46" s="27"/>
      <c r="CM46" s="27"/>
      <c r="CN46" s="27"/>
      <c r="CO46" s="27">
        <v>0.55500000000000005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>
        <v>0.55500000000000005</v>
      </c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>
        <v>0.55500000000000005</v>
      </c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>
        <v>0.55500000000000005</v>
      </c>
      <c r="HB46" s="27"/>
      <c r="HC46" s="27">
        <v>0.55500000000000005</v>
      </c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</row>
    <row r="47" spans="1:232" s="20" customFormat="1" ht="15" x14ac:dyDescent="0.25">
      <c r="A47" s="78" t="s">
        <v>282</v>
      </c>
      <c r="B47" s="153" t="s">
        <v>283</v>
      </c>
      <c r="C47" s="80" t="s">
        <v>268</v>
      </c>
      <c r="D47" s="19">
        <f t="shared" si="0"/>
        <v>0</v>
      </c>
      <c r="E47" s="39"/>
      <c r="F47" s="25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39"/>
      <c r="AH47" s="91"/>
      <c r="AI47" s="97"/>
      <c r="AJ47" s="97"/>
      <c r="AK47" s="97"/>
      <c r="AL47" s="97"/>
      <c r="AM47" s="97"/>
      <c r="AN47" s="97"/>
      <c r="AO47" s="91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1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1"/>
      <c r="BR47" s="97"/>
      <c r="BS47" s="97"/>
      <c r="BT47" s="97"/>
      <c r="BU47" s="91"/>
      <c r="BV47" s="97"/>
      <c r="BW47" s="91"/>
      <c r="BX47" s="91"/>
      <c r="BY47" s="97"/>
      <c r="BZ47" s="97"/>
      <c r="CA47" s="97"/>
      <c r="CB47" s="97"/>
      <c r="CC47" s="97"/>
      <c r="CD47" s="97"/>
      <c r="CE47" s="97"/>
      <c r="CF47" s="97"/>
      <c r="CG47" s="97"/>
      <c r="CH47" s="91"/>
      <c r="CI47" s="97"/>
      <c r="CJ47" s="97"/>
      <c r="CK47" s="97"/>
      <c r="CL47" s="91"/>
      <c r="CM47" s="97"/>
      <c r="CN47" s="97"/>
      <c r="CO47" s="97"/>
      <c r="CP47" s="97"/>
      <c r="CQ47" s="97"/>
      <c r="CR47" s="97"/>
      <c r="CS47" s="91"/>
      <c r="CT47" s="97"/>
      <c r="CU47" s="97"/>
      <c r="CV47" s="97"/>
      <c r="CW47" s="97"/>
      <c r="CX47" s="91"/>
      <c r="CY47" s="97"/>
      <c r="CZ47" s="97"/>
      <c r="DA47" s="91"/>
      <c r="DB47" s="97"/>
      <c r="DC47" s="91"/>
      <c r="DD47" s="97"/>
      <c r="DE47" s="97"/>
      <c r="DF47" s="97"/>
      <c r="DG47" s="97"/>
      <c r="DH47" s="97"/>
      <c r="DI47" s="97"/>
      <c r="DJ47" s="97"/>
      <c r="DK47" s="97"/>
      <c r="DL47" s="97"/>
      <c r="DM47" s="91"/>
      <c r="DN47" s="97"/>
      <c r="DO47" s="97"/>
      <c r="DP47" s="97"/>
      <c r="DQ47" s="91"/>
      <c r="DR47" s="97"/>
      <c r="DS47" s="97"/>
      <c r="DT47" s="97"/>
      <c r="DU47" s="91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1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1"/>
      <c r="ET47" s="97"/>
      <c r="EU47" s="97"/>
      <c r="EV47" s="97"/>
      <c r="EW47" s="97"/>
      <c r="EX47" s="97"/>
      <c r="EY47" s="97"/>
      <c r="EZ47" s="91"/>
      <c r="FA47" s="97"/>
      <c r="FB47" s="97"/>
      <c r="FC47" s="97"/>
      <c r="FD47" s="97"/>
      <c r="FE47" s="97"/>
      <c r="FF47" s="97"/>
      <c r="FG47" s="97"/>
      <c r="FH47" s="97"/>
      <c r="FI47" s="91"/>
      <c r="FJ47" s="97"/>
      <c r="FK47" s="97"/>
      <c r="FL47" s="91"/>
      <c r="FM47" s="91"/>
      <c r="FN47" s="91"/>
      <c r="FO47" s="97"/>
      <c r="FP47" s="97"/>
      <c r="FQ47" s="97"/>
      <c r="FR47" s="91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1"/>
      <c r="GK47" s="97"/>
      <c r="GL47" s="97"/>
      <c r="GM47" s="97"/>
      <c r="GN47" s="97"/>
      <c r="GO47" s="97"/>
      <c r="GP47" s="97"/>
      <c r="GQ47" s="91"/>
      <c r="GR47" s="97"/>
      <c r="GS47" s="97"/>
      <c r="GT47" s="97"/>
      <c r="GU47" s="97"/>
      <c r="GV47" s="97"/>
      <c r="GW47" s="97"/>
      <c r="GX47" s="97"/>
      <c r="GY47" s="91"/>
      <c r="GZ47" s="91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1"/>
    </row>
    <row r="48" spans="1:232" s="20" customFormat="1" ht="15.75" thickBot="1" x14ac:dyDescent="0.3">
      <c r="A48" s="34"/>
      <c r="B48" s="162"/>
      <c r="C48" s="36" t="s">
        <v>240</v>
      </c>
      <c r="D48" s="19">
        <f t="shared" si="0"/>
        <v>0</v>
      </c>
      <c r="E48" s="19"/>
      <c r="F48" s="25"/>
      <c r="G48" s="25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9"/>
      <c r="AH48" s="25"/>
      <c r="AI48" s="27"/>
      <c r="AJ48" s="27"/>
      <c r="AK48" s="27"/>
      <c r="AL48" s="27"/>
      <c r="AM48" s="27"/>
      <c r="AN48" s="27"/>
      <c r="AO48" s="25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5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5"/>
      <c r="BR48" s="27"/>
      <c r="BS48" s="27"/>
      <c r="BT48" s="27"/>
      <c r="BU48" s="25"/>
      <c r="BV48" s="27"/>
      <c r="BW48" s="25"/>
      <c r="BX48" s="25"/>
      <c r="BY48" s="27"/>
      <c r="BZ48" s="27"/>
      <c r="CA48" s="27"/>
      <c r="CB48" s="27"/>
      <c r="CC48" s="27"/>
      <c r="CD48" s="27"/>
      <c r="CE48" s="27"/>
      <c r="CF48" s="27"/>
      <c r="CG48" s="27"/>
      <c r="CH48" s="25"/>
      <c r="CI48" s="27"/>
      <c r="CJ48" s="27"/>
      <c r="CK48" s="27"/>
      <c r="CL48" s="25"/>
      <c r="CM48" s="27"/>
      <c r="CN48" s="27"/>
      <c r="CO48" s="27"/>
      <c r="CP48" s="27"/>
      <c r="CQ48" s="27"/>
      <c r="CR48" s="27"/>
      <c r="CS48" s="25"/>
      <c r="CT48" s="27"/>
      <c r="CU48" s="27"/>
      <c r="CV48" s="27"/>
      <c r="CW48" s="27"/>
      <c r="CX48" s="25"/>
      <c r="CY48" s="27"/>
      <c r="CZ48" s="27"/>
      <c r="DA48" s="25"/>
      <c r="DB48" s="27"/>
      <c r="DC48" s="25"/>
      <c r="DD48" s="27"/>
      <c r="DE48" s="27"/>
      <c r="DF48" s="27"/>
      <c r="DG48" s="27"/>
      <c r="DH48" s="27"/>
      <c r="DI48" s="27"/>
      <c r="DJ48" s="27"/>
      <c r="DK48" s="27"/>
      <c r="DL48" s="27"/>
      <c r="DM48" s="25"/>
      <c r="DN48" s="27"/>
      <c r="DO48" s="27"/>
      <c r="DP48" s="27"/>
      <c r="DQ48" s="25"/>
      <c r="DR48" s="27"/>
      <c r="DS48" s="27"/>
      <c r="DT48" s="27"/>
      <c r="DU48" s="25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5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5"/>
      <c r="ET48" s="27"/>
      <c r="EU48" s="27"/>
      <c r="EV48" s="27"/>
      <c r="EW48" s="27"/>
      <c r="EX48" s="27"/>
      <c r="EY48" s="27"/>
      <c r="EZ48" s="25"/>
      <c r="FA48" s="27"/>
      <c r="FB48" s="27"/>
      <c r="FC48" s="27"/>
      <c r="FD48" s="27"/>
      <c r="FE48" s="27"/>
      <c r="FF48" s="27"/>
      <c r="FG48" s="27"/>
      <c r="FH48" s="27"/>
      <c r="FI48" s="25"/>
      <c r="FJ48" s="27"/>
      <c r="FK48" s="27"/>
      <c r="FL48" s="25"/>
      <c r="FM48" s="25"/>
      <c r="FN48" s="25"/>
      <c r="FO48" s="27"/>
      <c r="FP48" s="27"/>
      <c r="FQ48" s="27"/>
      <c r="FR48" s="25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5"/>
      <c r="GK48" s="27"/>
      <c r="GL48" s="27"/>
      <c r="GM48" s="27"/>
      <c r="GN48" s="27"/>
      <c r="GO48" s="27"/>
      <c r="GP48" s="27"/>
      <c r="GQ48" s="25"/>
      <c r="GR48" s="27"/>
      <c r="GS48" s="27"/>
      <c r="GT48" s="27"/>
      <c r="GU48" s="27"/>
      <c r="GV48" s="27"/>
      <c r="GW48" s="27"/>
      <c r="GX48" s="27"/>
      <c r="GY48" s="25"/>
      <c r="GZ48" s="25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5"/>
    </row>
    <row r="49" spans="1:232" s="20" customFormat="1" ht="15" x14ac:dyDescent="0.25">
      <c r="A49" s="99" t="s">
        <v>284</v>
      </c>
      <c r="B49" s="100" t="s">
        <v>285</v>
      </c>
      <c r="C49" s="101" t="s">
        <v>263</v>
      </c>
      <c r="D49" s="19">
        <f t="shared" si="0"/>
        <v>155</v>
      </c>
      <c r="E49" s="19">
        <f>F49+G49</f>
        <v>155</v>
      </c>
      <c r="F49" s="25">
        <v>155</v>
      </c>
      <c r="G49" s="25"/>
      <c r="H49" s="26"/>
      <c r="I49" s="25"/>
      <c r="J49" s="25"/>
      <c r="K49" s="25">
        <v>2</v>
      </c>
      <c r="L49" s="25"/>
      <c r="M49" s="25"/>
      <c r="N49" s="25"/>
      <c r="O49" s="25"/>
      <c r="P49" s="25"/>
      <c r="Q49" s="25"/>
      <c r="R49" s="25"/>
      <c r="S49" s="25">
        <v>1</v>
      </c>
      <c r="T49" s="25"/>
      <c r="U49" s="25"/>
      <c r="V49" s="25"/>
      <c r="W49" s="25"/>
      <c r="X49" s="25">
        <v>4</v>
      </c>
      <c r="Y49" s="25"/>
      <c r="Z49" s="25"/>
      <c r="AA49" s="25"/>
      <c r="AB49" s="25"/>
      <c r="AC49" s="25"/>
      <c r="AD49" s="25"/>
      <c r="AE49" s="25"/>
      <c r="AF49" s="25"/>
      <c r="AG49" s="19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>
        <v>2</v>
      </c>
      <c r="AS49" s="27"/>
      <c r="AT49" s="27">
        <v>2</v>
      </c>
      <c r="AU49" s="27"/>
      <c r="AV49" s="27">
        <v>3</v>
      </c>
      <c r="AW49" s="27"/>
      <c r="AX49" s="27"/>
      <c r="AY49" s="27">
        <v>2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>
        <v>2</v>
      </c>
      <c r="BR49" s="27"/>
      <c r="BS49" s="27"/>
      <c r="BT49" s="27"/>
      <c r="BU49" s="27"/>
      <c r="BV49" s="27"/>
      <c r="BW49" s="27"/>
      <c r="BX49" s="27">
        <v>1</v>
      </c>
      <c r="BY49" s="27"/>
      <c r="BZ49" s="27"/>
      <c r="CA49" s="27">
        <v>2</v>
      </c>
      <c r="CB49" s="27">
        <v>4</v>
      </c>
      <c r="CC49" s="27"/>
      <c r="CD49" s="27"/>
      <c r="CE49" s="27"/>
      <c r="CF49" s="27"/>
      <c r="CG49" s="27"/>
      <c r="CH49" s="27">
        <v>2</v>
      </c>
      <c r="CI49" s="27"/>
      <c r="CJ49" s="27"/>
      <c r="CK49" s="27"/>
      <c r="CL49" s="27"/>
      <c r="CM49" s="27"/>
      <c r="CN49" s="27"/>
      <c r="CO49" s="27"/>
      <c r="CP49" s="27"/>
      <c r="CQ49" s="27">
        <v>2</v>
      </c>
      <c r="CR49" s="27"/>
      <c r="CS49" s="27"/>
      <c r="CT49" s="27">
        <v>2</v>
      </c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>
        <v>15</v>
      </c>
      <c r="DI49" s="27"/>
      <c r="DJ49" s="27">
        <v>20</v>
      </c>
      <c r="DK49" s="27">
        <v>3</v>
      </c>
      <c r="DL49" s="27"/>
      <c r="DM49" s="27"/>
      <c r="DN49" s="27"/>
      <c r="DO49" s="27"/>
      <c r="DP49" s="27"/>
      <c r="DQ49" s="27">
        <v>1</v>
      </c>
      <c r="DR49" s="27"/>
      <c r="DS49" s="27">
        <v>6</v>
      </c>
      <c r="DT49" s="27">
        <v>2</v>
      </c>
      <c r="DU49" s="27">
        <v>11</v>
      </c>
      <c r="DV49" s="27"/>
      <c r="DW49" s="27"/>
      <c r="DX49" s="27">
        <v>32</v>
      </c>
      <c r="DY49" s="27">
        <v>2</v>
      </c>
      <c r="DZ49" s="27"/>
      <c r="EA49" s="27"/>
      <c r="EB49" s="27"/>
      <c r="EC49" s="27"/>
      <c r="ED49" s="27"/>
      <c r="EE49" s="27">
        <v>4</v>
      </c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>
        <v>2</v>
      </c>
      <c r="EU49" s="27"/>
      <c r="EV49" s="27"/>
      <c r="EW49" s="27"/>
      <c r="EX49" s="27"/>
      <c r="EY49" s="27"/>
      <c r="EZ49" s="27"/>
      <c r="FA49" s="27">
        <v>1</v>
      </c>
      <c r="FB49" s="27">
        <v>1</v>
      </c>
      <c r="FC49" s="27"/>
      <c r="FD49" s="27"/>
      <c r="FE49" s="27"/>
      <c r="FF49" s="27"/>
      <c r="FG49" s="27"/>
      <c r="FH49" s="27"/>
      <c r="FI49" s="27"/>
      <c r="FJ49" s="27">
        <v>8</v>
      </c>
      <c r="FK49" s="27"/>
      <c r="FL49" s="27"/>
      <c r="FM49" s="27"/>
      <c r="FN49" s="27"/>
      <c r="FO49" s="27"/>
      <c r="FP49" s="27"/>
      <c r="FQ49" s="27"/>
      <c r="FR49" s="27"/>
      <c r="FS49" s="27"/>
      <c r="FT49" s="27">
        <v>6</v>
      </c>
      <c r="FU49" s="27"/>
      <c r="FV49" s="27"/>
      <c r="FW49" s="27"/>
      <c r="FX49" s="27"/>
      <c r="FY49" s="27"/>
      <c r="FZ49" s="27"/>
      <c r="GA49" s="27">
        <v>2</v>
      </c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>
        <v>1</v>
      </c>
      <c r="GV49" s="27"/>
      <c r="GW49" s="27"/>
      <c r="GX49" s="27"/>
      <c r="GY49" s="27"/>
      <c r="GZ49" s="27"/>
      <c r="HA49" s="27"/>
      <c r="HB49" s="27"/>
      <c r="HC49" s="27"/>
      <c r="HD49" s="27"/>
      <c r="HE49" s="27">
        <v>6</v>
      </c>
      <c r="HF49" s="27"/>
      <c r="HG49" s="27"/>
      <c r="HH49" s="27">
        <v>1</v>
      </c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</row>
    <row r="50" spans="1:232" s="20" customFormat="1" ht="15.75" thickBot="1" x14ac:dyDescent="0.3">
      <c r="A50" s="103"/>
      <c r="B50" s="104"/>
      <c r="C50" s="105" t="s">
        <v>240</v>
      </c>
      <c r="D50" s="19">
        <f t="shared" si="0"/>
        <v>107.16300000000001</v>
      </c>
      <c r="E50" s="19">
        <f>F50+G50</f>
        <v>107.16</v>
      </c>
      <c r="F50" s="19">
        <v>107.16</v>
      </c>
      <c r="G50" s="19"/>
      <c r="H50" s="26"/>
      <c r="I50" s="25"/>
      <c r="J50" s="25"/>
      <c r="K50" s="25">
        <v>0.26100000000000001</v>
      </c>
      <c r="L50" s="25"/>
      <c r="M50" s="25"/>
      <c r="N50" s="25"/>
      <c r="O50" s="25"/>
      <c r="P50" s="25"/>
      <c r="Q50" s="25"/>
      <c r="R50" s="25"/>
      <c r="S50" s="25">
        <v>0.13100000000000001</v>
      </c>
      <c r="T50" s="25"/>
      <c r="U50" s="25"/>
      <c r="V50" s="25"/>
      <c r="W50" s="25"/>
      <c r="X50" s="25">
        <v>0.52300000000000002</v>
      </c>
      <c r="Y50" s="25"/>
      <c r="Z50" s="25"/>
      <c r="AA50" s="25"/>
      <c r="AB50" s="25"/>
      <c r="AC50" s="25"/>
      <c r="AD50" s="25"/>
      <c r="AE50" s="25"/>
      <c r="AF50" s="25"/>
      <c r="AG50" s="19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>
        <v>0.85099999999999998</v>
      </c>
      <c r="AS50" s="27"/>
      <c r="AT50" s="27">
        <v>0.26100000000000001</v>
      </c>
      <c r="AU50" s="27"/>
      <c r="AV50" s="27">
        <v>0.39100000000000001</v>
      </c>
      <c r="AW50" s="27"/>
      <c r="AX50" s="27"/>
      <c r="AY50" s="27">
        <v>1.508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>
        <v>0.26100000000000001</v>
      </c>
      <c r="BR50" s="27"/>
      <c r="BS50" s="27"/>
      <c r="BT50" s="27"/>
      <c r="BU50" s="27"/>
      <c r="BV50" s="27"/>
      <c r="BW50" s="27"/>
      <c r="BX50" s="27">
        <v>0.754</v>
      </c>
      <c r="BY50" s="27"/>
      <c r="BZ50" s="27"/>
      <c r="CA50" s="27">
        <v>0.26100000000000001</v>
      </c>
      <c r="CB50" s="27">
        <v>1.77</v>
      </c>
      <c r="CC50" s="27"/>
      <c r="CD50" s="27"/>
      <c r="CE50" s="27"/>
      <c r="CF50" s="27"/>
      <c r="CG50" s="27"/>
      <c r="CH50" s="27">
        <v>0.26100000000000001</v>
      </c>
      <c r="CI50" s="27"/>
      <c r="CJ50" s="27"/>
      <c r="CK50" s="27"/>
      <c r="CL50" s="27"/>
      <c r="CM50" s="27"/>
      <c r="CN50" s="27"/>
      <c r="CO50" s="27"/>
      <c r="CP50" s="27"/>
      <c r="CQ50" s="27">
        <v>1.508</v>
      </c>
      <c r="CR50" s="27"/>
      <c r="CS50" s="27"/>
      <c r="CT50" s="27">
        <v>0.32800000000000001</v>
      </c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>
        <v>10.122999999999999</v>
      </c>
      <c r="DI50" s="27"/>
      <c r="DJ50" s="27">
        <v>19.609000000000002</v>
      </c>
      <c r="DK50" s="27">
        <v>1.4530000000000001</v>
      </c>
      <c r="DL50" s="27"/>
      <c r="DM50" s="27"/>
      <c r="DN50" s="27"/>
      <c r="DO50" s="27"/>
      <c r="DP50" s="27"/>
      <c r="DQ50" s="27">
        <v>0.754</v>
      </c>
      <c r="DR50" s="27"/>
      <c r="DS50" s="27">
        <v>2.903</v>
      </c>
      <c r="DT50" s="27">
        <v>0.76800000000000002</v>
      </c>
      <c r="DU50" s="27">
        <v>6.0419999999999998</v>
      </c>
      <c r="DV50" s="27"/>
      <c r="DW50" s="27"/>
      <c r="DX50" s="27">
        <v>29.727</v>
      </c>
      <c r="DY50" s="27">
        <v>2.2930000000000001</v>
      </c>
      <c r="DZ50" s="27"/>
      <c r="EA50" s="27"/>
      <c r="EB50" s="27"/>
      <c r="EC50" s="27"/>
      <c r="ED50" s="27"/>
      <c r="EE50" s="27">
        <v>2.5379999999999998</v>
      </c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>
        <v>0.26100000000000001</v>
      </c>
      <c r="EU50" s="27"/>
      <c r="EV50" s="27"/>
      <c r="EW50" s="27"/>
      <c r="EX50" s="27"/>
      <c r="EY50" s="27"/>
      <c r="EZ50" s="27"/>
      <c r="FA50" s="27">
        <v>0.754</v>
      </c>
      <c r="FB50" s="27">
        <v>0.50700000000000001</v>
      </c>
      <c r="FC50" s="27"/>
      <c r="FD50" s="27"/>
      <c r="FE50" s="27"/>
      <c r="FF50" s="27"/>
      <c r="FG50" s="27"/>
      <c r="FH50" s="27"/>
      <c r="FI50" s="27"/>
      <c r="FJ50" s="27">
        <v>12.271000000000001</v>
      </c>
      <c r="FK50" s="27"/>
      <c r="FL50" s="27"/>
      <c r="FM50" s="27"/>
      <c r="FN50" s="27"/>
      <c r="FO50" s="27"/>
      <c r="FP50" s="27"/>
      <c r="FQ50" s="27"/>
      <c r="FR50" s="27"/>
      <c r="FS50" s="27"/>
      <c r="FT50" s="27">
        <v>3.0459999999999998</v>
      </c>
      <c r="FU50" s="27"/>
      <c r="FV50" s="27"/>
      <c r="FW50" s="27"/>
      <c r="FX50" s="27"/>
      <c r="FY50" s="27"/>
      <c r="FZ50" s="27"/>
      <c r="GA50" s="27">
        <v>0.26100000000000001</v>
      </c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>
        <v>0.48399999999999999</v>
      </c>
      <c r="GV50" s="27"/>
      <c r="GW50" s="27"/>
      <c r="GX50" s="27"/>
      <c r="GY50" s="27"/>
      <c r="GZ50" s="27"/>
      <c r="HA50" s="27"/>
      <c r="HB50" s="27"/>
      <c r="HC50" s="27"/>
      <c r="HD50" s="27"/>
      <c r="HE50" s="27">
        <v>0.78200000000000003</v>
      </c>
      <c r="HF50" s="27"/>
      <c r="HG50" s="27"/>
      <c r="HH50" s="27">
        <v>3.5179999999999998</v>
      </c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</row>
    <row r="51" spans="1:232" s="20" customFormat="1" ht="15" x14ac:dyDescent="0.25">
      <c r="A51" s="78" t="s">
        <v>286</v>
      </c>
      <c r="B51" s="79" t="s">
        <v>287</v>
      </c>
      <c r="C51" s="80" t="s">
        <v>263</v>
      </c>
      <c r="D51" s="19">
        <f t="shared" si="0"/>
        <v>0</v>
      </c>
      <c r="E51" s="19"/>
      <c r="F51" s="25"/>
      <c r="G51" s="25"/>
      <c r="H51" s="26"/>
      <c r="I51" s="91"/>
      <c r="J51" s="25"/>
      <c r="K51" s="91"/>
      <c r="L51" s="25"/>
      <c r="M51" s="25"/>
      <c r="N51" s="25"/>
      <c r="O51" s="91"/>
      <c r="P51" s="25"/>
      <c r="Q51" s="25"/>
      <c r="R51" s="25"/>
      <c r="S51" s="25"/>
      <c r="T51" s="25"/>
      <c r="U51" s="25"/>
      <c r="V51" s="25"/>
      <c r="W51" s="25"/>
      <c r="X51" s="91"/>
      <c r="Y51" s="25"/>
      <c r="Z51" s="91"/>
      <c r="AA51" s="25"/>
      <c r="AB51" s="25"/>
      <c r="AC51" s="91"/>
      <c r="AD51" s="91"/>
      <c r="AE51" s="25"/>
      <c r="AF51" s="25"/>
      <c r="AG51" s="19"/>
      <c r="AH51" s="91"/>
      <c r="AI51" s="27"/>
      <c r="AJ51" s="27"/>
      <c r="AK51" s="27"/>
      <c r="AL51" s="27"/>
      <c r="AM51" s="27"/>
      <c r="AN51" s="27"/>
      <c r="AO51" s="27"/>
      <c r="AP51" s="91"/>
      <c r="AQ51" s="91"/>
      <c r="AR51" s="27"/>
      <c r="AS51" s="27"/>
      <c r="AT51" s="27"/>
      <c r="AU51" s="27"/>
      <c r="AV51" s="91"/>
      <c r="AW51" s="27"/>
      <c r="AX51" s="91"/>
      <c r="AY51" s="27"/>
      <c r="AZ51" s="27"/>
      <c r="BA51" s="27"/>
      <c r="BB51" s="27"/>
      <c r="BC51" s="27"/>
      <c r="BD51" s="27"/>
      <c r="BE51" s="27"/>
      <c r="BF51" s="27"/>
      <c r="BG51" s="27"/>
      <c r="BH51" s="91"/>
      <c r="BI51" s="27"/>
      <c r="BJ51" s="27"/>
      <c r="BK51" s="27"/>
      <c r="BL51" s="27"/>
      <c r="BM51" s="27"/>
      <c r="BN51" s="27"/>
      <c r="BO51" s="91"/>
      <c r="BP51" s="27"/>
      <c r="BQ51" s="25"/>
      <c r="BR51" s="27"/>
      <c r="BS51" s="27"/>
      <c r="BT51" s="27"/>
      <c r="BU51" s="27"/>
      <c r="BV51" s="27"/>
      <c r="BW51" s="27"/>
      <c r="BX51" s="91"/>
      <c r="BY51" s="27"/>
      <c r="BZ51" s="25"/>
      <c r="CA51" s="25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91"/>
      <c r="CN51" s="27"/>
      <c r="CO51" s="27"/>
      <c r="CP51" s="27"/>
      <c r="CQ51" s="27"/>
      <c r="CR51" s="91"/>
      <c r="CS51" s="27"/>
      <c r="CT51" s="91"/>
      <c r="CU51" s="27"/>
      <c r="CV51" s="27"/>
      <c r="CW51" s="27"/>
      <c r="CX51" s="91"/>
      <c r="CY51" s="27"/>
      <c r="CZ51" s="91"/>
      <c r="DA51" s="27"/>
      <c r="DB51" s="91"/>
      <c r="DC51" s="27"/>
      <c r="DD51" s="27"/>
      <c r="DE51" s="27"/>
      <c r="DF51" s="91"/>
      <c r="DG51" s="27"/>
      <c r="DH51" s="91"/>
      <c r="DI51" s="27"/>
      <c r="DJ51" s="27"/>
      <c r="DK51" s="27"/>
      <c r="DL51" s="27"/>
      <c r="DM51" s="25"/>
      <c r="DN51" s="27"/>
      <c r="DO51" s="27"/>
      <c r="DP51" s="27"/>
      <c r="DQ51" s="27"/>
      <c r="DR51" s="91"/>
      <c r="DS51" s="27"/>
      <c r="DT51" s="91"/>
      <c r="DU51" s="91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91"/>
      <c r="EI51" s="27"/>
      <c r="EJ51" s="27"/>
      <c r="EK51" s="27"/>
      <c r="EL51" s="27"/>
      <c r="EM51" s="91"/>
      <c r="EN51" s="27"/>
      <c r="EO51" s="27"/>
      <c r="EP51" s="91"/>
      <c r="EQ51" s="27"/>
      <c r="ER51" s="27"/>
      <c r="ES51" s="27"/>
      <c r="ET51" s="27"/>
      <c r="EU51" s="27"/>
      <c r="EV51" s="91"/>
      <c r="EW51" s="27"/>
      <c r="EX51" s="25"/>
      <c r="EY51" s="27"/>
      <c r="EZ51" s="27"/>
      <c r="FA51" s="25"/>
      <c r="FB51" s="27"/>
      <c r="FC51" s="27"/>
      <c r="FD51" s="91"/>
      <c r="FE51" s="27"/>
      <c r="FF51" s="27"/>
      <c r="FG51" s="27"/>
      <c r="FH51" s="27"/>
      <c r="FI51" s="27"/>
      <c r="FJ51" s="91"/>
      <c r="FK51" s="27"/>
      <c r="FL51" s="25"/>
      <c r="FM51" s="27"/>
      <c r="FN51" s="27"/>
      <c r="FO51" s="27"/>
      <c r="FP51" s="91"/>
      <c r="FQ51" s="91"/>
      <c r="FR51" s="27"/>
      <c r="FS51" s="27"/>
      <c r="FT51" s="27"/>
      <c r="FU51" s="27"/>
      <c r="FV51" s="91"/>
      <c r="FW51" s="27"/>
      <c r="FX51" s="27"/>
      <c r="FY51" s="27"/>
      <c r="FZ51" s="27"/>
      <c r="GA51" s="27"/>
      <c r="GB51" s="27"/>
      <c r="GC51" s="91"/>
      <c r="GD51" s="27"/>
      <c r="GE51" s="91"/>
      <c r="GF51" s="27"/>
      <c r="GG51" s="27"/>
      <c r="GH51" s="27"/>
      <c r="GI51" s="27"/>
      <c r="GJ51" s="91"/>
      <c r="GK51" s="27"/>
      <c r="GL51" s="27"/>
      <c r="GM51" s="27"/>
      <c r="GN51" s="27"/>
      <c r="GO51" s="27"/>
      <c r="GP51" s="27"/>
      <c r="GQ51" s="91"/>
      <c r="GR51" s="27"/>
      <c r="GS51" s="27"/>
      <c r="GT51" s="27"/>
      <c r="GU51" s="27"/>
      <c r="GV51" s="91"/>
      <c r="GW51" s="27"/>
      <c r="GX51" s="27"/>
      <c r="GY51" s="27"/>
      <c r="GZ51" s="27"/>
      <c r="HA51" s="27"/>
      <c r="HB51" s="91"/>
      <c r="HC51" s="27"/>
      <c r="HD51" s="27"/>
      <c r="HE51" s="27"/>
      <c r="HF51" s="27"/>
      <c r="HG51" s="25"/>
      <c r="HH51" s="91"/>
      <c r="HI51" s="91"/>
      <c r="HJ51" s="27"/>
      <c r="HK51" s="25"/>
      <c r="HL51" s="27"/>
      <c r="HM51" s="27"/>
      <c r="HN51" s="27"/>
      <c r="HO51" s="91"/>
      <c r="HP51" s="27"/>
      <c r="HQ51" s="27"/>
      <c r="HR51" s="27"/>
      <c r="HS51" s="27"/>
      <c r="HT51" s="27"/>
      <c r="HU51" s="27"/>
      <c r="HV51" s="27"/>
      <c r="HW51" s="27"/>
      <c r="HX51" s="91"/>
    </row>
    <row r="52" spans="1:232" s="20" customFormat="1" ht="15.75" thickBot="1" x14ac:dyDescent="0.3">
      <c r="A52" s="34"/>
      <c r="B52" s="90"/>
      <c r="C52" s="36" t="s">
        <v>240</v>
      </c>
      <c r="D52" s="19">
        <f t="shared" si="0"/>
        <v>0</v>
      </c>
      <c r="E52" s="19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9"/>
      <c r="AH52" s="25"/>
      <c r="AI52" s="27"/>
      <c r="AJ52" s="27"/>
      <c r="AK52" s="27"/>
      <c r="AL52" s="27"/>
      <c r="AM52" s="27"/>
      <c r="AN52" s="27"/>
      <c r="AO52" s="27"/>
      <c r="AP52" s="25"/>
      <c r="AQ52" s="25"/>
      <c r="AR52" s="27"/>
      <c r="AS52" s="27"/>
      <c r="AT52" s="27"/>
      <c r="AU52" s="27"/>
      <c r="AV52" s="25"/>
      <c r="AW52" s="27"/>
      <c r="AX52" s="25"/>
      <c r="AY52" s="27"/>
      <c r="AZ52" s="27"/>
      <c r="BA52" s="27"/>
      <c r="BB52" s="27"/>
      <c r="BC52" s="27"/>
      <c r="BD52" s="27"/>
      <c r="BE52" s="27"/>
      <c r="BF52" s="27"/>
      <c r="BG52" s="27"/>
      <c r="BH52" s="25"/>
      <c r="BI52" s="27"/>
      <c r="BJ52" s="27"/>
      <c r="BK52" s="27"/>
      <c r="BL52" s="27"/>
      <c r="BM52" s="27"/>
      <c r="BN52" s="27"/>
      <c r="BO52" s="25"/>
      <c r="BP52" s="27"/>
      <c r="BQ52" s="25"/>
      <c r="BR52" s="27"/>
      <c r="BS52" s="27"/>
      <c r="BT52" s="27"/>
      <c r="BU52" s="27"/>
      <c r="BV52" s="27"/>
      <c r="BW52" s="27"/>
      <c r="BX52" s="25"/>
      <c r="BY52" s="27"/>
      <c r="BZ52" s="25"/>
      <c r="CA52" s="25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5"/>
      <c r="CN52" s="27"/>
      <c r="CO52" s="27"/>
      <c r="CP52" s="27"/>
      <c r="CQ52" s="27"/>
      <c r="CR52" s="25"/>
      <c r="CS52" s="27"/>
      <c r="CT52" s="25"/>
      <c r="CU52" s="27"/>
      <c r="CV52" s="27"/>
      <c r="CW52" s="27"/>
      <c r="CX52" s="25"/>
      <c r="CY52" s="27"/>
      <c r="CZ52" s="25"/>
      <c r="DA52" s="27"/>
      <c r="DB52" s="25"/>
      <c r="DC52" s="27"/>
      <c r="DD52" s="27"/>
      <c r="DE52" s="27"/>
      <c r="DF52" s="25"/>
      <c r="DG52" s="27"/>
      <c r="DH52" s="25"/>
      <c r="DI52" s="27"/>
      <c r="DJ52" s="27"/>
      <c r="DK52" s="27"/>
      <c r="DL52" s="27"/>
      <c r="DM52" s="25"/>
      <c r="DN52" s="27"/>
      <c r="DO52" s="27"/>
      <c r="DP52" s="27"/>
      <c r="DQ52" s="27"/>
      <c r="DR52" s="25"/>
      <c r="DS52" s="27"/>
      <c r="DT52" s="25"/>
      <c r="DU52" s="25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5"/>
      <c r="EI52" s="27"/>
      <c r="EJ52" s="27"/>
      <c r="EK52" s="27"/>
      <c r="EL52" s="27"/>
      <c r="EM52" s="25"/>
      <c r="EN52" s="27"/>
      <c r="EO52" s="27"/>
      <c r="EP52" s="25"/>
      <c r="EQ52" s="27"/>
      <c r="ER52" s="27"/>
      <c r="ES52" s="27"/>
      <c r="ET52" s="27"/>
      <c r="EU52" s="27"/>
      <c r="EV52" s="25"/>
      <c r="EW52" s="27"/>
      <c r="EX52" s="25"/>
      <c r="EY52" s="27"/>
      <c r="EZ52" s="27"/>
      <c r="FA52" s="25"/>
      <c r="FB52" s="27"/>
      <c r="FC52" s="27"/>
      <c r="FD52" s="25"/>
      <c r="FE52" s="27"/>
      <c r="FF52" s="27"/>
      <c r="FG52" s="27"/>
      <c r="FH52" s="27"/>
      <c r="FI52" s="27"/>
      <c r="FJ52" s="25"/>
      <c r="FK52" s="27"/>
      <c r="FL52" s="25"/>
      <c r="FM52" s="27"/>
      <c r="FN52" s="27"/>
      <c r="FO52" s="27"/>
      <c r="FP52" s="25"/>
      <c r="FQ52" s="25"/>
      <c r="FR52" s="27"/>
      <c r="FS52" s="27"/>
      <c r="FT52" s="27"/>
      <c r="FU52" s="27"/>
      <c r="FV52" s="25"/>
      <c r="FW52" s="27"/>
      <c r="FX52" s="27"/>
      <c r="FY52" s="27"/>
      <c r="FZ52" s="27"/>
      <c r="GA52" s="27"/>
      <c r="GB52" s="27"/>
      <c r="GC52" s="25"/>
      <c r="GD52" s="27"/>
      <c r="GE52" s="25"/>
      <c r="GF52" s="27"/>
      <c r="GG52" s="27"/>
      <c r="GH52" s="27"/>
      <c r="GI52" s="27"/>
      <c r="GJ52" s="25"/>
      <c r="GK52" s="27"/>
      <c r="GL52" s="27"/>
      <c r="GM52" s="27"/>
      <c r="GN52" s="27"/>
      <c r="GO52" s="27"/>
      <c r="GP52" s="27"/>
      <c r="GQ52" s="25"/>
      <c r="GR52" s="27"/>
      <c r="GS52" s="27"/>
      <c r="GT52" s="27"/>
      <c r="GU52" s="27"/>
      <c r="GV52" s="25"/>
      <c r="GW52" s="27"/>
      <c r="GX52" s="27"/>
      <c r="GY52" s="27"/>
      <c r="GZ52" s="27"/>
      <c r="HA52" s="27"/>
      <c r="HB52" s="25"/>
      <c r="HC52" s="27"/>
      <c r="HD52" s="27"/>
      <c r="HE52" s="27"/>
      <c r="HF52" s="27"/>
      <c r="HG52" s="25"/>
      <c r="HH52" s="25"/>
      <c r="HI52" s="25"/>
      <c r="HJ52" s="27"/>
      <c r="HK52" s="25"/>
      <c r="HL52" s="27"/>
      <c r="HM52" s="27"/>
      <c r="HN52" s="27"/>
      <c r="HO52" s="25"/>
      <c r="HP52" s="27"/>
      <c r="HQ52" s="27"/>
      <c r="HR52" s="27"/>
      <c r="HS52" s="27"/>
      <c r="HT52" s="27"/>
      <c r="HU52" s="27"/>
      <c r="HV52" s="27"/>
      <c r="HW52" s="27"/>
      <c r="HX52" s="25"/>
    </row>
    <row r="53" spans="1:232" s="20" customFormat="1" ht="15" x14ac:dyDescent="0.25">
      <c r="A53" s="99" t="s">
        <v>288</v>
      </c>
      <c r="B53" s="100" t="s">
        <v>289</v>
      </c>
      <c r="C53" s="101" t="s">
        <v>263</v>
      </c>
      <c r="D53" s="19">
        <f t="shared" si="0"/>
        <v>74</v>
      </c>
      <c r="E53" s="19">
        <f>F53+G53</f>
        <v>74</v>
      </c>
      <c r="F53" s="25">
        <v>74</v>
      </c>
      <c r="G53" s="25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>
        <v>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9"/>
      <c r="AH53" s="25"/>
      <c r="AI53" s="27"/>
      <c r="AJ53" s="27"/>
      <c r="AK53" s="27"/>
      <c r="AL53" s="27">
        <v>4</v>
      </c>
      <c r="AM53" s="27"/>
      <c r="AN53" s="27">
        <v>2</v>
      </c>
      <c r="AO53" s="27"/>
      <c r="AP53" s="27"/>
      <c r="AQ53" s="27"/>
      <c r="AR53" s="27">
        <v>2</v>
      </c>
      <c r="AS53" s="27">
        <v>6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>
        <v>4</v>
      </c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>
        <v>1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>
        <v>3</v>
      </c>
      <c r="DV53" s="27"/>
      <c r="DW53" s="27"/>
      <c r="DX53" s="27">
        <v>8</v>
      </c>
      <c r="DY53" s="27"/>
      <c r="DZ53" s="27"/>
      <c r="EA53" s="27"/>
      <c r="EB53" s="27"/>
      <c r="EC53" s="27"/>
      <c r="ED53" s="109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>
        <v>15</v>
      </c>
      <c r="EU53" s="27"/>
      <c r="EV53" s="27"/>
      <c r="EW53" s="27"/>
      <c r="EX53" s="27"/>
      <c r="EY53" s="27">
        <v>3</v>
      </c>
      <c r="EZ53" s="27"/>
      <c r="FA53" s="27">
        <v>12</v>
      </c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>
        <v>4</v>
      </c>
      <c r="FX53" s="27"/>
      <c r="FY53" s="27"/>
      <c r="FZ53" s="27"/>
      <c r="GA53" s="27"/>
      <c r="GB53" s="27"/>
      <c r="GC53" s="27">
        <v>1</v>
      </c>
      <c r="GD53" s="27"/>
      <c r="GE53" s="27"/>
      <c r="GF53" s="27"/>
      <c r="GG53" s="27"/>
      <c r="GH53" s="27"/>
      <c r="GI53" s="27"/>
      <c r="GJ53" s="27"/>
      <c r="GK53" s="27"/>
      <c r="GL53" s="27"/>
      <c r="GM53" s="27">
        <v>4</v>
      </c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109"/>
      <c r="HA53" s="27"/>
      <c r="HB53" s="27"/>
      <c r="HC53" s="27"/>
      <c r="HD53" s="27"/>
      <c r="HE53" s="27"/>
      <c r="HF53" s="27"/>
      <c r="HG53" s="27"/>
      <c r="HH53" s="27">
        <v>2</v>
      </c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</row>
    <row r="54" spans="1:232" s="20" customFormat="1" ht="16.5" customHeight="1" thickBot="1" x14ac:dyDescent="0.3">
      <c r="A54" s="103"/>
      <c r="B54" s="104"/>
      <c r="C54" s="105" t="s">
        <v>240</v>
      </c>
      <c r="D54" s="19">
        <f t="shared" si="0"/>
        <v>272.88799999999998</v>
      </c>
      <c r="E54" s="19">
        <f>F54+G54</f>
        <v>272.89</v>
      </c>
      <c r="F54" s="25">
        <v>272.89</v>
      </c>
      <c r="G54" s="25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>
        <v>1.542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19"/>
      <c r="AH54" s="25"/>
      <c r="AI54" s="27"/>
      <c r="AJ54" s="27"/>
      <c r="AK54" s="27"/>
      <c r="AL54" s="27">
        <v>4.7869999999999999</v>
      </c>
      <c r="AM54" s="27"/>
      <c r="AN54" s="27">
        <v>2.6589999999999998</v>
      </c>
      <c r="AO54" s="27"/>
      <c r="AP54" s="27"/>
      <c r="AQ54" s="27"/>
      <c r="AR54" s="27">
        <v>3.472</v>
      </c>
      <c r="AS54" s="27">
        <v>9.1639999999999997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>
        <v>97.510999999999996</v>
      </c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>
        <v>15.097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>
        <v>12.861000000000001</v>
      </c>
      <c r="DV54" s="27"/>
      <c r="DW54" s="27"/>
      <c r="DX54" s="27">
        <v>36.023000000000003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>
        <v>7.4649999999999999</v>
      </c>
      <c r="EU54" s="27"/>
      <c r="EV54" s="27"/>
      <c r="EW54" s="27"/>
      <c r="EX54" s="27"/>
      <c r="EY54" s="27">
        <v>0.64400000000000002</v>
      </c>
      <c r="EZ54" s="27"/>
      <c r="FA54" s="27">
        <v>71.983999999999995</v>
      </c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>
        <v>4.7869999999999999</v>
      </c>
      <c r="FX54" s="27"/>
      <c r="FY54" s="27"/>
      <c r="FZ54" s="27"/>
      <c r="GA54" s="27"/>
      <c r="GB54" s="27"/>
      <c r="GC54" s="27">
        <v>0.13900000000000001</v>
      </c>
      <c r="GD54" s="27"/>
      <c r="GE54" s="27"/>
      <c r="GF54" s="27"/>
      <c r="GG54" s="27"/>
      <c r="GH54" s="27"/>
      <c r="GI54" s="27"/>
      <c r="GJ54" s="27"/>
      <c r="GK54" s="27"/>
      <c r="GL54" s="27"/>
      <c r="GM54" s="27">
        <v>1.9890000000000001</v>
      </c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>
        <v>2.7639999999999998</v>
      </c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</row>
    <row r="55" spans="1:232" s="20" customFormat="1" ht="28.5" customHeight="1" x14ac:dyDescent="0.25">
      <c r="A55" s="78" t="s">
        <v>290</v>
      </c>
      <c r="B55" s="79" t="s">
        <v>291</v>
      </c>
      <c r="C55" s="80" t="s">
        <v>243</v>
      </c>
      <c r="D55" s="19">
        <f t="shared" si="0"/>
        <v>0</v>
      </c>
      <c r="E55" s="39"/>
      <c r="F55" s="25"/>
      <c r="G55" s="25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9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</row>
    <row r="56" spans="1:232" s="20" customFormat="1" ht="21.75" customHeight="1" thickBot="1" x14ac:dyDescent="0.3">
      <c r="A56" s="34"/>
      <c r="B56" s="90"/>
      <c r="C56" s="36" t="s">
        <v>240</v>
      </c>
      <c r="D56" s="19">
        <f t="shared" si="0"/>
        <v>0</v>
      </c>
      <c r="E56" s="19"/>
      <c r="F56" s="25"/>
      <c r="G56" s="25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9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</row>
    <row r="57" spans="1:232" s="20" customFormat="1" ht="29.25" customHeight="1" x14ac:dyDescent="0.25">
      <c r="A57" s="99" t="s">
        <v>292</v>
      </c>
      <c r="B57" s="100" t="s">
        <v>293</v>
      </c>
      <c r="C57" s="101" t="s">
        <v>263</v>
      </c>
      <c r="D57" s="19">
        <f t="shared" si="0"/>
        <v>0</v>
      </c>
      <c r="E57" s="19"/>
      <c r="F57" s="25"/>
      <c r="G57" s="25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19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</row>
    <row r="58" spans="1:232" s="20" customFormat="1" ht="15" x14ac:dyDescent="0.25">
      <c r="A58" s="154"/>
      <c r="B58" s="158"/>
      <c r="C58" s="156" t="s">
        <v>240</v>
      </c>
      <c r="D58" s="19">
        <f t="shared" si="0"/>
        <v>0</v>
      </c>
      <c r="E58" s="19"/>
      <c r="F58" s="25"/>
      <c r="G58" s="25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19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</row>
    <row r="59" spans="1:232" s="20" customFormat="1" ht="15" x14ac:dyDescent="0.25">
      <c r="A59" s="154" t="s">
        <v>294</v>
      </c>
      <c r="B59" s="155" t="s">
        <v>295</v>
      </c>
      <c r="C59" s="156" t="s">
        <v>263</v>
      </c>
      <c r="D59" s="19">
        <f t="shared" si="0"/>
        <v>0</v>
      </c>
      <c r="E59" s="39"/>
      <c r="F59" s="25"/>
      <c r="G59" s="25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9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</row>
    <row r="60" spans="1:232" s="20" customFormat="1" ht="15" x14ac:dyDescent="0.25">
      <c r="A60" s="154"/>
      <c r="B60" s="155"/>
      <c r="C60" s="156" t="s">
        <v>240</v>
      </c>
      <c r="D60" s="19">
        <f t="shared" si="0"/>
        <v>0</v>
      </c>
      <c r="E60" s="19"/>
      <c r="F60" s="25"/>
      <c r="G60" s="25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19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</row>
    <row r="61" spans="1:232" s="20" customFormat="1" ht="41.25" customHeight="1" thickBot="1" x14ac:dyDescent="0.3">
      <c r="A61" s="154" t="s">
        <v>296</v>
      </c>
      <c r="B61" s="158" t="s">
        <v>297</v>
      </c>
      <c r="C61" s="156" t="s">
        <v>298</v>
      </c>
      <c r="D61" s="19">
        <f t="shared" si="0"/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</row>
    <row r="62" spans="1:232" s="20" customFormat="1" ht="15" x14ac:dyDescent="0.25">
      <c r="A62" s="154"/>
      <c r="B62" s="158"/>
      <c r="C62" s="156" t="s">
        <v>240</v>
      </c>
      <c r="D62" s="19">
        <f t="shared" si="0"/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10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11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</row>
    <row r="63" spans="1:232" s="20" customFormat="1" ht="15" x14ac:dyDescent="0.25">
      <c r="A63" s="154" t="s">
        <v>299</v>
      </c>
      <c r="B63" s="158" t="s">
        <v>300</v>
      </c>
      <c r="C63" s="156" t="s">
        <v>263</v>
      </c>
      <c r="D63" s="19">
        <f t="shared" si="0"/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12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13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</row>
    <row r="64" spans="1:232" s="20" customFormat="1" ht="15" x14ac:dyDescent="0.25">
      <c r="A64" s="154"/>
      <c r="B64" s="158"/>
      <c r="C64" s="156" t="s">
        <v>240</v>
      </c>
      <c r="D64" s="19">
        <f t="shared" si="0"/>
        <v>0</v>
      </c>
      <c r="E64" s="114"/>
      <c r="F64" s="115"/>
      <c r="G64" s="116"/>
      <c r="H64" s="26"/>
      <c r="I64" s="25"/>
      <c r="J64" s="19"/>
      <c r="K64" s="25"/>
      <c r="L64" s="25"/>
      <c r="M64" s="25"/>
      <c r="N64" s="25"/>
      <c r="O64" s="25"/>
      <c r="P64" s="25"/>
      <c r="Q64" s="25"/>
      <c r="R64" s="25"/>
      <c r="S64" s="19"/>
      <c r="T64" s="19"/>
      <c r="U64" s="19"/>
      <c r="V64" s="19"/>
      <c r="W64" s="19"/>
      <c r="X64" s="19"/>
      <c r="Y64" s="19"/>
      <c r="Z64" s="25"/>
      <c r="AA64" s="25"/>
      <c r="AB64" s="25"/>
      <c r="AC64" s="25"/>
      <c r="AD64" s="25"/>
      <c r="AE64" s="25"/>
      <c r="AF64" s="25"/>
      <c r="AG64" s="117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113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109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</row>
    <row r="65" spans="1:232" s="20" customFormat="1" ht="15" x14ac:dyDescent="0.25">
      <c r="A65" s="154" t="s">
        <v>301</v>
      </c>
      <c r="B65" s="158" t="s">
        <v>302</v>
      </c>
      <c r="C65" s="156" t="s">
        <v>263</v>
      </c>
      <c r="D65" s="19">
        <f t="shared" si="0"/>
        <v>0</v>
      </c>
      <c r="E65" s="19"/>
      <c r="F65" s="115"/>
      <c r="G65" s="116"/>
      <c r="H65" s="26"/>
      <c r="I65" s="25"/>
      <c r="J65" s="19"/>
      <c r="K65" s="25"/>
      <c r="L65" s="25"/>
      <c r="M65" s="25"/>
      <c r="N65" s="25"/>
      <c r="O65" s="25"/>
      <c r="P65" s="25"/>
      <c r="Q65" s="25"/>
      <c r="R65" s="25"/>
      <c r="S65" s="19"/>
      <c r="T65" s="19"/>
      <c r="U65" s="19"/>
      <c r="V65" s="19"/>
      <c r="W65" s="19"/>
      <c r="X65" s="19"/>
      <c r="Y65" s="19"/>
      <c r="Z65" s="25"/>
      <c r="AA65" s="25"/>
      <c r="AB65" s="25"/>
      <c r="AC65" s="25"/>
      <c r="AD65" s="25"/>
      <c r="AE65" s="25"/>
      <c r="AF65" s="25"/>
      <c r="AG65" s="112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113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</row>
    <row r="66" spans="1:232" s="20" customFormat="1" ht="15" x14ac:dyDescent="0.25">
      <c r="A66" s="154"/>
      <c r="B66" s="158"/>
      <c r="C66" s="156" t="s">
        <v>240</v>
      </c>
      <c r="D66" s="19">
        <f t="shared" si="0"/>
        <v>0</v>
      </c>
      <c r="E66" s="19"/>
      <c r="F66" s="115"/>
      <c r="G66" s="116"/>
      <c r="H66" s="26"/>
      <c r="I66" s="25"/>
      <c r="J66" s="19"/>
      <c r="K66" s="25"/>
      <c r="L66" s="25"/>
      <c r="M66" s="25"/>
      <c r="N66" s="25"/>
      <c r="O66" s="25"/>
      <c r="P66" s="25"/>
      <c r="Q66" s="25"/>
      <c r="R66" s="25"/>
      <c r="S66" s="19"/>
      <c r="T66" s="19"/>
      <c r="U66" s="19"/>
      <c r="V66" s="19"/>
      <c r="W66" s="19"/>
      <c r="X66" s="19"/>
      <c r="Y66" s="19"/>
      <c r="Z66" s="25"/>
      <c r="AA66" s="115"/>
      <c r="AB66" s="25"/>
      <c r="AC66" s="25"/>
      <c r="AD66" s="25"/>
      <c r="AE66" s="25"/>
      <c r="AF66" s="25"/>
      <c r="AG66" s="117"/>
      <c r="AH66" s="115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113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</row>
    <row r="67" spans="1:232" s="20" customFormat="1" ht="28.5" customHeight="1" x14ac:dyDescent="0.25">
      <c r="A67" s="154" t="s">
        <v>303</v>
      </c>
      <c r="B67" s="158" t="s">
        <v>304</v>
      </c>
      <c r="C67" s="156" t="s">
        <v>305</v>
      </c>
      <c r="D67" s="19">
        <f t="shared" si="0"/>
        <v>0</v>
      </c>
      <c r="E67" s="19"/>
      <c r="F67" s="115"/>
      <c r="G67" s="116"/>
      <c r="H67" s="26"/>
      <c r="I67" s="25"/>
      <c r="J67" s="19"/>
      <c r="K67" s="25"/>
      <c r="L67" s="25"/>
      <c r="M67" s="25"/>
      <c r="N67" s="25"/>
      <c r="O67" s="25"/>
      <c r="P67" s="25"/>
      <c r="Q67" s="25"/>
      <c r="R67" s="25"/>
      <c r="S67" s="19"/>
      <c r="T67" s="19"/>
      <c r="U67" s="19"/>
      <c r="V67" s="19"/>
      <c r="W67" s="19"/>
      <c r="X67" s="19"/>
      <c r="Y67" s="19"/>
      <c r="Z67" s="25"/>
      <c r="AA67" s="25"/>
      <c r="AB67" s="25"/>
      <c r="AC67" s="25"/>
      <c r="AD67" s="25"/>
      <c r="AE67" s="25"/>
      <c r="AF67" s="25"/>
      <c r="AG67" s="112"/>
      <c r="AH67" s="25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113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</row>
    <row r="68" spans="1:232" s="20" customFormat="1" ht="15" x14ac:dyDescent="0.25">
      <c r="A68" s="154"/>
      <c r="B68" s="158"/>
      <c r="C68" s="156" t="s">
        <v>240</v>
      </c>
      <c r="D68" s="19">
        <f t="shared" si="0"/>
        <v>0</v>
      </c>
      <c r="E68" s="19"/>
      <c r="F68" s="115"/>
      <c r="G68" s="116"/>
      <c r="H68" s="26"/>
      <c r="I68" s="25"/>
      <c r="J68" s="19"/>
      <c r="K68" s="25"/>
      <c r="L68" s="25"/>
      <c r="M68" s="25"/>
      <c r="N68" s="25"/>
      <c r="O68" s="25"/>
      <c r="P68" s="25"/>
      <c r="Q68" s="25"/>
      <c r="R68" s="25"/>
      <c r="S68" s="19"/>
      <c r="T68" s="25"/>
      <c r="U68" s="19"/>
      <c r="V68" s="19"/>
      <c r="W68" s="19"/>
      <c r="X68" s="19"/>
      <c r="Y68" s="19"/>
      <c r="Z68" s="25"/>
      <c r="AA68" s="25"/>
      <c r="AB68" s="25"/>
      <c r="AC68" s="25"/>
      <c r="AD68" s="25"/>
      <c r="AE68" s="25"/>
      <c r="AF68" s="25"/>
      <c r="AG68" s="117"/>
      <c r="AH68" s="25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109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113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</row>
    <row r="69" spans="1:232" s="20" customFormat="1" ht="29.25" customHeight="1" x14ac:dyDescent="0.25">
      <c r="A69" s="154" t="s">
        <v>306</v>
      </c>
      <c r="B69" s="158" t="s">
        <v>307</v>
      </c>
      <c r="C69" s="156" t="s">
        <v>298</v>
      </c>
      <c r="D69" s="19">
        <f t="shared" si="0"/>
        <v>0</v>
      </c>
      <c r="E69" s="19"/>
      <c r="F69" s="115"/>
      <c r="G69" s="116"/>
      <c r="H69" s="26"/>
      <c r="I69" s="25"/>
      <c r="J69" s="19"/>
      <c r="K69" s="25"/>
      <c r="L69" s="25"/>
      <c r="M69" s="25"/>
      <c r="N69" s="25"/>
      <c r="O69" s="25"/>
      <c r="P69" s="25"/>
      <c r="Q69" s="25"/>
      <c r="R69" s="25"/>
      <c r="S69" s="19"/>
      <c r="T69" s="25"/>
      <c r="U69" s="19"/>
      <c r="V69" s="19"/>
      <c r="W69" s="19"/>
      <c r="X69" s="19"/>
      <c r="Y69" s="19"/>
      <c r="Z69" s="25"/>
      <c r="AA69" s="25"/>
      <c r="AB69" s="25"/>
      <c r="AC69" s="25"/>
      <c r="AD69" s="25"/>
      <c r="AE69" s="25"/>
      <c r="AF69" s="25"/>
      <c r="AG69" s="112"/>
      <c r="AH69" s="25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113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</row>
    <row r="70" spans="1:232" s="20" customFormat="1" ht="15.75" thickBot="1" x14ac:dyDescent="0.3">
      <c r="A70" s="103"/>
      <c r="B70" s="104"/>
      <c r="C70" s="105" t="s">
        <v>240</v>
      </c>
      <c r="D70" s="19">
        <f t="shared" si="0"/>
        <v>0</v>
      </c>
      <c r="E70" s="19"/>
      <c r="F70" s="115"/>
      <c r="G70" s="116"/>
      <c r="H70" s="26"/>
      <c r="I70" s="25"/>
      <c r="J70" s="19"/>
      <c r="K70" s="25"/>
      <c r="L70" s="25"/>
      <c r="M70" s="25"/>
      <c r="N70" s="25"/>
      <c r="O70" s="25"/>
      <c r="P70" s="25"/>
      <c r="Q70" s="25"/>
      <c r="R70" s="25"/>
      <c r="S70" s="19"/>
      <c r="T70" s="25"/>
      <c r="U70" s="19"/>
      <c r="V70" s="19"/>
      <c r="W70" s="19"/>
      <c r="X70" s="19"/>
      <c r="Y70" s="19"/>
      <c r="Z70" s="25"/>
      <c r="AA70" s="25"/>
      <c r="AB70" s="25"/>
      <c r="AC70" s="25"/>
      <c r="AD70" s="25"/>
      <c r="AE70" s="25"/>
      <c r="AF70" s="25"/>
      <c r="AG70" s="117"/>
      <c r="AH70" s="25"/>
      <c r="AI70" s="27"/>
      <c r="AJ70" s="27"/>
      <c r="AK70" s="27"/>
      <c r="AL70" s="27"/>
      <c r="AM70" s="27"/>
      <c r="AN70" s="27"/>
      <c r="AO70" s="109"/>
      <c r="AP70" s="27"/>
      <c r="AQ70" s="27"/>
      <c r="AR70" s="27"/>
      <c r="AS70" s="27"/>
      <c r="AT70" s="27"/>
      <c r="AU70" s="27"/>
      <c r="AV70" s="109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113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</row>
    <row r="71" spans="1:232" s="14" customFormat="1" ht="15.75" thickBot="1" x14ac:dyDescent="0.3">
      <c r="A71" s="118" t="s">
        <v>308</v>
      </c>
      <c r="B71" s="11" t="s">
        <v>309</v>
      </c>
      <c r="C71" s="12" t="s">
        <v>240</v>
      </c>
      <c r="D71" s="18">
        <f t="shared" si="0"/>
        <v>566.61799999999971</v>
      </c>
      <c r="E71" s="119">
        <v>566.61799999999971</v>
      </c>
      <c r="F71" s="119">
        <v>566.61799999999971</v>
      </c>
      <c r="G71" s="119">
        <f t="shared" ref="G71:BR71" si="21">G73+G83+G85</f>
        <v>0</v>
      </c>
      <c r="H71" s="119">
        <f t="shared" si="21"/>
        <v>0</v>
      </c>
      <c r="I71" s="119">
        <f t="shared" si="21"/>
        <v>5.1910000000000007</v>
      </c>
      <c r="J71" s="119">
        <f t="shared" si="21"/>
        <v>0</v>
      </c>
      <c r="K71" s="119">
        <f t="shared" si="21"/>
        <v>0</v>
      </c>
      <c r="L71" s="119">
        <f t="shared" si="21"/>
        <v>10.226000000000001</v>
      </c>
      <c r="M71" s="119">
        <f t="shared" si="21"/>
        <v>10.226000000000001</v>
      </c>
      <c r="N71" s="119">
        <f t="shared" si="21"/>
        <v>0</v>
      </c>
      <c r="O71" s="119">
        <f t="shared" si="21"/>
        <v>0</v>
      </c>
      <c r="P71" s="119">
        <f t="shared" si="21"/>
        <v>0</v>
      </c>
      <c r="Q71" s="119">
        <f t="shared" si="21"/>
        <v>0</v>
      </c>
      <c r="R71" s="119">
        <f t="shared" si="21"/>
        <v>0</v>
      </c>
      <c r="S71" s="119">
        <f t="shared" si="21"/>
        <v>0</v>
      </c>
      <c r="T71" s="119">
        <f t="shared" si="21"/>
        <v>3.6080000000000001</v>
      </c>
      <c r="U71" s="119">
        <f t="shared" si="21"/>
        <v>0</v>
      </c>
      <c r="V71" s="119">
        <f t="shared" si="21"/>
        <v>0</v>
      </c>
      <c r="W71" s="119">
        <f t="shared" si="21"/>
        <v>3.4169999999999998</v>
      </c>
      <c r="X71" s="119">
        <f t="shared" si="21"/>
        <v>0</v>
      </c>
      <c r="Y71" s="119">
        <f t="shared" si="21"/>
        <v>0</v>
      </c>
      <c r="Z71" s="119">
        <f t="shared" si="21"/>
        <v>0</v>
      </c>
      <c r="AA71" s="119">
        <f t="shared" si="21"/>
        <v>0</v>
      </c>
      <c r="AB71" s="119">
        <f t="shared" si="21"/>
        <v>0</v>
      </c>
      <c r="AC71" s="119">
        <f t="shared" si="21"/>
        <v>0.95899999999999996</v>
      </c>
      <c r="AD71" s="119">
        <f t="shared" si="21"/>
        <v>0</v>
      </c>
      <c r="AE71" s="119">
        <f t="shared" si="21"/>
        <v>0</v>
      </c>
      <c r="AF71" s="119">
        <f t="shared" si="21"/>
        <v>0</v>
      </c>
      <c r="AG71" s="119">
        <f t="shared" si="21"/>
        <v>2.0510000000000002</v>
      </c>
      <c r="AH71" s="119">
        <f t="shared" si="21"/>
        <v>0</v>
      </c>
      <c r="AI71" s="119">
        <f t="shared" si="21"/>
        <v>0</v>
      </c>
      <c r="AJ71" s="119">
        <f t="shared" si="21"/>
        <v>0</v>
      </c>
      <c r="AK71" s="119">
        <f t="shared" si="21"/>
        <v>6.8070000000000004</v>
      </c>
      <c r="AL71" s="119">
        <f t="shared" si="21"/>
        <v>0</v>
      </c>
      <c r="AM71" s="119">
        <f t="shared" si="21"/>
        <v>0</v>
      </c>
      <c r="AN71" s="119">
        <f t="shared" si="21"/>
        <v>0</v>
      </c>
      <c r="AO71" s="119">
        <f t="shared" si="21"/>
        <v>0</v>
      </c>
      <c r="AP71" s="119">
        <f t="shared" si="21"/>
        <v>0</v>
      </c>
      <c r="AQ71" s="119">
        <f t="shared" si="21"/>
        <v>0</v>
      </c>
      <c r="AR71" s="119">
        <f t="shared" si="21"/>
        <v>0</v>
      </c>
      <c r="AS71" s="119">
        <f t="shared" si="21"/>
        <v>0</v>
      </c>
      <c r="AT71" s="119">
        <f t="shared" si="21"/>
        <v>0</v>
      </c>
      <c r="AU71" s="119">
        <f t="shared" si="21"/>
        <v>0</v>
      </c>
      <c r="AV71" s="119">
        <f t="shared" si="21"/>
        <v>0</v>
      </c>
      <c r="AW71" s="119">
        <f t="shared" si="21"/>
        <v>0</v>
      </c>
      <c r="AX71" s="119">
        <f t="shared" si="21"/>
        <v>0</v>
      </c>
      <c r="AY71" s="119">
        <f t="shared" si="21"/>
        <v>0</v>
      </c>
      <c r="AZ71" s="119">
        <f t="shared" si="21"/>
        <v>0</v>
      </c>
      <c r="BA71" s="119">
        <f t="shared" si="21"/>
        <v>0</v>
      </c>
      <c r="BB71" s="119">
        <f t="shared" si="21"/>
        <v>0.84499999999999997</v>
      </c>
      <c r="BC71" s="119">
        <f t="shared" si="21"/>
        <v>1.4630000000000001</v>
      </c>
      <c r="BD71" s="119">
        <f t="shared" si="21"/>
        <v>0</v>
      </c>
      <c r="BE71" s="119">
        <f t="shared" si="21"/>
        <v>0</v>
      </c>
      <c r="BF71" s="119">
        <f t="shared" si="21"/>
        <v>0</v>
      </c>
      <c r="BG71" s="119">
        <f t="shared" si="21"/>
        <v>1.321</v>
      </c>
      <c r="BH71" s="119">
        <f t="shared" si="21"/>
        <v>0</v>
      </c>
      <c r="BI71" s="119">
        <f t="shared" si="21"/>
        <v>0</v>
      </c>
      <c r="BJ71" s="119">
        <f t="shared" si="21"/>
        <v>0</v>
      </c>
      <c r="BK71" s="119">
        <f t="shared" si="21"/>
        <v>0</v>
      </c>
      <c r="BL71" s="119">
        <f t="shared" si="21"/>
        <v>0</v>
      </c>
      <c r="BM71" s="119">
        <f t="shared" si="21"/>
        <v>0</v>
      </c>
      <c r="BN71" s="119">
        <f t="shared" si="21"/>
        <v>0</v>
      </c>
      <c r="BO71" s="119">
        <f t="shared" si="21"/>
        <v>0</v>
      </c>
      <c r="BP71" s="119">
        <f t="shared" si="21"/>
        <v>0</v>
      </c>
      <c r="BQ71" s="119">
        <f t="shared" si="21"/>
        <v>0</v>
      </c>
      <c r="BR71" s="119">
        <f t="shared" si="21"/>
        <v>0</v>
      </c>
      <c r="BS71" s="119">
        <f t="shared" ref="BS71:ED71" si="22">BS73+BS83+BS85</f>
        <v>0</v>
      </c>
      <c r="BT71" s="119">
        <f t="shared" si="22"/>
        <v>3.5790000000000002</v>
      </c>
      <c r="BU71" s="119">
        <f t="shared" si="22"/>
        <v>0</v>
      </c>
      <c r="BV71" s="119">
        <f t="shared" si="22"/>
        <v>0</v>
      </c>
      <c r="BW71" s="119">
        <f t="shared" si="22"/>
        <v>0</v>
      </c>
      <c r="BX71" s="119">
        <f t="shared" si="22"/>
        <v>0</v>
      </c>
      <c r="BY71" s="119">
        <f t="shared" si="22"/>
        <v>0</v>
      </c>
      <c r="BZ71" s="119">
        <f t="shared" si="22"/>
        <v>0</v>
      </c>
      <c r="CA71" s="119">
        <f t="shared" si="22"/>
        <v>1.4809999999999999</v>
      </c>
      <c r="CB71" s="119">
        <f t="shared" si="22"/>
        <v>4.101</v>
      </c>
      <c r="CC71" s="119">
        <f t="shared" si="22"/>
        <v>0</v>
      </c>
      <c r="CD71" s="119">
        <f t="shared" si="22"/>
        <v>0</v>
      </c>
      <c r="CE71" s="119">
        <f t="shared" si="22"/>
        <v>0</v>
      </c>
      <c r="CF71" s="119">
        <f t="shared" si="22"/>
        <v>13.91</v>
      </c>
      <c r="CG71" s="119">
        <f t="shared" si="22"/>
        <v>0</v>
      </c>
      <c r="CH71" s="119">
        <f t="shared" si="22"/>
        <v>2.8840000000000003</v>
      </c>
      <c r="CI71" s="119">
        <f t="shared" si="22"/>
        <v>1.8540000000000001</v>
      </c>
      <c r="CJ71" s="119">
        <f t="shared" si="22"/>
        <v>9.0730000000000004</v>
      </c>
      <c r="CK71" s="119">
        <f t="shared" si="22"/>
        <v>0</v>
      </c>
      <c r="CL71" s="119">
        <f t="shared" si="22"/>
        <v>0</v>
      </c>
      <c r="CM71" s="119">
        <f t="shared" si="22"/>
        <v>0</v>
      </c>
      <c r="CN71" s="119">
        <f t="shared" si="22"/>
        <v>1.536</v>
      </c>
      <c r="CO71" s="119">
        <f t="shared" si="22"/>
        <v>0</v>
      </c>
      <c r="CP71" s="119">
        <f t="shared" si="22"/>
        <v>0</v>
      </c>
      <c r="CQ71" s="119">
        <f t="shared" si="22"/>
        <v>1.3280000000000001</v>
      </c>
      <c r="CR71" s="119">
        <f t="shared" si="22"/>
        <v>0</v>
      </c>
      <c r="CS71" s="119">
        <f t="shared" si="22"/>
        <v>0</v>
      </c>
      <c r="CT71" s="119">
        <f t="shared" si="22"/>
        <v>11.56</v>
      </c>
      <c r="CU71" s="119">
        <f t="shared" si="22"/>
        <v>0</v>
      </c>
      <c r="CV71" s="119">
        <f t="shared" si="22"/>
        <v>0</v>
      </c>
      <c r="CW71" s="119">
        <f t="shared" si="22"/>
        <v>1.9259999999999999</v>
      </c>
      <c r="CX71" s="119">
        <f t="shared" si="22"/>
        <v>0.86699999999999999</v>
      </c>
      <c r="CY71" s="119">
        <f t="shared" si="22"/>
        <v>5.9059999999999997</v>
      </c>
      <c r="CZ71" s="119">
        <f t="shared" si="22"/>
        <v>0</v>
      </c>
      <c r="DA71" s="119">
        <f t="shared" si="22"/>
        <v>4.7679999999999998</v>
      </c>
      <c r="DB71" s="119">
        <f t="shared" si="22"/>
        <v>0</v>
      </c>
      <c r="DC71" s="119">
        <f t="shared" si="22"/>
        <v>0</v>
      </c>
      <c r="DD71" s="119">
        <f t="shared" si="22"/>
        <v>0</v>
      </c>
      <c r="DE71" s="119">
        <f t="shared" si="22"/>
        <v>4.0129999999999999</v>
      </c>
      <c r="DF71" s="119">
        <f t="shared" si="22"/>
        <v>0</v>
      </c>
      <c r="DG71" s="119">
        <f t="shared" si="22"/>
        <v>22.1</v>
      </c>
      <c r="DH71" s="119">
        <f t="shared" si="22"/>
        <v>5.9119999999999999</v>
      </c>
      <c r="DI71" s="119">
        <f t="shared" si="22"/>
        <v>23.450000000000003</v>
      </c>
      <c r="DJ71" s="119">
        <f t="shared" si="22"/>
        <v>6.81</v>
      </c>
      <c r="DK71" s="119">
        <f t="shared" si="22"/>
        <v>5.2409999999999997</v>
      </c>
      <c r="DL71" s="119">
        <f t="shared" si="22"/>
        <v>0</v>
      </c>
      <c r="DM71" s="119">
        <f t="shared" si="22"/>
        <v>0</v>
      </c>
      <c r="DN71" s="119">
        <f t="shared" si="22"/>
        <v>7.3570000000000011</v>
      </c>
      <c r="DO71" s="119">
        <f t="shared" si="22"/>
        <v>0</v>
      </c>
      <c r="DP71" s="119">
        <f t="shared" si="22"/>
        <v>0</v>
      </c>
      <c r="DQ71" s="119">
        <f t="shared" si="22"/>
        <v>3.99</v>
      </c>
      <c r="DR71" s="119">
        <f t="shared" si="22"/>
        <v>0.371</v>
      </c>
      <c r="DS71" s="119">
        <f t="shared" si="22"/>
        <v>28.478000000000002</v>
      </c>
      <c r="DT71" s="119">
        <f t="shared" si="22"/>
        <v>28.547000000000004</v>
      </c>
      <c r="DU71" s="119">
        <f t="shared" si="22"/>
        <v>57.739999999999995</v>
      </c>
      <c r="DV71" s="119">
        <f t="shared" si="22"/>
        <v>11.182</v>
      </c>
      <c r="DW71" s="119">
        <f t="shared" si="22"/>
        <v>0</v>
      </c>
      <c r="DX71" s="119">
        <f t="shared" si="22"/>
        <v>19.737000000000002</v>
      </c>
      <c r="DY71" s="119">
        <f t="shared" si="22"/>
        <v>6.8179999999999996</v>
      </c>
      <c r="DZ71" s="119">
        <f t="shared" si="22"/>
        <v>12.191000000000001</v>
      </c>
      <c r="EA71" s="119">
        <f t="shared" si="22"/>
        <v>4.8040000000000003</v>
      </c>
      <c r="EB71" s="119">
        <f t="shared" si="22"/>
        <v>9.1020000000000003</v>
      </c>
      <c r="EC71" s="119">
        <f t="shared" si="22"/>
        <v>7.4559999999999995</v>
      </c>
      <c r="ED71" s="119">
        <f t="shared" si="22"/>
        <v>5.0410000000000004</v>
      </c>
      <c r="EE71" s="119">
        <f t="shared" ref="EE71:GP71" si="23">EE73+EE83+EE85</f>
        <v>13.597</v>
      </c>
      <c r="EF71" s="119">
        <f t="shared" si="23"/>
        <v>0</v>
      </c>
      <c r="EG71" s="119">
        <f t="shared" si="23"/>
        <v>40.256</v>
      </c>
      <c r="EH71" s="119">
        <f t="shared" si="23"/>
        <v>0</v>
      </c>
      <c r="EI71" s="119">
        <f t="shared" si="23"/>
        <v>0</v>
      </c>
      <c r="EJ71" s="119">
        <f t="shared" si="23"/>
        <v>0</v>
      </c>
      <c r="EK71" s="119">
        <f t="shared" si="23"/>
        <v>0</v>
      </c>
      <c r="EL71" s="119">
        <f t="shared" si="23"/>
        <v>0</v>
      </c>
      <c r="EM71" s="119">
        <f t="shared" si="23"/>
        <v>30.678000000000001</v>
      </c>
      <c r="EN71" s="119">
        <f t="shared" si="23"/>
        <v>0</v>
      </c>
      <c r="EO71" s="119">
        <f t="shared" si="23"/>
        <v>0</v>
      </c>
      <c r="EP71" s="119">
        <f t="shared" si="23"/>
        <v>1.155</v>
      </c>
      <c r="EQ71" s="119">
        <f t="shared" si="23"/>
        <v>1.9970000000000001</v>
      </c>
      <c r="ER71" s="119">
        <f t="shared" si="23"/>
        <v>0</v>
      </c>
      <c r="ES71" s="119">
        <f t="shared" si="23"/>
        <v>0</v>
      </c>
      <c r="ET71" s="119">
        <f t="shared" si="23"/>
        <v>0</v>
      </c>
      <c r="EU71" s="119">
        <f t="shared" si="23"/>
        <v>0</v>
      </c>
      <c r="EV71" s="119">
        <f t="shared" si="23"/>
        <v>8.0419999999999998</v>
      </c>
      <c r="EW71" s="119">
        <f t="shared" si="23"/>
        <v>7.8669999999999991</v>
      </c>
      <c r="EX71" s="119">
        <f t="shared" si="23"/>
        <v>1.044</v>
      </c>
      <c r="EY71" s="119">
        <f t="shared" si="23"/>
        <v>15.644</v>
      </c>
      <c r="EZ71" s="119">
        <f t="shared" si="23"/>
        <v>0</v>
      </c>
      <c r="FA71" s="119">
        <f t="shared" si="23"/>
        <v>0</v>
      </c>
      <c r="FB71" s="119">
        <f t="shared" si="23"/>
        <v>0.84499999999999997</v>
      </c>
      <c r="FC71" s="119">
        <f t="shared" si="23"/>
        <v>0</v>
      </c>
      <c r="FD71" s="119">
        <f t="shared" si="23"/>
        <v>0</v>
      </c>
      <c r="FE71" s="119">
        <f t="shared" si="23"/>
        <v>5.1130000000000004</v>
      </c>
      <c r="FF71" s="119">
        <f t="shared" si="23"/>
        <v>30.269999999999996</v>
      </c>
      <c r="FG71" s="119">
        <f t="shared" si="23"/>
        <v>0</v>
      </c>
      <c r="FH71" s="119">
        <f t="shared" si="23"/>
        <v>0</v>
      </c>
      <c r="FI71" s="119">
        <f t="shared" si="23"/>
        <v>0</v>
      </c>
      <c r="FJ71" s="119">
        <f t="shared" si="23"/>
        <v>0</v>
      </c>
      <c r="FK71" s="119">
        <f t="shared" si="23"/>
        <v>1.3520000000000001</v>
      </c>
      <c r="FL71" s="119">
        <f t="shared" si="23"/>
        <v>0</v>
      </c>
      <c r="FM71" s="119">
        <f t="shared" si="23"/>
        <v>0</v>
      </c>
      <c r="FN71" s="119">
        <f t="shared" si="23"/>
        <v>0</v>
      </c>
      <c r="FO71" s="119">
        <f t="shared" si="23"/>
        <v>0</v>
      </c>
      <c r="FP71" s="119">
        <f t="shared" si="23"/>
        <v>0</v>
      </c>
      <c r="FQ71" s="119">
        <f t="shared" si="23"/>
        <v>0</v>
      </c>
      <c r="FR71" s="119">
        <f t="shared" si="23"/>
        <v>0</v>
      </c>
      <c r="FS71" s="119">
        <f t="shared" si="23"/>
        <v>0</v>
      </c>
      <c r="FT71" s="119">
        <f t="shared" si="23"/>
        <v>0</v>
      </c>
      <c r="FU71" s="119">
        <f t="shared" si="23"/>
        <v>0</v>
      </c>
      <c r="FV71" s="119">
        <f t="shared" si="23"/>
        <v>0</v>
      </c>
      <c r="FW71" s="119">
        <f t="shared" si="23"/>
        <v>0</v>
      </c>
      <c r="FX71" s="119">
        <f t="shared" si="23"/>
        <v>0</v>
      </c>
      <c r="FY71" s="119">
        <f t="shared" si="23"/>
        <v>0</v>
      </c>
      <c r="FZ71" s="119">
        <f t="shared" si="23"/>
        <v>0</v>
      </c>
      <c r="GA71" s="119">
        <f t="shared" si="23"/>
        <v>0</v>
      </c>
      <c r="GB71" s="119">
        <f t="shared" si="23"/>
        <v>0</v>
      </c>
      <c r="GC71" s="119">
        <f t="shared" si="23"/>
        <v>0</v>
      </c>
      <c r="GD71" s="119">
        <f t="shared" si="23"/>
        <v>0</v>
      </c>
      <c r="GE71" s="119">
        <f t="shared" si="23"/>
        <v>0</v>
      </c>
      <c r="GF71" s="119">
        <f t="shared" si="23"/>
        <v>0</v>
      </c>
      <c r="GG71" s="119">
        <f t="shared" si="23"/>
        <v>0</v>
      </c>
      <c r="GH71" s="119">
        <f t="shared" si="23"/>
        <v>0</v>
      </c>
      <c r="GI71" s="119">
        <f t="shared" si="23"/>
        <v>0</v>
      </c>
      <c r="GJ71" s="119">
        <f t="shared" si="23"/>
        <v>0</v>
      </c>
      <c r="GK71" s="119">
        <f t="shared" si="23"/>
        <v>0</v>
      </c>
      <c r="GL71" s="119">
        <f t="shared" si="23"/>
        <v>0</v>
      </c>
      <c r="GM71" s="119">
        <f t="shared" si="23"/>
        <v>0</v>
      </c>
      <c r="GN71" s="119">
        <f t="shared" si="23"/>
        <v>6.8170000000000002</v>
      </c>
      <c r="GO71" s="119">
        <f t="shared" si="23"/>
        <v>0</v>
      </c>
      <c r="GP71" s="119">
        <f t="shared" si="23"/>
        <v>0</v>
      </c>
      <c r="GQ71" s="119">
        <f t="shared" ref="GQ71:HX71" si="24">GQ73+GQ83+GQ85</f>
        <v>0</v>
      </c>
      <c r="GR71" s="119">
        <f t="shared" si="24"/>
        <v>0</v>
      </c>
      <c r="GS71" s="119">
        <f t="shared" si="24"/>
        <v>0</v>
      </c>
      <c r="GT71" s="119">
        <f t="shared" si="24"/>
        <v>0</v>
      </c>
      <c r="GU71" s="119">
        <f t="shared" si="24"/>
        <v>2.5299999999999998</v>
      </c>
      <c r="GV71" s="119">
        <f t="shared" si="24"/>
        <v>0</v>
      </c>
      <c r="GW71" s="119">
        <f t="shared" si="24"/>
        <v>1.92</v>
      </c>
      <c r="GX71" s="119">
        <f t="shared" si="24"/>
        <v>0</v>
      </c>
      <c r="GY71" s="119">
        <f t="shared" si="24"/>
        <v>0</v>
      </c>
      <c r="GZ71" s="119">
        <f t="shared" si="24"/>
        <v>0</v>
      </c>
      <c r="HA71" s="119">
        <f t="shared" si="24"/>
        <v>0</v>
      </c>
      <c r="HB71" s="119">
        <f t="shared" si="24"/>
        <v>0.371</v>
      </c>
      <c r="HC71" s="119">
        <f t="shared" si="24"/>
        <v>2.0070000000000001</v>
      </c>
      <c r="HD71" s="119">
        <f t="shared" si="24"/>
        <v>0</v>
      </c>
      <c r="HE71" s="119">
        <f t="shared" si="24"/>
        <v>0</v>
      </c>
      <c r="HF71" s="119">
        <f t="shared" si="24"/>
        <v>0</v>
      </c>
      <c r="HG71" s="119">
        <f t="shared" si="24"/>
        <v>0.84499999999999997</v>
      </c>
      <c r="HH71" s="119">
        <f t="shared" si="24"/>
        <v>2.5299999999999998</v>
      </c>
      <c r="HI71" s="119">
        <f t="shared" si="24"/>
        <v>0</v>
      </c>
      <c r="HJ71" s="119">
        <f t="shared" si="24"/>
        <v>6.9429999999999996</v>
      </c>
      <c r="HK71" s="119">
        <f t="shared" si="24"/>
        <v>1.9970000000000001</v>
      </c>
      <c r="HL71" s="119">
        <f t="shared" si="24"/>
        <v>0</v>
      </c>
      <c r="HM71" s="119">
        <f t="shared" si="24"/>
        <v>0</v>
      </c>
      <c r="HN71" s="119">
        <f t="shared" si="24"/>
        <v>0</v>
      </c>
      <c r="HO71" s="119">
        <f t="shared" si="24"/>
        <v>0</v>
      </c>
      <c r="HP71" s="119">
        <f t="shared" si="24"/>
        <v>0</v>
      </c>
      <c r="HQ71" s="119">
        <f t="shared" si="24"/>
        <v>1.571</v>
      </c>
      <c r="HR71" s="119">
        <f t="shared" si="24"/>
        <v>0</v>
      </c>
      <c r="HS71" s="119">
        <f t="shared" si="24"/>
        <v>0</v>
      </c>
      <c r="HT71" s="119">
        <f t="shared" si="24"/>
        <v>0</v>
      </c>
      <c r="HU71" s="119">
        <f t="shared" si="24"/>
        <v>0</v>
      </c>
      <c r="HV71" s="119">
        <f t="shared" si="24"/>
        <v>0</v>
      </c>
      <c r="HW71" s="119">
        <f t="shared" si="24"/>
        <v>0</v>
      </c>
      <c r="HX71" s="119">
        <f t="shared" si="24"/>
        <v>0</v>
      </c>
    </row>
    <row r="72" spans="1:232" s="20" customFormat="1" ht="15" x14ac:dyDescent="0.25">
      <c r="A72" s="78" t="s">
        <v>310</v>
      </c>
      <c r="B72" s="153" t="s">
        <v>311</v>
      </c>
      <c r="C72" s="80" t="s">
        <v>268</v>
      </c>
      <c r="D72" s="19">
        <f t="shared" si="0"/>
        <v>8.3420000000000005</v>
      </c>
      <c r="E72" s="120">
        <v>8.3420000000000005</v>
      </c>
      <c r="F72" s="120">
        <v>8.3420000000000005</v>
      </c>
      <c r="G72" s="120">
        <f t="shared" ref="G72:H73" si="25">G74+G76+G78+G80</f>
        <v>0</v>
      </c>
      <c r="H72" s="120">
        <f t="shared" si="25"/>
        <v>0</v>
      </c>
      <c r="I72" s="120">
        <v>6.0000000000000001E-3</v>
      </c>
      <c r="J72" s="120"/>
      <c r="K72" s="120"/>
      <c r="L72" s="120">
        <v>6.0000000000000001E-3</v>
      </c>
      <c r="M72" s="120">
        <v>6.0000000000000001E-3</v>
      </c>
      <c r="N72" s="120"/>
      <c r="O72" s="120"/>
      <c r="P72" s="120"/>
      <c r="Q72" s="120"/>
      <c r="R72" s="120"/>
      <c r="S72" s="120"/>
      <c r="T72" s="120">
        <v>3.0000000000000001E-3</v>
      </c>
      <c r="U72" s="120"/>
      <c r="V72" s="120"/>
      <c r="W72" s="120">
        <v>3.0000000000000001E-3</v>
      </c>
      <c r="X72" s="120"/>
      <c r="Y72" s="120"/>
      <c r="Z72" s="120"/>
      <c r="AA72" s="120"/>
      <c r="AB72" s="120"/>
      <c r="AC72" s="120">
        <v>0</v>
      </c>
      <c r="AD72" s="120"/>
      <c r="AE72" s="120"/>
      <c r="AF72" s="120"/>
      <c r="AG72" s="120">
        <v>3.0000000000000001E-3</v>
      </c>
      <c r="AH72" s="120"/>
      <c r="AI72" s="120"/>
      <c r="AJ72" s="120"/>
      <c r="AK72" s="120">
        <v>1.2999999999999999E-2</v>
      </c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>
        <v>1E-3</v>
      </c>
      <c r="BC72" s="120">
        <v>1E-3</v>
      </c>
      <c r="BD72" s="120"/>
      <c r="BE72" s="120"/>
      <c r="BF72" s="120"/>
      <c r="BG72" s="120">
        <v>2E-3</v>
      </c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>
        <v>6.0000000000000001E-3</v>
      </c>
      <c r="BU72" s="120"/>
      <c r="BV72" s="120"/>
      <c r="BW72" s="120"/>
      <c r="BX72" s="120"/>
      <c r="BY72" s="120"/>
      <c r="BZ72" s="120"/>
      <c r="CA72" s="120">
        <v>3.0000000000000001E-3</v>
      </c>
      <c r="CB72" s="120">
        <v>6.0000000000000001E-3</v>
      </c>
      <c r="CC72" s="120"/>
      <c r="CD72" s="120"/>
      <c r="CE72" s="120"/>
      <c r="CF72" s="120">
        <v>1.4499999999999999E-2</v>
      </c>
      <c r="CG72" s="120"/>
      <c r="CH72" s="120">
        <v>3.0000000000000001E-3</v>
      </c>
      <c r="CI72" s="120">
        <v>3.0000000000000001E-3</v>
      </c>
      <c r="CJ72" s="120">
        <v>5.0000000000000001E-3</v>
      </c>
      <c r="CK72" s="120"/>
      <c r="CL72" s="120"/>
      <c r="CM72" s="120"/>
      <c r="CN72" s="120">
        <v>0</v>
      </c>
      <c r="CO72" s="120"/>
      <c r="CP72" s="120"/>
      <c r="CQ72" s="120">
        <v>0</v>
      </c>
      <c r="CR72" s="120"/>
      <c r="CS72" s="120"/>
      <c r="CT72" s="120">
        <f>CT74+CT76+CT78+CT80</f>
        <v>1.4000000000000002E-2</v>
      </c>
      <c r="CU72" s="120"/>
      <c r="CV72" s="120"/>
      <c r="CW72" s="120">
        <v>2E-3</v>
      </c>
      <c r="CX72" s="120">
        <v>1.5E-3</v>
      </c>
      <c r="CY72" s="120">
        <v>0.01</v>
      </c>
      <c r="CZ72" s="120"/>
      <c r="DA72" s="120">
        <v>3.0000000000000001E-3</v>
      </c>
      <c r="DB72" s="120"/>
      <c r="DC72" s="120"/>
      <c r="DD72" s="120"/>
      <c r="DE72" s="120">
        <v>0</v>
      </c>
      <c r="DF72" s="120"/>
      <c r="DG72" s="120">
        <v>1.6E-2</v>
      </c>
      <c r="DH72" s="120">
        <v>1.2E-2</v>
      </c>
      <c r="DI72" s="120">
        <v>8.0000000000000002E-3</v>
      </c>
      <c r="DJ72" s="120">
        <v>2E-3</v>
      </c>
      <c r="DK72" s="120">
        <v>5.0000000000000001E-3</v>
      </c>
      <c r="DL72" s="120"/>
      <c r="DM72" s="120"/>
      <c r="DN72" s="120">
        <v>6.0000000000000001E-3</v>
      </c>
      <c r="DO72" s="120"/>
      <c r="DP72" s="120"/>
      <c r="DQ72" s="120">
        <v>4.0000000000000001E-3</v>
      </c>
      <c r="DR72" s="120">
        <v>0</v>
      </c>
      <c r="DS72" s="120">
        <v>0.01</v>
      </c>
      <c r="DT72" s="120">
        <v>1.4999999999999999E-2</v>
      </c>
      <c r="DU72" s="120">
        <v>2.3E-2</v>
      </c>
      <c r="DV72" s="120">
        <v>0</v>
      </c>
      <c r="DW72" s="120"/>
      <c r="DX72" s="120">
        <v>1.4999999999999999E-2</v>
      </c>
      <c r="DY72" s="120">
        <v>0</v>
      </c>
      <c r="DZ72" s="120">
        <v>5.0000000000000001E-3</v>
      </c>
      <c r="EA72" s="120">
        <v>3.0000000000000001E-3</v>
      </c>
      <c r="EB72" s="120">
        <v>3.0000000000000001E-3</v>
      </c>
      <c r="EC72" s="120">
        <v>2E-3</v>
      </c>
      <c r="ED72" s="120">
        <v>0</v>
      </c>
      <c r="EE72" s="120">
        <v>5.0000000000000001E-3</v>
      </c>
      <c r="EF72" s="120"/>
      <c r="EG72" s="120">
        <v>1.6E-2</v>
      </c>
      <c r="EH72" s="120"/>
      <c r="EI72" s="120"/>
      <c r="EJ72" s="120"/>
      <c r="EK72" s="120"/>
      <c r="EL72" s="120"/>
      <c r="EM72" s="120">
        <v>1.7999999999999999E-2</v>
      </c>
      <c r="EN72" s="120"/>
      <c r="EO72" s="120"/>
      <c r="EP72" s="120">
        <v>0</v>
      </c>
      <c r="EQ72" s="120">
        <v>2E-3</v>
      </c>
      <c r="ER72" s="120"/>
      <c r="ES72" s="120"/>
      <c r="ET72" s="120"/>
      <c r="EU72" s="120"/>
      <c r="EV72" s="120">
        <v>4.0000000000000001E-3</v>
      </c>
      <c r="EW72" s="120">
        <v>4.0000000000000001E-3</v>
      </c>
      <c r="EX72" s="120">
        <v>2E-3</v>
      </c>
      <c r="EY72" s="120">
        <v>8.0139999999999993</v>
      </c>
      <c r="EZ72" s="120"/>
      <c r="FA72" s="120"/>
      <c r="FB72" s="120">
        <v>0</v>
      </c>
      <c r="FC72" s="120"/>
      <c r="FD72" s="120"/>
      <c r="FE72" s="120">
        <v>3.0000000000000001E-3</v>
      </c>
      <c r="FF72" s="120">
        <v>1.2E-2</v>
      </c>
      <c r="FG72" s="120"/>
      <c r="FH72" s="120"/>
      <c r="FI72" s="120"/>
      <c r="FJ72" s="120"/>
      <c r="FK72" s="120">
        <v>0</v>
      </c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>
        <v>4.0000000000000001E-3</v>
      </c>
      <c r="GO72" s="120"/>
      <c r="GP72" s="120"/>
      <c r="GQ72" s="120"/>
      <c r="GR72" s="120"/>
      <c r="GS72" s="120"/>
      <c r="GT72" s="120"/>
      <c r="GU72" s="120">
        <v>3.0000000000000001E-3</v>
      </c>
      <c r="GV72" s="120"/>
      <c r="GW72" s="120">
        <v>0</v>
      </c>
      <c r="GX72" s="120"/>
      <c r="GY72" s="120"/>
      <c r="GZ72" s="120"/>
      <c r="HA72" s="120"/>
      <c r="HB72" s="120">
        <v>0</v>
      </c>
      <c r="HC72" s="120">
        <v>2E-3</v>
      </c>
      <c r="HD72" s="120"/>
      <c r="HE72" s="120"/>
      <c r="HF72" s="120"/>
      <c r="HG72" s="120">
        <v>0</v>
      </c>
      <c r="HH72" s="120">
        <v>3.0000000000000001E-3</v>
      </c>
      <c r="HI72" s="120"/>
      <c r="HJ72" s="120">
        <v>4.0000000000000001E-3</v>
      </c>
      <c r="HK72" s="120">
        <v>2E-3</v>
      </c>
      <c r="HL72" s="120"/>
      <c r="HM72" s="120"/>
      <c r="HN72" s="120"/>
      <c r="HO72" s="120"/>
      <c r="HP72" s="120"/>
      <c r="HQ72" s="120">
        <v>0</v>
      </c>
      <c r="HR72" s="120"/>
      <c r="HS72" s="120"/>
      <c r="HT72" s="120"/>
      <c r="HU72" s="120"/>
      <c r="HV72" s="120"/>
      <c r="HW72" s="120"/>
      <c r="HX72" s="120"/>
    </row>
    <row r="73" spans="1:232" s="20" customFormat="1" ht="15" x14ac:dyDescent="0.25">
      <c r="A73" s="154"/>
      <c r="B73" s="155"/>
      <c r="C73" s="156" t="s">
        <v>240</v>
      </c>
      <c r="D73" s="19">
        <f t="shared" si="0"/>
        <v>286.15800000000007</v>
      </c>
      <c r="E73" s="120">
        <v>286.15800000000007</v>
      </c>
      <c r="F73" s="120">
        <v>286.15800000000007</v>
      </c>
      <c r="G73" s="120">
        <f t="shared" si="25"/>
        <v>0</v>
      </c>
      <c r="H73" s="120">
        <f t="shared" si="25"/>
        <v>0</v>
      </c>
      <c r="I73" s="120">
        <v>2.3130000000000002</v>
      </c>
      <c r="J73" s="120"/>
      <c r="K73" s="120"/>
      <c r="L73" s="120">
        <v>10.226000000000001</v>
      </c>
      <c r="M73" s="120">
        <v>10.226000000000001</v>
      </c>
      <c r="N73" s="120"/>
      <c r="O73" s="120"/>
      <c r="P73" s="120"/>
      <c r="Q73" s="120"/>
      <c r="R73" s="120"/>
      <c r="S73" s="120"/>
      <c r="T73" s="120">
        <v>2.1680000000000001</v>
      </c>
      <c r="U73" s="120"/>
      <c r="V73" s="120"/>
      <c r="W73" s="120">
        <v>1.5669999999999999</v>
      </c>
      <c r="X73" s="120"/>
      <c r="Y73" s="120"/>
      <c r="Z73" s="120"/>
      <c r="AA73" s="120"/>
      <c r="AB73" s="120"/>
      <c r="AC73" s="120">
        <v>0</v>
      </c>
      <c r="AD73" s="120"/>
      <c r="AE73" s="120"/>
      <c r="AF73" s="120"/>
      <c r="AG73" s="120">
        <v>1.571</v>
      </c>
      <c r="AH73" s="120"/>
      <c r="AI73" s="120"/>
      <c r="AJ73" s="120"/>
      <c r="AK73" s="120">
        <v>6.8070000000000004</v>
      </c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>
        <v>0.47399999999999998</v>
      </c>
      <c r="BC73" s="120">
        <v>1.4630000000000001</v>
      </c>
      <c r="BD73" s="120"/>
      <c r="BE73" s="120"/>
      <c r="BF73" s="120"/>
      <c r="BG73" s="120">
        <v>0.95</v>
      </c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>
        <v>2.3130000000000002</v>
      </c>
      <c r="BU73" s="120"/>
      <c r="BV73" s="120"/>
      <c r="BW73" s="120"/>
      <c r="BX73" s="120"/>
      <c r="BY73" s="120"/>
      <c r="BZ73" s="120"/>
      <c r="CA73" s="120">
        <v>1.1559999999999999</v>
      </c>
      <c r="CB73" s="120">
        <v>3.1419999999999999</v>
      </c>
      <c r="CC73" s="120"/>
      <c r="CD73" s="120"/>
      <c r="CE73" s="120"/>
      <c r="CF73" s="120">
        <v>9.59</v>
      </c>
      <c r="CG73" s="120"/>
      <c r="CH73" s="120">
        <v>2.6880000000000002</v>
      </c>
      <c r="CI73" s="120">
        <v>1.8540000000000001</v>
      </c>
      <c r="CJ73" s="120">
        <v>4.976</v>
      </c>
      <c r="CK73" s="120"/>
      <c r="CL73" s="120"/>
      <c r="CM73" s="120"/>
      <c r="CN73" s="120">
        <v>0</v>
      </c>
      <c r="CO73" s="120"/>
      <c r="CP73" s="120"/>
      <c r="CQ73" s="120">
        <v>0</v>
      </c>
      <c r="CR73" s="120"/>
      <c r="CS73" s="120"/>
      <c r="CT73" s="120">
        <f>CT75+CT77+CT79+CT81</f>
        <v>7.7230000000000008</v>
      </c>
      <c r="CU73" s="120"/>
      <c r="CV73" s="120"/>
      <c r="CW73" s="120">
        <v>1.446</v>
      </c>
      <c r="CX73" s="120">
        <v>0.86699999999999999</v>
      </c>
      <c r="CY73" s="120">
        <v>4.0549999999999997</v>
      </c>
      <c r="CZ73" s="120"/>
      <c r="DA73" s="120">
        <v>1.1559999999999999</v>
      </c>
      <c r="DB73" s="120"/>
      <c r="DC73" s="120"/>
      <c r="DD73" s="120"/>
      <c r="DE73" s="120">
        <v>0</v>
      </c>
      <c r="DF73" s="120"/>
      <c r="DG73" s="120">
        <v>15.837</v>
      </c>
      <c r="DH73" s="120">
        <v>4.8170000000000002</v>
      </c>
      <c r="DI73" s="120">
        <v>5.01</v>
      </c>
      <c r="DJ73" s="120">
        <v>0.67500000000000004</v>
      </c>
      <c r="DK73" s="120">
        <v>3.2930000000000001</v>
      </c>
      <c r="DL73" s="120"/>
      <c r="DM73" s="120"/>
      <c r="DN73" s="120">
        <v>2.3130000000000002</v>
      </c>
      <c r="DO73" s="120"/>
      <c r="DP73" s="120"/>
      <c r="DQ73" s="120">
        <v>3.99</v>
      </c>
      <c r="DR73" s="120">
        <v>0</v>
      </c>
      <c r="DS73" s="120">
        <v>4.7830000000000004</v>
      </c>
      <c r="DT73" s="120">
        <v>9.1910000000000007</v>
      </c>
      <c r="DU73" s="120">
        <v>30.573999999999998</v>
      </c>
      <c r="DV73" s="120">
        <v>0</v>
      </c>
      <c r="DW73" s="120"/>
      <c r="DX73" s="120">
        <v>5.8280000000000003</v>
      </c>
      <c r="DY73" s="120">
        <v>0</v>
      </c>
      <c r="DZ73" s="120">
        <v>2.843</v>
      </c>
      <c r="EA73" s="120">
        <v>2.1680000000000001</v>
      </c>
      <c r="EB73" s="120">
        <v>2.1680000000000001</v>
      </c>
      <c r="EC73" s="120">
        <v>1.446</v>
      </c>
      <c r="ED73" s="120">
        <v>0</v>
      </c>
      <c r="EE73" s="120">
        <v>2.9359999999999999</v>
      </c>
      <c r="EF73" s="120"/>
      <c r="EG73" s="120">
        <v>24.908999999999999</v>
      </c>
      <c r="EH73" s="120"/>
      <c r="EI73" s="120"/>
      <c r="EJ73" s="120"/>
      <c r="EK73" s="120"/>
      <c r="EL73" s="120"/>
      <c r="EM73" s="120">
        <v>30.678000000000001</v>
      </c>
      <c r="EN73" s="120"/>
      <c r="EO73" s="120"/>
      <c r="EP73" s="120">
        <v>0</v>
      </c>
      <c r="EQ73" s="120">
        <v>1.9970000000000001</v>
      </c>
      <c r="ER73" s="120"/>
      <c r="ES73" s="120"/>
      <c r="ET73" s="120"/>
      <c r="EU73" s="120"/>
      <c r="EV73" s="120">
        <v>6.8170000000000002</v>
      </c>
      <c r="EW73" s="120">
        <v>2.472</v>
      </c>
      <c r="EX73" s="120">
        <v>1.044</v>
      </c>
      <c r="EY73" s="120">
        <v>12.443</v>
      </c>
      <c r="EZ73" s="120"/>
      <c r="FA73" s="120"/>
      <c r="FB73" s="120">
        <v>0</v>
      </c>
      <c r="FC73" s="120"/>
      <c r="FD73" s="120"/>
      <c r="FE73" s="120">
        <v>5.1130000000000004</v>
      </c>
      <c r="FF73" s="120">
        <v>7.13</v>
      </c>
      <c r="FG73" s="120"/>
      <c r="FH73" s="120"/>
      <c r="FI73" s="120"/>
      <c r="FJ73" s="120"/>
      <c r="FK73" s="120">
        <v>0</v>
      </c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>
        <v>6.8170000000000002</v>
      </c>
      <c r="GO73" s="120"/>
      <c r="GP73" s="120"/>
      <c r="GQ73" s="120"/>
      <c r="GR73" s="120"/>
      <c r="GS73" s="120"/>
      <c r="GT73" s="120"/>
      <c r="GU73" s="120">
        <v>1.571</v>
      </c>
      <c r="GV73" s="120"/>
      <c r="GW73" s="120">
        <v>0</v>
      </c>
      <c r="GX73" s="120"/>
      <c r="GY73" s="120"/>
      <c r="GZ73" s="120"/>
      <c r="HA73" s="120"/>
      <c r="HB73" s="120">
        <v>0</v>
      </c>
      <c r="HC73" s="120">
        <v>1.048</v>
      </c>
      <c r="HD73" s="120"/>
      <c r="HE73" s="120"/>
      <c r="HF73" s="120"/>
      <c r="HG73" s="120">
        <v>0</v>
      </c>
      <c r="HH73" s="120">
        <v>1.571</v>
      </c>
      <c r="HI73" s="120"/>
      <c r="HJ73" s="120">
        <v>3.948</v>
      </c>
      <c r="HK73" s="120">
        <v>1.9970000000000001</v>
      </c>
      <c r="HL73" s="120"/>
      <c r="HM73" s="120"/>
      <c r="HN73" s="120"/>
      <c r="HO73" s="120"/>
      <c r="HP73" s="120"/>
      <c r="HQ73" s="120">
        <v>0</v>
      </c>
      <c r="HR73" s="120"/>
      <c r="HS73" s="120"/>
      <c r="HT73" s="120"/>
      <c r="HU73" s="120"/>
      <c r="HV73" s="120"/>
      <c r="HW73" s="120"/>
      <c r="HX73" s="120"/>
    </row>
    <row r="74" spans="1:232" s="20" customFormat="1" ht="15" x14ac:dyDescent="0.25">
      <c r="A74" s="154" t="s">
        <v>312</v>
      </c>
      <c r="B74" s="157" t="s">
        <v>313</v>
      </c>
      <c r="C74" s="156" t="s">
        <v>314</v>
      </c>
      <c r="D74" s="19">
        <f t="shared" si="0"/>
        <v>1.2999999999999999E-2</v>
      </c>
      <c r="E74" s="120">
        <v>1.2999999999999999E-2</v>
      </c>
      <c r="F74" s="120">
        <v>1.2999999999999999E-2</v>
      </c>
      <c r="G74" s="120">
        <f t="shared" ref="G74:H74" si="26">SUM(K74,AA74)</f>
        <v>0</v>
      </c>
      <c r="H74" s="120">
        <f t="shared" si="26"/>
        <v>0</v>
      </c>
      <c r="I74" s="120">
        <v>0</v>
      </c>
      <c r="J74" s="120"/>
      <c r="K74" s="120"/>
      <c r="L74" s="120">
        <v>0</v>
      </c>
      <c r="M74" s="120">
        <v>0</v>
      </c>
      <c r="N74" s="120"/>
      <c r="O74" s="120"/>
      <c r="P74" s="120"/>
      <c r="Q74" s="120"/>
      <c r="R74" s="120"/>
      <c r="S74" s="120"/>
      <c r="T74" s="120">
        <v>0</v>
      </c>
      <c r="U74" s="120"/>
      <c r="V74" s="120"/>
      <c r="W74" s="120">
        <v>0</v>
      </c>
      <c r="X74" s="120"/>
      <c r="Y74" s="120"/>
      <c r="Z74" s="120"/>
      <c r="AA74" s="120"/>
      <c r="AB74" s="120"/>
      <c r="AC74" s="120">
        <v>0</v>
      </c>
      <c r="AD74" s="120"/>
      <c r="AE74" s="120"/>
      <c r="AF74" s="120"/>
      <c r="AG74" s="120">
        <v>3.0000000000000001E-3</v>
      </c>
      <c r="AH74" s="120"/>
      <c r="AI74" s="120"/>
      <c r="AJ74" s="120"/>
      <c r="AK74" s="120">
        <v>0</v>
      </c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>
        <v>0</v>
      </c>
      <c r="BC74" s="120">
        <v>0</v>
      </c>
      <c r="BD74" s="120"/>
      <c r="BE74" s="120"/>
      <c r="BF74" s="120"/>
      <c r="BG74" s="120">
        <v>0</v>
      </c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>
        <v>0</v>
      </c>
      <c r="BU74" s="120"/>
      <c r="BV74" s="120"/>
      <c r="BW74" s="120"/>
      <c r="BX74" s="120"/>
      <c r="BY74" s="120"/>
      <c r="BZ74" s="120"/>
      <c r="CA74" s="120">
        <v>0</v>
      </c>
      <c r="CB74" s="120">
        <v>0</v>
      </c>
      <c r="CC74" s="120"/>
      <c r="CD74" s="120"/>
      <c r="CE74" s="120"/>
      <c r="CF74" s="120">
        <v>0</v>
      </c>
      <c r="CG74" s="120"/>
      <c r="CH74" s="120">
        <v>0</v>
      </c>
      <c r="CI74" s="120">
        <v>0</v>
      </c>
      <c r="CJ74" s="120">
        <v>0</v>
      </c>
      <c r="CK74" s="120"/>
      <c r="CL74" s="120"/>
      <c r="CM74" s="120"/>
      <c r="CN74" s="120">
        <v>0</v>
      </c>
      <c r="CO74" s="120"/>
      <c r="CP74" s="120"/>
      <c r="CQ74" s="120">
        <v>0</v>
      </c>
      <c r="CR74" s="120"/>
      <c r="CS74" s="120"/>
      <c r="CT74" s="120">
        <v>5.0000000000000001E-3</v>
      </c>
      <c r="CU74" s="120"/>
      <c r="CV74" s="120"/>
      <c r="CW74" s="120">
        <v>0</v>
      </c>
      <c r="CX74" s="120">
        <v>0</v>
      </c>
      <c r="CY74" s="120">
        <v>0</v>
      </c>
      <c r="CZ74" s="120"/>
      <c r="DA74" s="120">
        <v>0</v>
      </c>
      <c r="DB74" s="120"/>
      <c r="DC74" s="120"/>
      <c r="DD74" s="120"/>
      <c r="DE74" s="120">
        <v>0</v>
      </c>
      <c r="DF74" s="120"/>
      <c r="DG74" s="120">
        <v>0</v>
      </c>
      <c r="DH74" s="120">
        <v>0</v>
      </c>
      <c r="DI74" s="120">
        <v>0</v>
      </c>
      <c r="DJ74" s="120">
        <v>0</v>
      </c>
      <c r="DK74" s="120">
        <v>0</v>
      </c>
      <c r="DL74" s="120"/>
      <c r="DM74" s="120"/>
      <c r="DN74" s="120">
        <v>0</v>
      </c>
      <c r="DO74" s="120"/>
      <c r="DP74" s="120"/>
      <c r="DQ74" s="120">
        <v>0</v>
      </c>
      <c r="DR74" s="120">
        <v>0</v>
      </c>
      <c r="DS74" s="120">
        <v>0</v>
      </c>
      <c r="DT74" s="120">
        <v>0</v>
      </c>
      <c r="DU74" s="120">
        <v>0</v>
      </c>
      <c r="DV74" s="120">
        <v>0</v>
      </c>
      <c r="DW74" s="120"/>
      <c r="DX74" s="120">
        <v>3.0000000000000001E-3</v>
      </c>
      <c r="DY74" s="120">
        <v>0</v>
      </c>
      <c r="DZ74" s="120">
        <v>0</v>
      </c>
      <c r="EA74" s="120">
        <v>0</v>
      </c>
      <c r="EB74" s="120">
        <v>0</v>
      </c>
      <c r="EC74" s="120">
        <v>0</v>
      </c>
      <c r="ED74" s="120">
        <v>0</v>
      </c>
      <c r="EE74" s="120">
        <v>0</v>
      </c>
      <c r="EF74" s="120"/>
      <c r="EG74" s="120">
        <v>0</v>
      </c>
      <c r="EH74" s="120"/>
      <c r="EI74" s="120"/>
      <c r="EJ74" s="120"/>
      <c r="EK74" s="120"/>
      <c r="EL74" s="120"/>
      <c r="EM74" s="120">
        <v>0</v>
      </c>
      <c r="EN74" s="120"/>
      <c r="EO74" s="120"/>
      <c r="EP74" s="120">
        <v>0</v>
      </c>
      <c r="EQ74" s="120">
        <v>0</v>
      </c>
      <c r="ER74" s="120"/>
      <c r="ES74" s="120"/>
      <c r="ET74" s="120"/>
      <c r="EU74" s="120"/>
      <c r="EV74" s="120">
        <v>0</v>
      </c>
      <c r="EW74" s="120">
        <v>0</v>
      </c>
      <c r="EX74" s="120">
        <v>0</v>
      </c>
      <c r="EY74" s="120">
        <v>0</v>
      </c>
      <c r="EZ74" s="120"/>
      <c r="FA74" s="120"/>
      <c r="FB74" s="120">
        <v>0</v>
      </c>
      <c r="FC74" s="120"/>
      <c r="FD74" s="120"/>
      <c r="FE74" s="120">
        <v>0</v>
      </c>
      <c r="FF74" s="120">
        <v>0</v>
      </c>
      <c r="FG74" s="120"/>
      <c r="FH74" s="120"/>
      <c r="FI74" s="120"/>
      <c r="FJ74" s="120"/>
      <c r="FK74" s="120">
        <v>0</v>
      </c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>
        <v>0</v>
      </c>
      <c r="GO74" s="120"/>
      <c r="GP74" s="120"/>
      <c r="GQ74" s="120"/>
      <c r="GR74" s="120"/>
      <c r="GS74" s="120"/>
      <c r="GT74" s="120"/>
      <c r="GU74" s="120">
        <v>0</v>
      </c>
      <c r="GV74" s="120"/>
      <c r="GW74" s="120">
        <v>0</v>
      </c>
      <c r="GX74" s="120"/>
      <c r="GY74" s="120"/>
      <c r="GZ74" s="120"/>
      <c r="HA74" s="120"/>
      <c r="HB74" s="120">
        <v>0</v>
      </c>
      <c r="HC74" s="120">
        <v>2E-3</v>
      </c>
      <c r="HD74" s="120"/>
      <c r="HE74" s="120"/>
      <c r="HF74" s="120"/>
      <c r="HG74" s="120">
        <v>0</v>
      </c>
      <c r="HH74" s="120">
        <v>0</v>
      </c>
      <c r="HI74" s="120"/>
      <c r="HJ74" s="120">
        <v>0</v>
      </c>
      <c r="HK74" s="120">
        <v>0</v>
      </c>
      <c r="HL74" s="120"/>
      <c r="HM74" s="120"/>
      <c r="HN74" s="120"/>
      <c r="HO74" s="120"/>
      <c r="HP74" s="120"/>
      <c r="HQ74" s="120">
        <v>0</v>
      </c>
      <c r="HR74" s="120"/>
      <c r="HS74" s="120"/>
      <c r="HT74" s="120"/>
      <c r="HU74" s="120"/>
      <c r="HV74" s="120"/>
      <c r="HW74" s="120"/>
      <c r="HX74" s="120"/>
    </row>
    <row r="75" spans="1:232" s="20" customFormat="1" ht="15" x14ac:dyDescent="0.25">
      <c r="A75" s="154"/>
      <c r="B75" s="157"/>
      <c r="C75" s="156" t="s">
        <v>240</v>
      </c>
      <c r="D75" s="19">
        <f t="shared" si="0"/>
        <v>6.4560000000000004</v>
      </c>
      <c r="E75" s="120">
        <v>6.4560000000000004</v>
      </c>
      <c r="F75" s="121">
        <v>6.4560000000000004</v>
      </c>
      <c r="G75" s="122"/>
      <c r="H75" s="123"/>
      <c r="I75" s="121">
        <v>0</v>
      </c>
      <c r="J75" s="120"/>
      <c r="K75" s="121"/>
      <c r="L75" s="121">
        <v>0</v>
      </c>
      <c r="M75" s="121">
        <v>0</v>
      </c>
      <c r="N75" s="121"/>
      <c r="O75" s="121"/>
      <c r="P75" s="121"/>
      <c r="Q75" s="121"/>
      <c r="R75" s="121"/>
      <c r="S75" s="120"/>
      <c r="T75" s="121">
        <v>0</v>
      </c>
      <c r="U75" s="121"/>
      <c r="V75" s="120"/>
      <c r="W75" s="120">
        <v>0</v>
      </c>
      <c r="X75" s="120"/>
      <c r="Y75" s="120"/>
      <c r="Z75" s="121"/>
      <c r="AA75" s="121"/>
      <c r="AB75" s="121"/>
      <c r="AC75" s="121">
        <v>0</v>
      </c>
      <c r="AD75" s="121"/>
      <c r="AE75" s="121"/>
      <c r="AF75" s="121"/>
      <c r="AG75" s="124">
        <v>1.571</v>
      </c>
      <c r="AH75" s="121"/>
      <c r="AI75" s="125"/>
      <c r="AJ75" s="125"/>
      <c r="AK75" s="125">
        <v>0</v>
      </c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>
        <v>0</v>
      </c>
      <c r="BC75" s="125">
        <v>0</v>
      </c>
      <c r="BD75" s="125"/>
      <c r="BE75" s="125"/>
      <c r="BF75" s="125"/>
      <c r="BG75" s="125">
        <v>0</v>
      </c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>
        <v>0</v>
      </c>
      <c r="BU75" s="125"/>
      <c r="BV75" s="125"/>
      <c r="BW75" s="125"/>
      <c r="BX75" s="125"/>
      <c r="BY75" s="125"/>
      <c r="BZ75" s="125"/>
      <c r="CA75" s="125">
        <v>0</v>
      </c>
      <c r="CB75" s="125">
        <v>0</v>
      </c>
      <c r="CC75" s="125"/>
      <c r="CD75" s="125"/>
      <c r="CE75" s="125"/>
      <c r="CF75" s="125">
        <v>0</v>
      </c>
      <c r="CG75" s="125"/>
      <c r="CH75" s="125">
        <v>0</v>
      </c>
      <c r="CI75" s="125">
        <v>0</v>
      </c>
      <c r="CJ75" s="125">
        <v>0</v>
      </c>
      <c r="CK75" s="125"/>
      <c r="CL75" s="125"/>
      <c r="CM75" s="125"/>
      <c r="CN75" s="125">
        <v>0</v>
      </c>
      <c r="CO75" s="125"/>
      <c r="CP75" s="125"/>
      <c r="CQ75" s="125">
        <v>0</v>
      </c>
      <c r="CR75" s="125"/>
      <c r="CS75" s="125"/>
      <c r="CT75" s="125">
        <v>2.6179999999999999</v>
      </c>
      <c r="CU75" s="125"/>
      <c r="CV75" s="125"/>
      <c r="CW75" s="125">
        <v>0</v>
      </c>
      <c r="CX75" s="125">
        <v>0</v>
      </c>
      <c r="CY75" s="125">
        <v>0</v>
      </c>
      <c r="CZ75" s="125"/>
      <c r="DA75" s="125">
        <v>0</v>
      </c>
      <c r="DB75" s="125"/>
      <c r="DC75" s="125"/>
      <c r="DD75" s="125"/>
      <c r="DE75" s="125">
        <v>0</v>
      </c>
      <c r="DF75" s="125"/>
      <c r="DG75" s="125">
        <v>0</v>
      </c>
      <c r="DH75" s="125">
        <v>0</v>
      </c>
      <c r="DI75" s="125">
        <v>0</v>
      </c>
      <c r="DJ75" s="125">
        <v>0</v>
      </c>
      <c r="DK75" s="125">
        <v>0</v>
      </c>
      <c r="DL75" s="125"/>
      <c r="DM75" s="125"/>
      <c r="DN75" s="125">
        <v>0</v>
      </c>
      <c r="DO75" s="125"/>
      <c r="DP75" s="125"/>
      <c r="DQ75" s="125">
        <v>0</v>
      </c>
      <c r="DR75" s="125">
        <v>0</v>
      </c>
      <c r="DS75" s="125">
        <v>0</v>
      </c>
      <c r="DT75" s="125">
        <v>0</v>
      </c>
      <c r="DU75" s="125">
        <v>0</v>
      </c>
      <c r="DV75" s="125">
        <v>0</v>
      </c>
      <c r="DW75" s="125"/>
      <c r="DX75" s="125">
        <v>1.2190000000000001</v>
      </c>
      <c r="DY75" s="125">
        <v>0</v>
      </c>
      <c r="DZ75" s="125">
        <v>0</v>
      </c>
      <c r="EA75" s="125">
        <v>0</v>
      </c>
      <c r="EB75" s="125">
        <v>0</v>
      </c>
      <c r="EC75" s="125">
        <v>0</v>
      </c>
      <c r="ED75" s="125">
        <v>0</v>
      </c>
      <c r="EE75" s="125">
        <v>0</v>
      </c>
      <c r="EF75" s="125"/>
      <c r="EG75" s="125">
        <v>0</v>
      </c>
      <c r="EH75" s="125"/>
      <c r="EI75" s="125"/>
      <c r="EJ75" s="125"/>
      <c r="EK75" s="125"/>
      <c r="EL75" s="126"/>
      <c r="EM75" s="125">
        <v>0</v>
      </c>
      <c r="EN75" s="125"/>
      <c r="EO75" s="125"/>
      <c r="EP75" s="125">
        <v>0</v>
      </c>
      <c r="EQ75" s="125">
        <v>0</v>
      </c>
      <c r="ER75" s="125"/>
      <c r="ES75" s="125"/>
      <c r="ET75" s="125"/>
      <c r="EU75" s="125"/>
      <c r="EV75" s="125">
        <v>0</v>
      </c>
      <c r="EW75" s="125">
        <v>0</v>
      </c>
      <c r="EX75" s="125">
        <v>0</v>
      </c>
      <c r="EY75" s="125">
        <v>0</v>
      </c>
      <c r="EZ75" s="125"/>
      <c r="FA75" s="125"/>
      <c r="FB75" s="125">
        <v>0</v>
      </c>
      <c r="FC75" s="125"/>
      <c r="FD75" s="125"/>
      <c r="FE75" s="125">
        <v>0</v>
      </c>
      <c r="FF75" s="125">
        <v>0</v>
      </c>
      <c r="FG75" s="125"/>
      <c r="FH75" s="125"/>
      <c r="FI75" s="125"/>
      <c r="FJ75" s="125"/>
      <c r="FK75" s="125">
        <v>0</v>
      </c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>
        <v>0</v>
      </c>
      <c r="GO75" s="125"/>
      <c r="GP75" s="125"/>
      <c r="GQ75" s="125"/>
      <c r="GR75" s="125"/>
      <c r="GS75" s="125"/>
      <c r="GT75" s="125"/>
      <c r="GU75" s="125">
        <v>0</v>
      </c>
      <c r="GV75" s="125"/>
      <c r="GW75" s="125">
        <v>0</v>
      </c>
      <c r="GX75" s="125"/>
      <c r="GY75" s="125"/>
      <c r="GZ75" s="125"/>
      <c r="HA75" s="125"/>
      <c r="HB75" s="125">
        <v>0</v>
      </c>
      <c r="HC75" s="125">
        <v>1.048</v>
      </c>
      <c r="HD75" s="125"/>
      <c r="HE75" s="125"/>
      <c r="HF75" s="125"/>
      <c r="HG75" s="125">
        <v>0</v>
      </c>
      <c r="HH75" s="125">
        <v>0</v>
      </c>
      <c r="HI75" s="125"/>
      <c r="HJ75" s="125">
        <v>0</v>
      </c>
      <c r="HK75" s="125">
        <v>0</v>
      </c>
      <c r="HL75" s="125"/>
      <c r="HM75" s="125"/>
      <c r="HN75" s="125"/>
      <c r="HO75" s="125"/>
      <c r="HP75" s="125"/>
      <c r="HQ75" s="125">
        <v>0</v>
      </c>
      <c r="HR75" s="125"/>
      <c r="HS75" s="125"/>
      <c r="HT75" s="125"/>
      <c r="HU75" s="125"/>
      <c r="HV75" s="125"/>
      <c r="HW75" s="125"/>
      <c r="HX75" s="125"/>
    </row>
    <row r="76" spans="1:232" s="20" customFormat="1" ht="15.75" thickBot="1" x14ac:dyDescent="0.3">
      <c r="A76" s="154" t="s">
        <v>315</v>
      </c>
      <c r="B76" s="157" t="s">
        <v>316</v>
      </c>
      <c r="C76" s="156" t="s">
        <v>268</v>
      </c>
      <c r="D76" s="19">
        <f t="shared" si="0"/>
        <v>8.150999999999998</v>
      </c>
      <c r="E76" s="120">
        <v>8.150999999999998</v>
      </c>
      <c r="F76" s="120">
        <v>8.150999999999998</v>
      </c>
      <c r="G76" s="120"/>
      <c r="H76" s="120"/>
      <c r="I76" s="120">
        <v>0</v>
      </c>
      <c r="J76" s="120"/>
      <c r="K76" s="120"/>
      <c r="L76" s="120">
        <v>0</v>
      </c>
      <c r="M76" s="120">
        <v>0</v>
      </c>
      <c r="N76" s="120"/>
      <c r="O76" s="120"/>
      <c r="P76" s="120"/>
      <c r="Q76" s="120"/>
      <c r="R76" s="120"/>
      <c r="S76" s="120"/>
      <c r="T76" s="120">
        <v>3.0000000000000001E-3</v>
      </c>
      <c r="U76" s="120"/>
      <c r="V76" s="120"/>
      <c r="W76" s="120">
        <v>3.0000000000000001E-3</v>
      </c>
      <c r="X76" s="120"/>
      <c r="Y76" s="120"/>
      <c r="Z76" s="120"/>
      <c r="AA76" s="120"/>
      <c r="AB76" s="120"/>
      <c r="AC76" s="120">
        <v>0</v>
      </c>
      <c r="AD76" s="120"/>
      <c r="AE76" s="120"/>
      <c r="AF76" s="120"/>
      <c r="AG76" s="120">
        <v>0</v>
      </c>
      <c r="AH76" s="120"/>
      <c r="AI76" s="120"/>
      <c r="AJ76" s="120"/>
      <c r="AK76" s="120">
        <v>1.2999999999999999E-2</v>
      </c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>
        <v>1E-3</v>
      </c>
      <c r="BC76" s="120">
        <v>1E-3</v>
      </c>
      <c r="BD76" s="120"/>
      <c r="BE76" s="120"/>
      <c r="BF76" s="120"/>
      <c r="BG76" s="120">
        <v>2E-3</v>
      </c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>
        <v>0</v>
      </c>
      <c r="BU76" s="120"/>
      <c r="BV76" s="120"/>
      <c r="BW76" s="120"/>
      <c r="BX76" s="120"/>
      <c r="BY76" s="120"/>
      <c r="BZ76" s="120"/>
      <c r="CA76" s="120">
        <v>0</v>
      </c>
      <c r="CB76" s="120">
        <v>6.0000000000000001E-3</v>
      </c>
      <c r="CC76" s="120"/>
      <c r="CD76" s="120"/>
      <c r="CE76" s="120"/>
      <c r="CF76" s="120">
        <v>1.35E-2</v>
      </c>
      <c r="CG76" s="120"/>
      <c r="CH76" s="120">
        <v>0</v>
      </c>
      <c r="CI76" s="120">
        <v>0</v>
      </c>
      <c r="CJ76" s="120">
        <v>3.0000000000000001E-3</v>
      </c>
      <c r="CK76" s="120"/>
      <c r="CL76" s="120"/>
      <c r="CM76" s="120"/>
      <c r="CN76" s="120">
        <v>0</v>
      </c>
      <c r="CO76" s="120"/>
      <c r="CP76" s="120"/>
      <c r="CQ76" s="120">
        <v>0</v>
      </c>
      <c r="CR76" s="120"/>
      <c r="CS76" s="120"/>
      <c r="CT76" s="120">
        <f>0.007+0.002</f>
        <v>9.0000000000000011E-3</v>
      </c>
      <c r="CU76" s="120"/>
      <c r="CV76" s="120"/>
      <c r="CW76" s="120">
        <v>2E-3</v>
      </c>
      <c r="CX76" s="120">
        <v>1.5E-3</v>
      </c>
      <c r="CY76" s="120">
        <v>5.0000000000000001E-3</v>
      </c>
      <c r="CZ76" s="120"/>
      <c r="DA76" s="120">
        <v>0</v>
      </c>
      <c r="DB76" s="120"/>
      <c r="DC76" s="120"/>
      <c r="DD76" s="120"/>
      <c r="DE76" s="120">
        <v>0</v>
      </c>
      <c r="DF76" s="120"/>
      <c r="DG76" s="120">
        <v>1.0999999999999999E-2</v>
      </c>
      <c r="DH76" s="120">
        <v>2E-3</v>
      </c>
      <c r="DI76" s="120">
        <v>6.0000000000000001E-3</v>
      </c>
      <c r="DJ76" s="120">
        <v>0</v>
      </c>
      <c r="DK76" s="120">
        <v>5.0000000000000001E-3</v>
      </c>
      <c r="DL76" s="120"/>
      <c r="DM76" s="120"/>
      <c r="DN76" s="120">
        <v>0</v>
      </c>
      <c r="DO76" s="120"/>
      <c r="DP76" s="120"/>
      <c r="DQ76" s="120">
        <v>0</v>
      </c>
      <c r="DR76" s="120">
        <v>0</v>
      </c>
      <c r="DS76" s="120">
        <v>0.01</v>
      </c>
      <c r="DT76" s="120">
        <v>1.2E-2</v>
      </c>
      <c r="DU76" s="120">
        <v>6.0000000000000001E-3</v>
      </c>
      <c r="DV76" s="120">
        <v>0</v>
      </c>
      <c r="DW76" s="120"/>
      <c r="DX76" s="120">
        <v>0</v>
      </c>
      <c r="DY76" s="120">
        <v>0</v>
      </c>
      <c r="DZ76" s="120">
        <v>3.0000000000000001E-3</v>
      </c>
      <c r="EA76" s="120">
        <v>3.0000000000000001E-3</v>
      </c>
      <c r="EB76" s="120">
        <v>3.0000000000000001E-3</v>
      </c>
      <c r="EC76" s="120">
        <v>2E-3</v>
      </c>
      <c r="ED76" s="120">
        <v>0</v>
      </c>
      <c r="EE76" s="120">
        <v>3.0000000000000001E-3</v>
      </c>
      <c r="EF76" s="120"/>
      <c r="EG76" s="120">
        <v>2E-3</v>
      </c>
      <c r="EH76" s="120"/>
      <c r="EI76" s="120"/>
      <c r="EJ76" s="120"/>
      <c r="EK76" s="120"/>
      <c r="EL76" s="120"/>
      <c r="EM76" s="120">
        <v>0</v>
      </c>
      <c r="EN76" s="120"/>
      <c r="EO76" s="120"/>
      <c r="EP76" s="120">
        <v>0</v>
      </c>
      <c r="EQ76" s="120">
        <v>0</v>
      </c>
      <c r="ER76" s="120"/>
      <c r="ES76" s="120"/>
      <c r="ET76" s="120"/>
      <c r="EU76" s="120"/>
      <c r="EV76" s="120">
        <v>0</v>
      </c>
      <c r="EW76" s="120">
        <v>0</v>
      </c>
      <c r="EX76" s="120">
        <v>2E-3</v>
      </c>
      <c r="EY76" s="120">
        <v>8</v>
      </c>
      <c r="EZ76" s="120"/>
      <c r="FA76" s="120"/>
      <c r="FB76" s="120">
        <v>0</v>
      </c>
      <c r="FC76" s="120"/>
      <c r="FD76" s="120"/>
      <c r="FE76" s="120">
        <v>0</v>
      </c>
      <c r="FF76" s="120">
        <v>8.0000000000000002E-3</v>
      </c>
      <c r="FG76" s="120"/>
      <c r="FH76" s="120"/>
      <c r="FI76" s="120"/>
      <c r="FJ76" s="120"/>
      <c r="FK76" s="120">
        <v>0</v>
      </c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>
        <v>0</v>
      </c>
      <c r="GO76" s="120"/>
      <c r="GP76" s="120"/>
      <c r="GQ76" s="120"/>
      <c r="GR76" s="120"/>
      <c r="GS76" s="120"/>
      <c r="GT76" s="120"/>
      <c r="GU76" s="120">
        <v>3.0000000000000001E-3</v>
      </c>
      <c r="GV76" s="120"/>
      <c r="GW76" s="120">
        <v>0</v>
      </c>
      <c r="GX76" s="120"/>
      <c r="GY76" s="120"/>
      <c r="GZ76" s="120"/>
      <c r="HA76" s="120"/>
      <c r="HB76" s="120">
        <v>0</v>
      </c>
      <c r="HC76" s="120">
        <v>0</v>
      </c>
      <c r="HD76" s="120"/>
      <c r="HE76" s="120"/>
      <c r="HF76" s="120"/>
      <c r="HG76" s="120">
        <v>0</v>
      </c>
      <c r="HH76" s="120">
        <v>3.0000000000000001E-3</v>
      </c>
      <c r="HI76" s="120"/>
      <c r="HJ76" s="120">
        <v>4.0000000000000001E-3</v>
      </c>
      <c r="HK76" s="120">
        <v>0</v>
      </c>
      <c r="HL76" s="120"/>
      <c r="HM76" s="120"/>
      <c r="HN76" s="120"/>
      <c r="HO76" s="120"/>
      <c r="HP76" s="120"/>
      <c r="HQ76" s="120">
        <v>0</v>
      </c>
      <c r="HR76" s="120"/>
      <c r="HS76" s="120"/>
      <c r="HT76" s="120"/>
      <c r="HU76" s="120"/>
      <c r="HV76" s="120"/>
      <c r="HW76" s="120"/>
      <c r="HX76" s="120"/>
    </row>
    <row r="77" spans="1:232" s="20" customFormat="1" ht="15" x14ac:dyDescent="0.25">
      <c r="A77" s="154"/>
      <c r="B77" s="157"/>
      <c r="C77" s="156" t="s">
        <v>240</v>
      </c>
      <c r="D77" s="19">
        <f t="shared" si="0"/>
        <v>98.230000000000018</v>
      </c>
      <c r="E77" s="120">
        <v>98.230000000000018</v>
      </c>
      <c r="F77" s="121">
        <v>98.230000000000018</v>
      </c>
      <c r="G77" s="121"/>
      <c r="H77" s="123"/>
      <c r="I77" s="125">
        <v>0</v>
      </c>
      <c r="J77" s="121"/>
      <c r="K77" s="121"/>
      <c r="L77" s="125">
        <v>0</v>
      </c>
      <c r="M77" s="121">
        <v>0</v>
      </c>
      <c r="N77" s="121"/>
      <c r="O77" s="121"/>
      <c r="P77" s="125"/>
      <c r="Q77" s="121"/>
      <c r="R77" s="121"/>
      <c r="S77" s="121"/>
      <c r="T77" s="121">
        <v>2.1680000000000001</v>
      </c>
      <c r="U77" s="121"/>
      <c r="V77" s="121"/>
      <c r="W77" s="121">
        <v>1.5669999999999999</v>
      </c>
      <c r="X77" s="121"/>
      <c r="Y77" s="121"/>
      <c r="Z77" s="121"/>
      <c r="AA77" s="125"/>
      <c r="AB77" s="121"/>
      <c r="AC77" s="121">
        <v>0</v>
      </c>
      <c r="AD77" s="125"/>
      <c r="AE77" s="121"/>
      <c r="AF77" s="121"/>
      <c r="AG77" s="120">
        <v>0</v>
      </c>
      <c r="AH77" s="121"/>
      <c r="AI77" s="125"/>
      <c r="AJ77" s="125"/>
      <c r="AK77" s="125">
        <v>6.8070000000000004</v>
      </c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>
        <v>0.47399999999999998</v>
      </c>
      <c r="BC77" s="125">
        <v>1.4630000000000001</v>
      </c>
      <c r="BD77" s="125"/>
      <c r="BE77" s="125"/>
      <c r="BF77" s="125"/>
      <c r="BG77" s="125">
        <v>0.95</v>
      </c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>
        <v>0</v>
      </c>
      <c r="BU77" s="125"/>
      <c r="BV77" s="125"/>
      <c r="BW77" s="125"/>
      <c r="BX77" s="125"/>
      <c r="BY77" s="125"/>
      <c r="BZ77" s="125"/>
      <c r="CA77" s="125">
        <v>0</v>
      </c>
      <c r="CB77" s="125">
        <v>3.1419999999999999</v>
      </c>
      <c r="CC77" s="125"/>
      <c r="CD77" s="125"/>
      <c r="CE77" s="125"/>
      <c r="CF77" s="125">
        <v>7.8849999999999998</v>
      </c>
      <c r="CG77" s="125"/>
      <c r="CH77" s="125">
        <v>0</v>
      </c>
      <c r="CI77" s="125">
        <v>0</v>
      </c>
      <c r="CJ77" s="125">
        <v>1.5669999999999999</v>
      </c>
      <c r="CK77" s="125"/>
      <c r="CL77" s="125"/>
      <c r="CM77" s="125"/>
      <c r="CN77" s="125">
        <v>0</v>
      </c>
      <c r="CO77" s="125"/>
      <c r="CP77" s="125"/>
      <c r="CQ77" s="125">
        <v>0</v>
      </c>
      <c r="CR77" s="125"/>
      <c r="CS77" s="125"/>
      <c r="CT77" s="125">
        <f>3.665+1.44</f>
        <v>5.1050000000000004</v>
      </c>
      <c r="CU77" s="125"/>
      <c r="CV77" s="125"/>
      <c r="CW77" s="127">
        <v>1.446</v>
      </c>
      <c r="CX77" s="125">
        <v>0.86699999999999999</v>
      </c>
      <c r="CY77" s="125">
        <v>2.371</v>
      </c>
      <c r="CZ77" s="125"/>
      <c r="DA77" s="125">
        <v>0</v>
      </c>
      <c r="DB77" s="125"/>
      <c r="DC77" s="125"/>
      <c r="DD77" s="125"/>
      <c r="DE77" s="125">
        <v>0</v>
      </c>
      <c r="DF77" s="125"/>
      <c r="DG77" s="125">
        <v>7.3150000000000004</v>
      </c>
      <c r="DH77" s="125">
        <v>1.446</v>
      </c>
      <c r="DI77" s="125">
        <v>4.335</v>
      </c>
      <c r="DJ77" s="125">
        <v>0</v>
      </c>
      <c r="DK77" s="125">
        <v>3.2930000000000001</v>
      </c>
      <c r="DL77" s="125"/>
      <c r="DM77" s="125"/>
      <c r="DN77" s="125">
        <v>0</v>
      </c>
      <c r="DO77" s="125"/>
      <c r="DP77" s="125"/>
      <c r="DQ77" s="125">
        <v>0</v>
      </c>
      <c r="DR77" s="125">
        <v>0</v>
      </c>
      <c r="DS77" s="125">
        <v>4.7830000000000004</v>
      </c>
      <c r="DT77" s="125">
        <v>8.0380000000000003</v>
      </c>
      <c r="DU77" s="125">
        <v>4.335</v>
      </c>
      <c r="DV77" s="125">
        <v>0</v>
      </c>
      <c r="DW77" s="125"/>
      <c r="DX77" s="125">
        <v>0</v>
      </c>
      <c r="DY77" s="125">
        <v>0</v>
      </c>
      <c r="DZ77" s="125">
        <v>2.1680000000000001</v>
      </c>
      <c r="EA77" s="125">
        <v>2.1680000000000001</v>
      </c>
      <c r="EB77" s="125">
        <v>2.1680000000000001</v>
      </c>
      <c r="EC77" s="125">
        <v>1.446</v>
      </c>
      <c r="ED77" s="125">
        <v>0</v>
      </c>
      <c r="EE77" s="125">
        <v>2.1680000000000001</v>
      </c>
      <c r="EF77" s="125"/>
      <c r="EG77" s="125">
        <v>1.048</v>
      </c>
      <c r="EH77" s="125"/>
      <c r="EI77" s="125"/>
      <c r="EJ77" s="125"/>
      <c r="EK77" s="125"/>
      <c r="EL77" s="125"/>
      <c r="EM77" s="125">
        <v>0</v>
      </c>
      <c r="EN77" s="125"/>
      <c r="EO77" s="125"/>
      <c r="EP77" s="125">
        <v>0</v>
      </c>
      <c r="EQ77" s="125">
        <v>0</v>
      </c>
      <c r="ER77" s="125"/>
      <c r="ES77" s="125"/>
      <c r="ET77" s="125"/>
      <c r="EU77" s="125"/>
      <c r="EV77" s="125">
        <v>0</v>
      </c>
      <c r="EW77" s="125">
        <v>0</v>
      </c>
      <c r="EX77" s="125">
        <v>1.044</v>
      </c>
      <c r="EY77" s="125">
        <v>3.7919999999999998</v>
      </c>
      <c r="EZ77" s="125"/>
      <c r="FA77" s="125"/>
      <c r="FB77" s="125">
        <v>0</v>
      </c>
      <c r="FC77" s="125"/>
      <c r="FD77" s="125"/>
      <c r="FE77" s="125">
        <v>0</v>
      </c>
      <c r="FF77" s="125">
        <v>5.7809999999999997</v>
      </c>
      <c r="FG77" s="125"/>
      <c r="FH77" s="125"/>
      <c r="FI77" s="125"/>
      <c r="FJ77" s="125"/>
      <c r="FK77" s="125">
        <v>0</v>
      </c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>
        <v>0</v>
      </c>
      <c r="GO77" s="125"/>
      <c r="GP77" s="125"/>
      <c r="GQ77" s="125"/>
      <c r="GR77" s="125"/>
      <c r="GS77" s="125"/>
      <c r="GT77" s="125"/>
      <c r="GU77" s="125">
        <v>1.571</v>
      </c>
      <c r="GV77" s="125"/>
      <c r="GW77" s="125">
        <v>0</v>
      </c>
      <c r="GX77" s="125"/>
      <c r="GY77" s="125"/>
      <c r="GZ77" s="125"/>
      <c r="HA77" s="125"/>
      <c r="HB77" s="125">
        <v>0</v>
      </c>
      <c r="HC77" s="125">
        <v>0</v>
      </c>
      <c r="HD77" s="125"/>
      <c r="HE77" s="125"/>
      <c r="HF77" s="125"/>
      <c r="HG77" s="125">
        <v>0</v>
      </c>
      <c r="HH77" s="125">
        <v>1.571</v>
      </c>
      <c r="HI77" s="125"/>
      <c r="HJ77" s="125">
        <v>3.948</v>
      </c>
      <c r="HK77" s="125">
        <v>0</v>
      </c>
      <c r="HL77" s="125"/>
      <c r="HM77" s="125"/>
      <c r="HN77" s="125"/>
      <c r="HO77" s="125"/>
      <c r="HP77" s="125"/>
      <c r="HQ77" s="125">
        <v>0</v>
      </c>
      <c r="HR77" s="125"/>
      <c r="HS77" s="125"/>
      <c r="HT77" s="125"/>
      <c r="HU77" s="125"/>
      <c r="HV77" s="125"/>
      <c r="HW77" s="125"/>
      <c r="HX77" s="125"/>
    </row>
    <row r="78" spans="1:232" s="20" customFormat="1" ht="15" x14ac:dyDescent="0.25">
      <c r="A78" s="154" t="s">
        <v>317</v>
      </c>
      <c r="B78" s="157" t="s">
        <v>318</v>
      </c>
      <c r="C78" s="156" t="s">
        <v>268</v>
      </c>
      <c r="D78" s="19">
        <f t="shared" ref="D78:D96" si="27">SUM(H78:HX78)</f>
        <v>7.5000000000000011E-2</v>
      </c>
      <c r="E78" s="120">
        <v>7.5000000000000011E-2</v>
      </c>
      <c r="F78" s="121">
        <v>7.5000000000000011E-2</v>
      </c>
      <c r="G78" s="121"/>
      <c r="H78" s="123"/>
      <c r="I78" s="125">
        <v>6.0000000000000001E-3</v>
      </c>
      <c r="J78" s="121"/>
      <c r="K78" s="121"/>
      <c r="L78" s="125">
        <v>0</v>
      </c>
      <c r="M78" s="121">
        <v>0</v>
      </c>
      <c r="N78" s="121"/>
      <c r="O78" s="121"/>
      <c r="P78" s="125"/>
      <c r="Q78" s="121"/>
      <c r="R78" s="121"/>
      <c r="S78" s="121"/>
      <c r="T78" s="121">
        <v>0</v>
      </c>
      <c r="U78" s="121"/>
      <c r="V78" s="121"/>
      <c r="W78" s="121">
        <v>0</v>
      </c>
      <c r="X78" s="121"/>
      <c r="Y78" s="121"/>
      <c r="Z78" s="121"/>
      <c r="AA78" s="125"/>
      <c r="AB78" s="121"/>
      <c r="AC78" s="121">
        <v>0</v>
      </c>
      <c r="AD78" s="125"/>
      <c r="AE78" s="121"/>
      <c r="AF78" s="121"/>
      <c r="AG78" s="120">
        <v>0</v>
      </c>
      <c r="AH78" s="121"/>
      <c r="AI78" s="125"/>
      <c r="AJ78" s="125"/>
      <c r="AK78" s="125">
        <v>0</v>
      </c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>
        <v>0</v>
      </c>
      <c r="BC78" s="125">
        <v>0</v>
      </c>
      <c r="BD78" s="125"/>
      <c r="BE78" s="125"/>
      <c r="BF78" s="125"/>
      <c r="BG78" s="125">
        <v>0</v>
      </c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>
        <v>6.0000000000000001E-3</v>
      </c>
      <c r="BU78" s="125"/>
      <c r="BV78" s="125"/>
      <c r="BW78" s="125"/>
      <c r="BX78" s="125"/>
      <c r="BY78" s="125"/>
      <c r="BZ78" s="125"/>
      <c r="CA78" s="125">
        <v>3.0000000000000001E-3</v>
      </c>
      <c r="CB78" s="125">
        <v>0</v>
      </c>
      <c r="CC78" s="125"/>
      <c r="CD78" s="125"/>
      <c r="CE78" s="125"/>
      <c r="CF78" s="125">
        <v>0</v>
      </c>
      <c r="CG78" s="125"/>
      <c r="CH78" s="125">
        <v>3.0000000000000001E-3</v>
      </c>
      <c r="CI78" s="125">
        <v>3.0000000000000001E-3</v>
      </c>
      <c r="CJ78" s="125">
        <v>0</v>
      </c>
      <c r="CK78" s="125"/>
      <c r="CL78" s="125"/>
      <c r="CM78" s="125"/>
      <c r="CN78" s="125">
        <v>0</v>
      </c>
      <c r="CO78" s="125"/>
      <c r="CP78" s="125"/>
      <c r="CQ78" s="125">
        <v>0</v>
      </c>
      <c r="CR78" s="125"/>
      <c r="CS78" s="125"/>
      <c r="CT78" s="125">
        <v>0</v>
      </c>
      <c r="CU78" s="125"/>
      <c r="CV78" s="125"/>
      <c r="CW78" s="44">
        <v>0</v>
      </c>
      <c r="CX78" s="125">
        <v>0</v>
      </c>
      <c r="CY78" s="125">
        <v>5.0000000000000001E-3</v>
      </c>
      <c r="CZ78" s="125"/>
      <c r="DA78" s="125">
        <v>3.0000000000000001E-3</v>
      </c>
      <c r="DB78" s="125"/>
      <c r="DC78" s="125"/>
      <c r="DD78" s="125"/>
      <c r="DE78" s="125">
        <v>0</v>
      </c>
      <c r="DF78" s="125"/>
      <c r="DG78" s="125">
        <v>0</v>
      </c>
      <c r="DH78" s="125">
        <v>0.01</v>
      </c>
      <c r="DI78" s="125">
        <v>2E-3</v>
      </c>
      <c r="DJ78" s="125">
        <v>2E-3</v>
      </c>
      <c r="DK78" s="125">
        <v>0</v>
      </c>
      <c r="DL78" s="125"/>
      <c r="DM78" s="125"/>
      <c r="DN78" s="125">
        <v>6.0000000000000001E-3</v>
      </c>
      <c r="DO78" s="125"/>
      <c r="DP78" s="125"/>
      <c r="DQ78" s="125">
        <v>0</v>
      </c>
      <c r="DR78" s="125">
        <v>0</v>
      </c>
      <c r="DS78" s="125">
        <v>0</v>
      </c>
      <c r="DT78" s="125">
        <v>0</v>
      </c>
      <c r="DU78" s="125">
        <v>2E-3</v>
      </c>
      <c r="DV78" s="125">
        <v>0</v>
      </c>
      <c r="DW78" s="125"/>
      <c r="DX78" s="125">
        <v>0</v>
      </c>
      <c r="DY78" s="125">
        <v>0</v>
      </c>
      <c r="DZ78" s="125">
        <v>2E-3</v>
      </c>
      <c r="EA78" s="125">
        <v>0</v>
      </c>
      <c r="EB78" s="125">
        <v>0</v>
      </c>
      <c r="EC78" s="125">
        <v>0</v>
      </c>
      <c r="ED78" s="125">
        <v>0</v>
      </c>
      <c r="EE78" s="125">
        <v>0</v>
      </c>
      <c r="EF78" s="125"/>
      <c r="EG78" s="125">
        <v>0</v>
      </c>
      <c r="EH78" s="125"/>
      <c r="EI78" s="125"/>
      <c r="EJ78" s="125"/>
      <c r="EK78" s="125"/>
      <c r="EL78" s="125"/>
      <c r="EM78" s="125">
        <v>0</v>
      </c>
      <c r="EN78" s="125"/>
      <c r="EO78" s="125"/>
      <c r="EP78" s="125">
        <v>0</v>
      </c>
      <c r="EQ78" s="125">
        <v>0</v>
      </c>
      <c r="ER78" s="125"/>
      <c r="ES78" s="125"/>
      <c r="ET78" s="125"/>
      <c r="EU78" s="125"/>
      <c r="EV78" s="125">
        <v>0</v>
      </c>
      <c r="EW78" s="125">
        <v>4.0000000000000001E-3</v>
      </c>
      <c r="EX78" s="125">
        <v>0</v>
      </c>
      <c r="EY78" s="125">
        <v>1.4E-2</v>
      </c>
      <c r="EZ78" s="125"/>
      <c r="FA78" s="125"/>
      <c r="FB78" s="125">
        <v>0</v>
      </c>
      <c r="FC78" s="125"/>
      <c r="FD78" s="125"/>
      <c r="FE78" s="125">
        <v>0</v>
      </c>
      <c r="FF78" s="125">
        <v>4.0000000000000001E-3</v>
      </c>
      <c r="FG78" s="125"/>
      <c r="FH78" s="125"/>
      <c r="FI78" s="125"/>
      <c r="FJ78" s="125"/>
      <c r="FK78" s="125">
        <v>0</v>
      </c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>
        <v>0</v>
      </c>
      <c r="GO78" s="125"/>
      <c r="GP78" s="125"/>
      <c r="GQ78" s="125"/>
      <c r="GR78" s="125"/>
      <c r="GS78" s="125"/>
      <c r="GT78" s="125"/>
      <c r="GU78" s="125">
        <v>0</v>
      </c>
      <c r="GV78" s="125"/>
      <c r="GW78" s="125">
        <v>0</v>
      </c>
      <c r="GX78" s="125"/>
      <c r="GY78" s="125"/>
      <c r="GZ78" s="125"/>
      <c r="HA78" s="125"/>
      <c r="HB78" s="125">
        <v>0</v>
      </c>
      <c r="HC78" s="125">
        <v>0</v>
      </c>
      <c r="HD78" s="125"/>
      <c r="HE78" s="125"/>
      <c r="HF78" s="125"/>
      <c r="HG78" s="125">
        <v>0</v>
      </c>
      <c r="HH78" s="125">
        <v>0</v>
      </c>
      <c r="HI78" s="125"/>
      <c r="HJ78" s="125">
        <v>0</v>
      </c>
      <c r="HK78" s="125">
        <v>0</v>
      </c>
      <c r="HL78" s="125"/>
      <c r="HM78" s="125"/>
      <c r="HN78" s="125"/>
      <c r="HO78" s="125"/>
      <c r="HP78" s="125"/>
      <c r="HQ78" s="125">
        <v>0</v>
      </c>
      <c r="HR78" s="125"/>
      <c r="HS78" s="125"/>
      <c r="HT78" s="125"/>
      <c r="HU78" s="125"/>
      <c r="HV78" s="125"/>
      <c r="HW78" s="125"/>
      <c r="HX78" s="125"/>
    </row>
    <row r="79" spans="1:232" s="20" customFormat="1" ht="15" x14ac:dyDescent="0.25">
      <c r="A79" s="154"/>
      <c r="B79" s="157"/>
      <c r="C79" s="156" t="s">
        <v>240</v>
      </c>
      <c r="D79" s="19">
        <f t="shared" si="27"/>
        <v>34.020000000000003</v>
      </c>
      <c r="E79" s="120">
        <v>34.020000000000003</v>
      </c>
      <c r="F79" s="121">
        <v>34.020000000000003</v>
      </c>
      <c r="G79" s="121"/>
      <c r="H79" s="123"/>
      <c r="I79" s="125">
        <v>2.3130000000000002</v>
      </c>
      <c r="J79" s="121"/>
      <c r="K79" s="121"/>
      <c r="L79" s="125">
        <v>0</v>
      </c>
      <c r="M79" s="121">
        <v>0</v>
      </c>
      <c r="N79" s="121"/>
      <c r="O79" s="121"/>
      <c r="P79" s="125"/>
      <c r="Q79" s="121"/>
      <c r="R79" s="121"/>
      <c r="S79" s="121"/>
      <c r="T79" s="121">
        <v>0</v>
      </c>
      <c r="U79" s="121"/>
      <c r="V79" s="121"/>
      <c r="W79" s="121">
        <v>0</v>
      </c>
      <c r="X79" s="121"/>
      <c r="Y79" s="121"/>
      <c r="Z79" s="121"/>
      <c r="AA79" s="125"/>
      <c r="AB79" s="121"/>
      <c r="AC79" s="121">
        <v>0</v>
      </c>
      <c r="AD79" s="125"/>
      <c r="AE79" s="121"/>
      <c r="AF79" s="121"/>
      <c r="AG79" s="120">
        <v>0</v>
      </c>
      <c r="AH79" s="121"/>
      <c r="AI79" s="125"/>
      <c r="AJ79" s="125"/>
      <c r="AK79" s="125">
        <v>0</v>
      </c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>
        <v>0</v>
      </c>
      <c r="BC79" s="125">
        <v>0</v>
      </c>
      <c r="BD79" s="125"/>
      <c r="BE79" s="125"/>
      <c r="BF79" s="125"/>
      <c r="BG79" s="125">
        <v>0</v>
      </c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>
        <v>2.3130000000000002</v>
      </c>
      <c r="BU79" s="125"/>
      <c r="BV79" s="125"/>
      <c r="BW79" s="125"/>
      <c r="BX79" s="125"/>
      <c r="BY79" s="125"/>
      <c r="BZ79" s="125"/>
      <c r="CA79" s="125">
        <v>1.1559999999999999</v>
      </c>
      <c r="CB79" s="125">
        <v>0</v>
      </c>
      <c r="CC79" s="125"/>
      <c r="CD79" s="125"/>
      <c r="CE79" s="125"/>
      <c r="CF79" s="125">
        <v>0</v>
      </c>
      <c r="CG79" s="125"/>
      <c r="CH79" s="125">
        <v>2.6880000000000002</v>
      </c>
      <c r="CI79" s="125">
        <v>1.8540000000000001</v>
      </c>
      <c r="CJ79" s="125">
        <v>0</v>
      </c>
      <c r="CK79" s="125"/>
      <c r="CL79" s="125"/>
      <c r="CM79" s="125"/>
      <c r="CN79" s="125">
        <v>0</v>
      </c>
      <c r="CO79" s="125"/>
      <c r="CP79" s="125"/>
      <c r="CQ79" s="125">
        <v>0</v>
      </c>
      <c r="CR79" s="125"/>
      <c r="CS79" s="125"/>
      <c r="CT79" s="125">
        <v>0</v>
      </c>
      <c r="CU79" s="125"/>
      <c r="CV79" s="125"/>
      <c r="CW79" s="128">
        <v>0</v>
      </c>
      <c r="CX79" s="125">
        <v>0</v>
      </c>
      <c r="CY79" s="125">
        <v>1.6839999999999999</v>
      </c>
      <c r="CZ79" s="125"/>
      <c r="DA79" s="125">
        <v>1.1559999999999999</v>
      </c>
      <c r="DB79" s="125"/>
      <c r="DC79" s="125"/>
      <c r="DD79" s="125"/>
      <c r="DE79" s="125">
        <v>0</v>
      </c>
      <c r="DF79" s="125"/>
      <c r="DG79" s="125">
        <v>0</v>
      </c>
      <c r="DH79" s="125">
        <v>3.371</v>
      </c>
      <c r="DI79" s="125">
        <v>0.67500000000000004</v>
      </c>
      <c r="DJ79" s="125">
        <v>0.67500000000000004</v>
      </c>
      <c r="DK79" s="125">
        <v>0</v>
      </c>
      <c r="DL79" s="125"/>
      <c r="DM79" s="125"/>
      <c r="DN79" s="125">
        <v>2.3130000000000002</v>
      </c>
      <c r="DO79" s="125"/>
      <c r="DP79" s="125"/>
      <c r="DQ79" s="125">
        <v>0</v>
      </c>
      <c r="DR79" s="125">
        <v>0</v>
      </c>
      <c r="DS79" s="125">
        <v>0</v>
      </c>
      <c r="DT79" s="125">
        <v>0</v>
      </c>
      <c r="DU79" s="125">
        <v>0.67500000000000004</v>
      </c>
      <c r="DV79" s="125">
        <v>0</v>
      </c>
      <c r="DW79" s="125"/>
      <c r="DX79" s="125">
        <v>0</v>
      </c>
      <c r="DY79" s="125">
        <v>0</v>
      </c>
      <c r="DZ79" s="125">
        <v>0.67500000000000004</v>
      </c>
      <c r="EA79" s="125">
        <v>0</v>
      </c>
      <c r="EB79" s="125">
        <v>0</v>
      </c>
      <c r="EC79" s="125">
        <v>0</v>
      </c>
      <c r="ED79" s="125">
        <v>0</v>
      </c>
      <c r="EE79" s="125">
        <v>0</v>
      </c>
      <c r="EF79" s="125"/>
      <c r="EG79" s="125">
        <v>0</v>
      </c>
      <c r="EH79" s="125"/>
      <c r="EI79" s="125"/>
      <c r="EJ79" s="125"/>
      <c r="EK79" s="125"/>
      <c r="EL79" s="125"/>
      <c r="EM79" s="125">
        <v>0</v>
      </c>
      <c r="EN79" s="125"/>
      <c r="EO79" s="125"/>
      <c r="EP79" s="125">
        <v>0</v>
      </c>
      <c r="EQ79" s="125">
        <v>0</v>
      </c>
      <c r="ER79" s="125"/>
      <c r="ES79" s="125"/>
      <c r="ET79" s="125"/>
      <c r="EU79" s="125"/>
      <c r="EV79" s="125">
        <v>0</v>
      </c>
      <c r="EW79" s="125">
        <v>2.472</v>
      </c>
      <c r="EX79" s="125">
        <v>0</v>
      </c>
      <c r="EY79" s="125">
        <v>8.6509999999999998</v>
      </c>
      <c r="EZ79" s="125"/>
      <c r="FA79" s="125"/>
      <c r="FB79" s="125">
        <v>0</v>
      </c>
      <c r="FC79" s="125"/>
      <c r="FD79" s="125"/>
      <c r="FE79" s="125">
        <v>0</v>
      </c>
      <c r="FF79" s="125">
        <v>1.349</v>
      </c>
      <c r="FG79" s="125"/>
      <c r="FH79" s="125"/>
      <c r="FI79" s="125"/>
      <c r="FJ79" s="125"/>
      <c r="FK79" s="125">
        <v>0</v>
      </c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>
        <v>0</v>
      </c>
      <c r="GO79" s="125"/>
      <c r="GP79" s="125"/>
      <c r="GQ79" s="125"/>
      <c r="GR79" s="125"/>
      <c r="GS79" s="125"/>
      <c r="GT79" s="125"/>
      <c r="GU79" s="125">
        <v>0</v>
      </c>
      <c r="GV79" s="125"/>
      <c r="GW79" s="125">
        <v>0</v>
      </c>
      <c r="GX79" s="125"/>
      <c r="GY79" s="125"/>
      <c r="GZ79" s="125"/>
      <c r="HA79" s="125"/>
      <c r="HB79" s="125">
        <v>0</v>
      </c>
      <c r="HC79" s="125">
        <v>0</v>
      </c>
      <c r="HD79" s="125"/>
      <c r="HE79" s="125"/>
      <c r="HF79" s="125"/>
      <c r="HG79" s="125">
        <v>0</v>
      </c>
      <c r="HH79" s="125">
        <v>0</v>
      </c>
      <c r="HI79" s="125"/>
      <c r="HJ79" s="125">
        <v>0</v>
      </c>
      <c r="HK79" s="125">
        <v>0</v>
      </c>
      <c r="HL79" s="125"/>
      <c r="HM79" s="125"/>
      <c r="HN79" s="125"/>
      <c r="HO79" s="125"/>
      <c r="HP79" s="125"/>
      <c r="HQ79" s="125">
        <v>0</v>
      </c>
      <c r="HR79" s="125"/>
      <c r="HS79" s="125"/>
      <c r="HT79" s="125"/>
      <c r="HU79" s="125"/>
      <c r="HV79" s="125"/>
      <c r="HW79" s="125"/>
      <c r="HX79" s="125"/>
    </row>
    <row r="80" spans="1:232" s="20" customFormat="1" ht="15" x14ac:dyDescent="0.25">
      <c r="A80" s="154" t="s">
        <v>319</v>
      </c>
      <c r="B80" s="157" t="s">
        <v>320</v>
      </c>
      <c r="C80" s="156" t="s">
        <v>268</v>
      </c>
      <c r="D80" s="19">
        <f t="shared" si="27"/>
        <v>0.10300000000000001</v>
      </c>
      <c r="E80" s="120">
        <v>0.10300000000000001</v>
      </c>
      <c r="F80" s="121">
        <v>0.10300000000000001</v>
      </c>
      <c r="G80" s="121"/>
      <c r="H80" s="123"/>
      <c r="I80" s="125">
        <v>0</v>
      </c>
      <c r="J80" s="121"/>
      <c r="K80" s="121"/>
      <c r="L80" s="125">
        <v>6.0000000000000001E-3</v>
      </c>
      <c r="M80" s="121">
        <v>6.0000000000000001E-3</v>
      </c>
      <c r="N80" s="121"/>
      <c r="O80" s="121"/>
      <c r="P80" s="125"/>
      <c r="Q80" s="121"/>
      <c r="R80" s="121"/>
      <c r="S80" s="121"/>
      <c r="T80" s="121">
        <v>0</v>
      </c>
      <c r="U80" s="121"/>
      <c r="V80" s="121"/>
      <c r="W80" s="121">
        <v>0</v>
      </c>
      <c r="X80" s="121"/>
      <c r="Y80" s="121"/>
      <c r="Z80" s="121"/>
      <c r="AA80" s="125"/>
      <c r="AB80" s="121"/>
      <c r="AC80" s="121">
        <v>0</v>
      </c>
      <c r="AD80" s="125"/>
      <c r="AE80" s="121"/>
      <c r="AF80" s="121"/>
      <c r="AG80" s="120">
        <v>0</v>
      </c>
      <c r="AH80" s="121"/>
      <c r="AI80" s="125"/>
      <c r="AJ80" s="125"/>
      <c r="AK80" s="125">
        <v>0</v>
      </c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>
        <v>0</v>
      </c>
      <c r="BC80" s="125">
        <v>0</v>
      </c>
      <c r="BD80" s="125"/>
      <c r="BE80" s="125"/>
      <c r="BF80" s="125"/>
      <c r="BG80" s="125">
        <v>0</v>
      </c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>
        <v>0</v>
      </c>
      <c r="BU80" s="125"/>
      <c r="BV80" s="125"/>
      <c r="BW80" s="125"/>
      <c r="BX80" s="125"/>
      <c r="BY80" s="125"/>
      <c r="BZ80" s="125"/>
      <c r="CA80" s="125">
        <v>0</v>
      </c>
      <c r="CB80" s="125">
        <v>0</v>
      </c>
      <c r="CC80" s="125"/>
      <c r="CD80" s="125"/>
      <c r="CE80" s="125"/>
      <c r="CF80" s="125">
        <v>1E-3</v>
      </c>
      <c r="CG80" s="125"/>
      <c r="CH80" s="125">
        <v>0</v>
      </c>
      <c r="CI80" s="125">
        <v>0</v>
      </c>
      <c r="CJ80" s="125">
        <v>2E-3</v>
      </c>
      <c r="CK80" s="125"/>
      <c r="CL80" s="125"/>
      <c r="CM80" s="125"/>
      <c r="CN80" s="125">
        <v>0</v>
      </c>
      <c r="CO80" s="125"/>
      <c r="CP80" s="125"/>
      <c r="CQ80" s="125">
        <v>0</v>
      </c>
      <c r="CR80" s="125"/>
      <c r="CS80" s="125"/>
      <c r="CT80" s="125">
        <v>0</v>
      </c>
      <c r="CU80" s="125"/>
      <c r="CV80" s="125"/>
      <c r="CW80" s="44">
        <v>0</v>
      </c>
      <c r="CX80" s="125">
        <v>0</v>
      </c>
      <c r="CY80" s="125">
        <v>0</v>
      </c>
      <c r="CZ80" s="125"/>
      <c r="DA80" s="125">
        <v>0</v>
      </c>
      <c r="DB80" s="125"/>
      <c r="DC80" s="125"/>
      <c r="DD80" s="125"/>
      <c r="DE80" s="125">
        <v>0</v>
      </c>
      <c r="DF80" s="125"/>
      <c r="DG80" s="125">
        <v>5.0000000000000001E-3</v>
      </c>
      <c r="DH80" s="125">
        <v>0</v>
      </c>
      <c r="DI80" s="125">
        <v>0</v>
      </c>
      <c r="DJ80" s="125">
        <v>0</v>
      </c>
      <c r="DK80" s="125">
        <v>0</v>
      </c>
      <c r="DL80" s="125"/>
      <c r="DM80" s="125"/>
      <c r="DN80" s="125">
        <v>0</v>
      </c>
      <c r="DO80" s="125"/>
      <c r="DP80" s="125"/>
      <c r="DQ80" s="125">
        <v>4.0000000000000001E-3</v>
      </c>
      <c r="DR80" s="125">
        <v>0</v>
      </c>
      <c r="DS80" s="125">
        <v>0</v>
      </c>
      <c r="DT80" s="125">
        <v>3.0000000000000001E-3</v>
      </c>
      <c r="DU80" s="125">
        <v>1.4999999999999999E-2</v>
      </c>
      <c r="DV80" s="125">
        <v>0</v>
      </c>
      <c r="DW80" s="125"/>
      <c r="DX80" s="125">
        <v>1.2E-2</v>
      </c>
      <c r="DY80" s="125">
        <v>0</v>
      </c>
      <c r="DZ80" s="125">
        <v>0</v>
      </c>
      <c r="EA80" s="125">
        <v>0</v>
      </c>
      <c r="EB80" s="125">
        <v>0</v>
      </c>
      <c r="EC80" s="125">
        <v>0</v>
      </c>
      <c r="ED80" s="125">
        <v>0</v>
      </c>
      <c r="EE80" s="125">
        <v>2E-3</v>
      </c>
      <c r="EF80" s="125"/>
      <c r="EG80" s="125">
        <v>1.4E-2</v>
      </c>
      <c r="EH80" s="125"/>
      <c r="EI80" s="125"/>
      <c r="EJ80" s="125"/>
      <c r="EK80" s="125"/>
      <c r="EL80" s="125"/>
      <c r="EM80" s="125">
        <v>1.7999999999999999E-2</v>
      </c>
      <c r="EN80" s="125"/>
      <c r="EO80" s="125"/>
      <c r="EP80" s="125">
        <v>0</v>
      </c>
      <c r="EQ80" s="125">
        <v>2E-3</v>
      </c>
      <c r="ER80" s="125"/>
      <c r="ES80" s="125"/>
      <c r="ET80" s="125"/>
      <c r="EU80" s="125"/>
      <c r="EV80" s="125">
        <v>4.0000000000000001E-3</v>
      </c>
      <c r="EW80" s="125">
        <v>0</v>
      </c>
      <c r="EX80" s="125">
        <v>0</v>
      </c>
      <c r="EY80" s="125">
        <v>0</v>
      </c>
      <c r="EZ80" s="125"/>
      <c r="FA80" s="125"/>
      <c r="FB80" s="125">
        <v>0</v>
      </c>
      <c r="FC80" s="125"/>
      <c r="FD80" s="125"/>
      <c r="FE80" s="125">
        <v>3.0000000000000001E-3</v>
      </c>
      <c r="FF80" s="125">
        <v>0</v>
      </c>
      <c r="FG80" s="125"/>
      <c r="FH80" s="125"/>
      <c r="FI80" s="125"/>
      <c r="FJ80" s="125"/>
      <c r="FK80" s="125">
        <v>0</v>
      </c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>
        <v>4.0000000000000001E-3</v>
      </c>
      <c r="GO80" s="125"/>
      <c r="GP80" s="125"/>
      <c r="GQ80" s="125"/>
      <c r="GR80" s="125"/>
      <c r="GS80" s="125"/>
      <c r="GT80" s="125"/>
      <c r="GU80" s="125">
        <v>0</v>
      </c>
      <c r="GV80" s="125"/>
      <c r="GW80" s="125">
        <v>0</v>
      </c>
      <c r="GX80" s="125"/>
      <c r="GY80" s="125"/>
      <c r="GZ80" s="125"/>
      <c r="HA80" s="125"/>
      <c r="HB80" s="125">
        <v>0</v>
      </c>
      <c r="HC80" s="125">
        <v>0</v>
      </c>
      <c r="HD80" s="125"/>
      <c r="HE80" s="125"/>
      <c r="HF80" s="125"/>
      <c r="HG80" s="125">
        <v>0</v>
      </c>
      <c r="HH80" s="125">
        <v>0</v>
      </c>
      <c r="HI80" s="125"/>
      <c r="HJ80" s="125">
        <v>0</v>
      </c>
      <c r="HK80" s="125">
        <v>2E-3</v>
      </c>
      <c r="HL80" s="125"/>
      <c r="HM80" s="125"/>
      <c r="HN80" s="125"/>
      <c r="HO80" s="125"/>
      <c r="HP80" s="125"/>
      <c r="HQ80" s="125">
        <v>0</v>
      </c>
      <c r="HR80" s="125"/>
      <c r="HS80" s="125"/>
      <c r="HT80" s="125"/>
      <c r="HU80" s="125"/>
      <c r="HV80" s="125"/>
      <c r="HW80" s="125"/>
      <c r="HX80" s="125"/>
    </row>
    <row r="81" spans="1:232" s="20" customFormat="1" ht="15" x14ac:dyDescent="0.25">
      <c r="A81" s="154"/>
      <c r="B81" s="157"/>
      <c r="C81" s="156" t="s">
        <v>240</v>
      </c>
      <c r="D81" s="19">
        <f t="shared" si="27"/>
        <v>147.45200000000003</v>
      </c>
      <c r="E81" s="120">
        <v>147.45200000000003</v>
      </c>
      <c r="F81" s="121">
        <v>147.45200000000003</v>
      </c>
      <c r="G81" s="121"/>
      <c r="H81" s="123"/>
      <c r="I81" s="125">
        <v>0</v>
      </c>
      <c r="J81" s="121"/>
      <c r="K81" s="121"/>
      <c r="L81" s="125">
        <v>10.226000000000001</v>
      </c>
      <c r="M81" s="121">
        <v>10.226000000000001</v>
      </c>
      <c r="N81" s="121"/>
      <c r="O81" s="121"/>
      <c r="P81" s="125"/>
      <c r="Q81" s="121"/>
      <c r="R81" s="121"/>
      <c r="S81" s="121"/>
      <c r="T81" s="121">
        <v>0</v>
      </c>
      <c r="U81" s="121"/>
      <c r="V81" s="121"/>
      <c r="W81" s="121">
        <v>0</v>
      </c>
      <c r="X81" s="121"/>
      <c r="Y81" s="121"/>
      <c r="Z81" s="121"/>
      <c r="AA81" s="125"/>
      <c r="AB81" s="121"/>
      <c r="AC81" s="121">
        <v>0</v>
      </c>
      <c r="AD81" s="121"/>
      <c r="AE81" s="121"/>
      <c r="AF81" s="121"/>
      <c r="AG81" s="120">
        <v>0</v>
      </c>
      <c r="AH81" s="121"/>
      <c r="AI81" s="125"/>
      <c r="AJ81" s="125"/>
      <c r="AK81" s="125">
        <v>0</v>
      </c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>
        <v>0</v>
      </c>
      <c r="BC81" s="125">
        <v>0</v>
      </c>
      <c r="BD81" s="125"/>
      <c r="BE81" s="125"/>
      <c r="BF81" s="125"/>
      <c r="BG81" s="125">
        <v>0</v>
      </c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>
        <v>0</v>
      </c>
      <c r="BU81" s="125"/>
      <c r="BV81" s="125"/>
      <c r="BW81" s="125"/>
      <c r="BX81" s="125"/>
      <c r="BY81" s="125"/>
      <c r="BZ81" s="125"/>
      <c r="CA81" s="125">
        <v>0</v>
      </c>
      <c r="CB81" s="125">
        <v>0</v>
      </c>
      <c r="CC81" s="125"/>
      <c r="CD81" s="125"/>
      <c r="CE81" s="125"/>
      <c r="CF81" s="125">
        <v>1.7050000000000001</v>
      </c>
      <c r="CG81" s="125"/>
      <c r="CH81" s="125">
        <v>0</v>
      </c>
      <c r="CI81" s="125">
        <v>0</v>
      </c>
      <c r="CJ81" s="125">
        <v>3.4089999999999998</v>
      </c>
      <c r="CK81" s="125"/>
      <c r="CL81" s="125"/>
      <c r="CM81" s="125"/>
      <c r="CN81" s="125">
        <v>0</v>
      </c>
      <c r="CO81" s="125"/>
      <c r="CP81" s="125"/>
      <c r="CQ81" s="125">
        <v>0</v>
      </c>
      <c r="CR81" s="125"/>
      <c r="CS81" s="125"/>
      <c r="CT81" s="125">
        <v>0</v>
      </c>
      <c r="CU81" s="125"/>
      <c r="CV81" s="125"/>
      <c r="CW81" s="129">
        <v>0</v>
      </c>
      <c r="CX81" s="125">
        <v>0</v>
      </c>
      <c r="CY81" s="125">
        <v>0</v>
      </c>
      <c r="CZ81" s="125"/>
      <c r="DA81" s="125">
        <v>0</v>
      </c>
      <c r="DB81" s="125"/>
      <c r="DC81" s="125"/>
      <c r="DD81" s="125"/>
      <c r="DE81" s="125">
        <v>0</v>
      </c>
      <c r="DF81" s="125"/>
      <c r="DG81" s="125">
        <v>8.5220000000000002</v>
      </c>
      <c r="DH81" s="125">
        <v>0</v>
      </c>
      <c r="DI81" s="125">
        <v>0</v>
      </c>
      <c r="DJ81" s="125">
        <v>0</v>
      </c>
      <c r="DK81" s="125">
        <v>0</v>
      </c>
      <c r="DL81" s="125"/>
      <c r="DM81" s="125"/>
      <c r="DN81" s="125">
        <v>0</v>
      </c>
      <c r="DO81" s="125"/>
      <c r="DP81" s="125"/>
      <c r="DQ81" s="125">
        <v>3.99</v>
      </c>
      <c r="DR81" s="125">
        <v>0</v>
      </c>
      <c r="DS81" s="125">
        <v>0</v>
      </c>
      <c r="DT81" s="125">
        <v>1.153</v>
      </c>
      <c r="DU81" s="125">
        <v>25.564</v>
      </c>
      <c r="DV81" s="125">
        <v>0</v>
      </c>
      <c r="DW81" s="125"/>
      <c r="DX81" s="125">
        <v>4.609</v>
      </c>
      <c r="DY81" s="125">
        <v>0</v>
      </c>
      <c r="DZ81" s="125">
        <v>0</v>
      </c>
      <c r="EA81" s="125">
        <v>0</v>
      </c>
      <c r="EB81" s="125">
        <v>0</v>
      </c>
      <c r="EC81" s="125">
        <v>0</v>
      </c>
      <c r="ED81" s="125">
        <v>0</v>
      </c>
      <c r="EE81" s="125">
        <v>0.76800000000000002</v>
      </c>
      <c r="EF81" s="125"/>
      <c r="EG81" s="125">
        <v>23.861000000000001</v>
      </c>
      <c r="EH81" s="125"/>
      <c r="EI81" s="125"/>
      <c r="EJ81" s="125"/>
      <c r="EK81" s="125"/>
      <c r="EL81" s="125"/>
      <c r="EM81" s="125">
        <v>30.678000000000001</v>
      </c>
      <c r="EN81" s="125"/>
      <c r="EO81" s="125"/>
      <c r="EP81" s="125">
        <v>0</v>
      </c>
      <c r="EQ81" s="125">
        <v>1.9970000000000001</v>
      </c>
      <c r="ER81" s="125"/>
      <c r="ES81" s="125"/>
      <c r="ET81" s="125"/>
      <c r="EU81" s="125"/>
      <c r="EV81" s="125">
        <v>6.8170000000000002</v>
      </c>
      <c r="EW81" s="125">
        <v>0</v>
      </c>
      <c r="EX81" s="125">
        <v>0</v>
      </c>
      <c r="EY81" s="125">
        <v>0</v>
      </c>
      <c r="EZ81" s="125"/>
      <c r="FA81" s="125"/>
      <c r="FB81" s="125">
        <v>0</v>
      </c>
      <c r="FC81" s="125"/>
      <c r="FD81" s="125"/>
      <c r="FE81" s="125">
        <v>5.1130000000000004</v>
      </c>
      <c r="FF81" s="125">
        <v>0</v>
      </c>
      <c r="FG81" s="125"/>
      <c r="FH81" s="125"/>
      <c r="FI81" s="125"/>
      <c r="FJ81" s="125"/>
      <c r="FK81" s="125">
        <v>0</v>
      </c>
      <c r="FL81" s="125"/>
      <c r="FM81" s="125"/>
      <c r="FN81" s="125"/>
      <c r="FO81" s="125"/>
      <c r="FP81" s="125"/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>
        <v>6.8170000000000002</v>
      </c>
      <c r="GO81" s="125"/>
      <c r="GP81" s="125"/>
      <c r="GQ81" s="125"/>
      <c r="GR81" s="125"/>
      <c r="GS81" s="125"/>
      <c r="GT81" s="125"/>
      <c r="GU81" s="125">
        <v>0</v>
      </c>
      <c r="GV81" s="125"/>
      <c r="GW81" s="125">
        <v>0</v>
      </c>
      <c r="GX81" s="125"/>
      <c r="GY81" s="125"/>
      <c r="GZ81" s="125"/>
      <c r="HA81" s="125"/>
      <c r="HB81" s="125">
        <v>0</v>
      </c>
      <c r="HC81" s="125">
        <v>0</v>
      </c>
      <c r="HD81" s="125"/>
      <c r="HE81" s="125"/>
      <c r="HF81" s="125"/>
      <c r="HG81" s="125">
        <v>0</v>
      </c>
      <c r="HH81" s="125">
        <v>0</v>
      </c>
      <c r="HI81" s="125"/>
      <c r="HJ81" s="125">
        <v>0</v>
      </c>
      <c r="HK81" s="125">
        <v>1.9970000000000001</v>
      </c>
      <c r="HL81" s="125"/>
      <c r="HM81" s="125"/>
      <c r="HN81" s="125"/>
      <c r="HO81" s="125"/>
      <c r="HP81" s="125"/>
      <c r="HQ81" s="125">
        <v>0</v>
      </c>
      <c r="HR81" s="125"/>
      <c r="HS81" s="125"/>
      <c r="HT81" s="125"/>
      <c r="HU81" s="125"/>
      <c r="HV81" s="125"/>
      <c r="HW81" s="125"/>
      <c r="HX81" s="125"/>
    </row>
    <row r="82" spans="1:232" s="20" customFormat="1" ht="15.75" thickBot="1" x14ac:dyDescent="0.3">
      <c r="A82" s="154" t="s">
        <v>321</v>
      </c>
      <c r="B82" s="155" t="s">
        <v>322</v>
      </c>
      <c r="C82" s="156" t="s">
        <v>263</v>
      </c>
      <c r="D82" s="19">
        <f t="shared" si="27"/>
        <v>4</v>
      </c>
      <c r="E82" s="120">
        <v>4</v>
      </c>
      <c r="F82" s="121">
        <v>4</v>
      </c>
      <c r="G82" s="121"/>
      <c r="H82" s="123"/>
      <c r="I82" s="125">
        <v>0</v>
      </c>
      <c r="J82" s="121"/>
      <c r="K82" s="121"/>
      <c r="L82" s="125">
        <v>0</v>
      </c>
      <c r="M82" s="121">
        <v>0</v>
      </c>
      <c r="N82" s="121"/>
      <c r="O82" s="121"/>
      <c r="P82" s="125"/>
      <c r="Q82" s="121"/>
      <c r="R82" s="121"/>
      <c r="S82" s="121"/>
      <c r="T82" s="121">
        <v>0</v>
      </c>
      <c r="U82" s="121"/>
      <c r="V82" s="121"/>
      <c r="W82" s="121">
        <v>0</v>
      </c>
      <c r="X82" s="121"/>
      <c r="Y82" s="121"/>
      <c r="Z82" s="121"/>
      <c r="AA82" s="125"/>
      <c r="AB82" s="121"/>
      <c r="AC82" s="121">
        <v>0</v>
      </c>
      <c r="AD82" s="121"/>
      <c r="AE82" s="121"/>
      <c r="AF82" s="121"/>
      <c r="AG82" s="120">
        <v>0</v>
      </c>
      <c r="AH82" s="121"/>
      <c r="AI82" s="125"/>
      <c r="AJ82" s="125"/>
      <c r="AK82" s="125">
        <v>0</v>
      </c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>
        <v>0</v>
      </c>
      <c r="BC82" s="125">
        <v>0</v>
      </c>
      <c r="BD82" s="125"/>
      <c r="BE82" s="125"/>
      <c r="BF82" s="125"/>
      <c r="BG82" s="125">
        <v>0</v>
      </c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>
        <v>0</v>
      </c>
      <c r="BU82" s="125"/>
      <c r="BV82" s="125"/>
      <c r="BW82" s="125"/>
      <c r="BX82" s="125"/>
      <c r="BY82" s="125"/>
      <c r="BZ82" s="125"/>
      <c r="CA82" s="125">
        <v>0</v>
      </c>
      <c r="CB82" s="125">
        <v>0</v>
      </c>
      <c r="CC82" s="125"/>
      <c r="CD82" s="125"/>
      <c r="CE82" s="125"/>
      <c r="CF82" s="125">
        <v>0</v>
      </c>
      <c r="CG82" s="125"/>
      <c r="CH82" s="125">
        <v>0</v>
      </c>
      <c r="CI82" s="125">
        <v>0</v>
      </c>
      <c r="CJ82" s="125">
        <v>0</v>
      </c>
      <c r="CK82" s="125"/>
      <c r="CL82" s="125"/>
      <c r="CM82" s="125"/>
      <c r="CN82" s="125">
        <v>0</v>
      </c>
      <c r="CO82" s="125"/>
      <c r="CP82" s="125"/>
      <c r="CQ82" s="125">
        <v>0</v>
      </c>
      <c r="CR82" s="125"/>
      <c r="CS82" s="125"/>
      <c r="CT82" s="125">
        <v>0</v>
      </c>
      <c r="CU82" s="125"/>
      <c r="CV82" s="125"/>
      <c r="CW82" s="130">
        <v>0</v>
      </c>
      <c r="CX82" s="125">
        <v>0</v>
      </c>
      <c r="CY82" s="125">
        <v>0</v>
      </c>
      <c r="CZ82" s="125"/>
      <c r="DA82" s="125">
        <v>0</v>
      </c>
      <c r="DB82" s="125"/>
      <c r="DC82" s="125"/>
      <c r="DD82" s="125"/>
      <c r="DE82" s="125">
        <v>0</v>
      </c>
      <c r="DF82" s="125"/>
      <c r="DG82" s="125">
        <v>0</v>
      </c>
      <c r="DH82" s="125">
        <v>0</v>
      </c>
      <c r="DI82" s="125">
        <v>0</v>
      </c>
      <c r="DJ82" s="125">
        <v>0</v>
      </c>
      <c r="DK82" s="125">
        <v>0</v>
      </c>
      <c r="DL82" s="125"/>
      <c r="DM82" s="125"/>
      <c r="DN82" s="125">
        <v>0</v>
      </c>
      <c r="DO82" s="125"/>
      <c r="DP82" s="125"/>
      <c r="DQ82" s="125">
        <v>0</v>
      </c>
      <c r="DR82" s="125">
        <v>0</v>
      </c>
      <c r="DS82" s="125">
        <v>3</v>
      </c>
      <c r="DT82" s="125">
        <v>0</v>
      </c>
      <c r="DU82" s="125">
        <v>1</v>
      </c>
      <c r="DV82" s="125">
        <v>0</v>
      </c>
      <c r="DW82" s="125"/>
      <c r="DX82" s="125">
        <v>0</v>
      </c>
      <c r="DY82" s="125">
        <v>0</v>
      </c>
      <c r="DZ82" s="125">
        <v>0</v>
      </c>
      <c r="EA82" s="125">
        <v>0</v>
      </c>
      <c r="EB82" s="125">
        <v>0</v>
      </c>
      <c r="EC82" s="125">
        <v>0</v>
      </c>
      <c r="ED82" s="125">
        <v>0</v>
      </c>
      <c r="EE82" s="125">
        <v>0</v>
      </c>
      <c r="EF82" s="125"/>
      <c r="EG82" s="125">
        <v>0</v>
      </c>
      <c r="EH82" s="125"/>
      <c r="EI82" s="125"/>
      <c r="EJ82" s="125"/>
      <c r="EK82" s="125"/>
      <c r="EL82" s="125"/>
      <c r="EM82" s="125">
        <v>0</v>
      </c>
      <c r="EN82" s="125"/>
      <c r="EO82" s="125"/>
      <c r="EP82" s="125">
        <v>0</v>
      </c>
      <c r="EQ82" s="125">
        <v>0</v>
      </c>
      <c r="ER82" s="125"/>
      <c r="ES82" s="125"/>
      <c r="ET82" s="125"/>
      <c r="EU82" s="125"/>
      <c r="EV82" s="125">
        <v>0</v>
      </c>
      <c r="EW82" s="125">
        <v>0</v>
      </c>
      <c r="EX82" s="125">
        <v>0</v>
      </c>
      <c r="EY82" s="125">
        <v>0</v>
      </c>
      <c r="EZ82" s="125"/>
      <c r="FA82" s="125"/>
      <c r="FB82" s="125">
        <v>0</v>
      </c>
      <c r="FC82" s="125"/>
      <c r="FD82" s="125"/>
      <c r="FE82" s="125">
        <v>0</v>
      </c>
      <c r="FF82" s="125">
        <v>0</v>
      </c>
      <c r="FG82" s="125"/>
      <c r="FH82" s="125"/>
      <c r="FI82" s="125"/>
      <c r="FJ82" s="125"/>
      <c r="FK82" s="125">
        <v>0</v>
      </c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>
        <v>0</v>
      </c>
      <c r="GO82" s="125"/>
      <c r="GP82" s="125"/>
      <c r="GQ82" s="125"/>
      <c r="GR82" s="125"/>
      <c r="GS82" s="125"/>
      <c r="GT82" s="125"/>
      <c r="GU82" s="125">
        <v>0</v>
      </c>
      <c r="GV82" s="125"/>
      <c r="GW82" s="125">
        <v>0</v>
      </c>
      <c r="GX82" s="125"/>
      <c r="GY82" s="125"/>
      <c r="GZ82" s="125"/>
      <c r="HA82" s="125"/>
      <c r="HB82" s="125">
        <v>0</v>
      </c>
      <c r="HC82" s="125">
        <v>0</v>
      </c>
      <c r="HD82" s="125"/>
      <c r="HE82" s="125"/>
      <c r="HF82" s="125"/>
      <c r="HG82" s="125">
        <v>0</v>
      </c>
      <c r="HH82" s="125">
        <v>0</v>
      </c>
      <c r="HI82" s="125"/>
      <c r="HJ82" s="125">
        <v>0</v>
      </c>
      <c r="HK82" s="125">
        <v>0</v>
      </c>
      <c r="HL82" s="125"/>
      <c r="HM82" s="125"/>
      <c r="HN82" s="125"/>
      <c r="HO82" s="125"/>
      <c r="HP82" s="125"/>
      <c r="HQ82" s="125">
        <v>0</v>
      </c>
      <c r="HR82" s="125"/>
      <c r="HS82" s="125"/>
      <c r="HT82" s="125"/>
      <c r="HU82" s="125"/>
      <c r="HV82" s="125"/>
      <c r="HW82" s="125"/>
      <c r="HX82" s="125"/>
    </row>
    <row r="83" spans="1:232" s="20" customFormat="1" ht="15" x14ac:dyDescent="0.25">
      <c r="A83" s="154"/>
      <c r="B83" s="155"/>
      <c r="C83" s="156" t="s">
        <v>240</v>
      </c>
      <c r="D83" s="19">
        <f t="shared" si="27"/>
        <v>8.0129999999999999</v>
      </c>
      <c r="E83" s="120">
        <v>8.0129999999999999</v>
      </c>
      <c r="F83" s="120">
        <v>8.0129999999999999</v>
      </c>
      <c r="G83" s="120"/>
      <c r="H83" s="120"/>
      <c r="I83" s="120">
        <v>0</v>
      </c>
      <c r="J83" s="120"/>
      <c r="K83" s="120"/>
      <c r="L83" s="120">
        <v>0</v>
      </c>
      <c r="M83" s="120">
        <v>0</v>
      </c>
      <c r="N83" s="120"/>
      <c r="O83" s="120"/>
      <c r="P83" s="120"/>
      <c r="Q83" s="120"/>
      <c r="R83" s="120"/>
      <c r="S83" s="120"/>
      <c r="T83" s="120">
        <v>0</v>
      </c>
      <c r="U83" s="120"/>
      <c r="V83" s="120"/>
      <c r="W83" s="120">
        <v>0</v>
      </c>
      <c r="X83" s="120"/>
      <c r="Y83" s="120"/>
      <c r="Z83" s="120"/>
      <c r="AA83" s="120"/>
      <c r="AB83" s="120"/>
      <c r="AC83" s="120">
        <v>0</v>
      </c>
      <c r="AD83" s="120"/>
      <c r="AE83" s="120"/>
      <c r="AF83" s="120"/>
      <c r="AG83" s="120">
        <v>0</v>
      </c>
      <c r="AH83" s="120"/>
      <c r="AI83" s="120"/>
      <c r="AJ83" s="120"/>
      <c r="AK83" s="120">
        <v>0</v>
      </c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>
        <v>0</v>
      </c>
      <c r="BC83" s="120">
        <v>0</v>
      </c>
      <c r="BD83" s="120"/>
      <c r="BE83" s="120"/>
      <c r="BF83" s="120"/>
      <c r="BG83" s="120">
        <v>0</v>
      </c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>
        <v>0</v>
      </c>
      <c r="BU83" s="120"/>
      <c r="BV83" s="120"/>
      <c r="BW83" s="120"/>
      <c r="BX83" s="120"/>
      <c r="BY83" s="120"/>
      <c r="BZ83" s="120"/>
      <c r="CA83" s="120">
        <v>0</v>
      </c>
      <c r="CB83" s="120">
        <v>0</v>
      </c>
      <c r="CC83" s="120"/>
      <c r="CD83" s="120"/>
      <c r="CE83" s="120"/>
      <c r="CF83" s="120">
        <v>0</v>
      </c>
      <c r="CG83" s="120"/>
      <c r="CH83" s="120">
        <v>0</v>
      </c>
      <c r="CI83" s="120">
        <v>0</v>
      </c>
      <c r="CJ83" s="120">
        <v>0</v>
      </c>
      <c r="CK83" s="120"/>
      <c r="CL83" s="120"/>
      <c r="CM83" s="120"/>
      <c r="CN83" s="120">
        <v>0</v>
      </c>
      <c r="CO83" s="120"/>
      <c r="CP83" s="120"/>
      <c r="CQ83" s="120">
        <v>0</v>
      </c>
      <c r="CR83" s="120"/>
      <c r="CS83" s="120"/>
      <c r="CT83" s="120">
        <v>0</v>
      </c>
      <c r="CU83" s="120"/>
      <c r="CV83" s="120"/>
      <c r="CW83" s="120">
        <v>0</v>
      </c>
      <c r="CX83" s="120">
        <v>0</v>
      </c>
      <c r="CY83" s="120">
        <v>0</v>
      </c>
      <c r="CZ83" s="120"/>
      <c r="DA83" s="120">
        <v>0</v>
      </c>
      <c r="DB83" s="120"/>
      <c r="DC83" s="120"/>
      <c r="DD83" s="120"/>
      <c r="DE83" s="120">
        <v>0</v>
      </c>
      <c r="DF83" s="120"/>
      <c r="DG83" s="120">
        <v>0</v>
      </c>
      <c r="DH83" s="120">
        <v>0</v>
      </c>
      <c r="DI83" s="120">
        <v>0</v>
      </c>
      <c r="DJ83" s="120">
        <v>0</v>
      </c>
      <c r="DK83" s="120">
        <v>0</v>
      </c>
      <c r="DL83" s="120"/>
      <c r="DM83" s="120"/>
      <c r="DN83" s="120">
        <v>0</v>
      </c>
      <c r="DO83" s="120"/>
      <c r="DP83" s="120"/>
      <c r="DQ83" s="120">
        <v>0</v>
      </c>
      <c r="DR83" s="120">
        <v>0</v>
      </c>
      <c r="DS83" s="120">
        <v>6.0090000000000003</v>
      </c>
      <c r="DT83" s="120">
        <v>0</v>
      </c>
      <c r="DU83" s="120">
        <v>2.004</v>
      </c>
      <c r="DV83" s="120">
        <v>0</v>
      </c>
      <c r="DW83" s="120"/>
      <c r="DX83" s="120">
        <v>0</v>
      </c>
      <c r="DY83" s="120">
        <v>0</v>
      </c>
      <c r="DZ83" s="120">
        <v>0</v>
      </c>
      <c r="EA83" s="120">
        <v>0</v>
      </c>
      <c r="EB83" s="120">
        <v>0</v>
      </c>
      <c r="EC83" s="120">
        <v>0</v>
      </c>
      <c r="ED83" s="120">
        <v>0</v>
      </c>
      <c r="EE83" s="120">
        <v>0</v>
      </c>
      <c r="EF83" s="120"/>
      <c r="EG83" s="120">
        <v>0</v>
      </c>
      <c r="EH83" s="120"/>
      <c r="EI83" s="120"/>
      <c r="EJ83" s="120"/>
      <c r="EK83" s="120"/>
      <c r="EL83" s="120"/>
      <c r="EM83" s="120">
        <v>0</v>
      </c>
      <c r="EN83" s="120"/>
      <c r="EO83" s="120"/>
      <c r="EP83" s="120">
        <v>0</v>
      </c>
      <c r="EQ83" s="120">
        <v>0</v>
      </c>
      <c r="ER83" s="120"/>
      <c r="ES83" s="120"/>
      <c r="ET83" s="120"/>
      <c r="EU83" s="120"/>
      <c r="EV83" s="120">
        <v>0</v>
      </c>
      <c r="EW83" s="120">
        <v>0</v>
      </c>
      <c r="EX83" s="120">
        <v>0</v>
      </c>
      <c r="EY83" s="120">
        <v>0</v>
      </c>
      <c r="EZ83" s="120"/>
      <c r="FA83" s="120"/>
      <c r="FB83" s="120">
        <v>0</v>
      </c>
      <c r="FC83" s="120"/>
      <c r="FD83" s="120"/>
      <c r="FE83" s="120">
        <v>0</v>
      </c>
      <c r="FF83" s="120">
        <v>0</v>
      </c>
      <c r="FG83" s="120"/>
      <c r="FH83" s="120"/>
      <c r="FI83" s="120"/>
      <c r="FJ83" s="120"/>
      <c r="FK83" s="120">
        <v>0</v>
      </c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>
        <v>0</v>
      </c>
      <c r="GO83" s="120"/>
      <c r="GP83" s="120"/>
      <c r="GQ83" s="120"/>
      <c r="GR83" s="120"/>
      <c r="GS83" s="120"/>
      <c r="GT83" s="120"/>
      <c r="GU83" s="120">
        <v>0</v>
      </c>
      <c r="GV83" s="120"/>
      <c r="GW83" s="120">
        <v>0</v>
      </c>
      <c r="GX83" s="120"/>
      <c r="GY83" s="120"/>
      <c r="GZ83" s="120"/>
      <c r="HA83" s="120"/>
      <c r="HB83" s="120">
        <v>0</v>
      </c>
      <c r="HC83" s="120">
        <v>0</v>
      </c>
      <c r="HD83" s="120"/>
      <c r="HE83" s="120"/>
      <c r="HF83" s="120"/>
      <c r="HG83" s="120">
        <v>0</v>
      </c>
      <c r="HH83" s="120">
        <v>0</v>
      </c>
      <c r="HI83" s="120"/>
      <c r="HJ83" s="120">
        <v>0</v>
      </c>
      <c r="HK83" s="120">
        <v>0</v>
      </c>
      <c r="HL83" s="120"/>
      <c r="HM83" s="120"/>
      <c r="HN83" s="120"/>
      <c r="HO83" s="120"/>
      <c r="HP83" s="120"/>
      <c r="HQ83" s="120">
        <v>0</v>
      </c>
      <c r="HR83" s="120"/>
      <c r="HS83" s="120"/>
      <c r="HT83" s="120"/>
      <c r="HU83" s="120"/>
      <c r="HV83" s="120"/>
      <c r="HW83" s="120"/>
      <c r="HX83" s="120"/>
    </row>
    <row r="84" spans="1:232" s="20" customFormat="1" ht="31.5" customHeight="1" x14ac:dyDescent="0.25">
      <c r="A84" s="154" t="s">
        <v>323</v>
      </c>
      <c r="B84" s="158" t="s">
        <v>324</v>
      </c>
      <c r="C84" s="156" t="s">
        <v>263</v>
      </c>
      <c r="D84" s="19">
        <f t="shared" si="27"/>
        <v>497</v>
      </c>
      <c r="E84" s="120">
        <v>497</v>
      </c>
      <c r="F84" s="121">
        <v>497</v>
      </c>
      <c r="G84" s="120"/>
      <c r="H84" s="123"/>
      <c r="I84" s="121">
        <v>6</v>
      </c>
      <c r="J84" s="120"/>
      <c r="K84" s="121"/>
      <c r="L84" s="121">
        <v>0</v>
      </c>
      <c r="M84" s="121">
        <v>0</v>
      </c>
      <c r="N84" s="121"/>
      <c r="O84" s="121"/>
      <c r="P84" s="121"/>
      <c r="Q84" s="121"/>
      <c r="R84" s="121"/>
      <c r="S84" s="120"/>
      <c r="T84" s="120">
        <v>3</v>
      </c>
      <c r="U84" s="120"/>
      <c r="V84" s="120"/>
      <c r="W84" s="120">
        <v>8</v>
      </c>
      <c r="X84" s="120"/>
      <c r="Y84" s="120"/>
      <c r="Z84" s="121"/>
      <c r="AA84" s="121"/>
      <c r="AB84" s="121"/>
      <c r="AC84" s="121">
        <v>2</v>
      </c>
      <c r="AD84" s="121"/>
      <c r="AE84" s="121"/>
      <c r="AF84" s="121"/>
      <c r="AG84" s="120">
        <v>1</v>
      </c>
      <c r="AH84" s="121"/>
      <c r="AI84" s="125"/>
      <c r="AJ84" s="125"/>
      <c r="AK84" s="125">
        <v>0</v>
      </c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>
        <v>1</v>
      </c>
      <c r="BC84" s="125">
        <v>0</v>
      </c>
      <c r="BD84" s="125"/>
      <c r="BE84" s="125"/>
      <c r="BF84" s="125"/>
      <c r="BG84" s="125">
        <v>1</v>
      </c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>
        <v>5</v>
      </c>
      <c r="BU84" s="125"/>
      <c r="BV84" s="125"/>
      <c r="BW84" s="125"/>
      <c r="BX84" s="125"/>
      <c r="BY84" s="125"/>
      <c r="BZ84" s="125"/>
      <c r="CA84" s="125">
        <v>2</v>
      </c>
      <c r="CB84" s="125">
        <v>2</v>
      </c>
      <c r="CC84" s="125"/>
      <c r="CD84" s="125"/>
      <c r="CE84" s="125"/>
      <c r="CF84" s="125">
        <v>22</v>
      </c>
      <c r="CG84" s="125"/>
      <c r="CH84" s="125">
        <v>1</v>
      </c>
      <c r="CI84" s="125">
        <v>0</v>
      </c>
      <c r="CJ84" s="125">
        <v>9</v>
      </c>
      <c r="CK84" s="125"/>
      <c r="CL84" s="125"/>
      <c r="CM84" s="125"/>
      <c r="CN84" s="125">
        <v>4</v>
      </c>
      <c r="CO84" s="125"/>
      <c r="CP84" s="125"/>
      <c r="CQ84" s="125">
        <v>2</v>
      </c>
      <c r="CR84" s="125"/>
      <c r="CS84" s="125"/>
      <c r="CT84" s="125">
        <v>8</v>
      </c>
      <c r="CU84" s="125"/>
      <c r="CV84" s="125"/>
      <c r="CW84" s="125">
        <v>1</v>
      </c>
      <c r="CX84" s="125">
        <v>0</v>
      </c>
      <c r="CY84" s="125">
        <v>5</v>
      </c>
      <c r="CZ84" s="125"/>
      <c r="DA84" s="125">
        <v>1</v>
      </c>
      <c r="DB84" s="125"/>
      <c r="DC84" s="125"/>
      <c r="DD84" s="125"/>
      <c r="DE84" s="125">
        <v>10</v>
      </c>
      <c r="DF84" s="125"/>
      <c r="DG84" s="125">
        <v>9</v>
      </c>
      <c r="DH84" s="125">
        <v>7</v>
      </c>
      <c r="DI84" s="125">
        <v>22</v>
      </c>
      <c r="DJ84" s="125">
        <v>9</v>
      </c>
      <c r="DK84" s="125">
        <v>4</v>
      </c>
      <c r="DL84" s="125"/>
      <c r="DM84" s="125"/>
      <c r="DN84" s="125">
        <v>4</v>
      </c>
      <c r="DO84" s="125"/>
      <c r="DP84" s="125"/>
      <c r="DQ84" s="125">
        <v>0</v>
      </c>
      <c r="DR84" s="125">
        <v>1</v>
      </c>
      <c r="DS84" s="125">
        <v>35</v>
      </c>
      <c r="DT84" s="125">
        <v>22</v>
      </c>
      <c r="DU84" s="125">
        <v>35</v>
      </c>
      <c r="DV84" s="125">
        <v>12</v>
      </c>
      <c r="DW84" s="125"/>
      <c r="DX84" s="125">
        <v>14</v>
      </c>
      <c r="DY84" s="125">
        <v>7</v>
      </c>
      <c r="DZ84" s="125">
        <v>16</v>
      </c>
      <c r="EA84" s="125">
        <v>5</v>
      </c>
      <c r="EB84" s="125">
        <v>8</v>
      </c>
      <c r="EC84" s="125">
        <f>1+5</f>
        <v>6</v>
      </c>
      <c r="ED84" s="125">
        <v>6</v>
      </c>
      <c r="EE84" s="125">
        <f>1+16</f>
        <v>17</v>
      </c>
      <c r="EF84" s="125"/>
      <c r="EG84" s="125">
        <v>32</v>
      </c>
      <c r="EH84" s="125"/>
      <c r="EI84" s="125"/>
      <c r="EJ84" s="125"/>
      <c r="EK84" s="125"/>
      <c r="EL84" s="125"/>
      <c r="EM84" s="125">
        <v>0</v>
      </c>
      <c r="EN84" s="125"/>
      <c r="EO84" s="125"/>
      <c r="EP84" s="125">
        <f>2+1</f>
        <v>3</v>
      </c>
      <c r="EQ84" s="125">
        <v>0</v>
      </c>
      <c r="ER84" s="125"/>
      <c r="ES84" s="125"/>
      <c r="ET84" s="125"/>
      <c r="EU84" s="125"/>
      <c r="EV84" s="125">
        <v>2</v>
      </c>
      <c r="EW84" s="125">
        <v>36</v>
      </c>
      <c r="EX84" s="125">
        <v>0</v>
      </c>
      <c r="EY84" s="125">
        <v>15</v>
      </c>
      <c r="EZ84" s="125"/>
      <c r="FA84" s="125"/>
      <c r="FB84" s="125">
        <v>1</v>
      </c>
      <c r="FC84" s="125"/>
      <c r="FD84" s="125"/>
      <c r="FE84" s="125">
        <v>0</v>
      </c>
      <c r="FF84" s="125">
        <f>2+35</f>
        <v>37</v>
      </c>
      <c r="FG84" s="125"/>
      <c r="FH84" s="125"/>
      <c r="FI84" s="125"/>
      <c r="FJ84" s="125"/>
      <c r="FK84" s="125">
        <v>4</v>
      </c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>
        <v>0</v>
      </c>
      <c r="GO84" s="125"/>
      <c r="GP84" s="125"/>
      <c r="GQ84" s="125"/>
      <c r="GR84" s="125"/>
      <c r="GS84" s="125"/>
      <c r="GT84" s="125"/>
      <c r="GU84" s="125">
        <v>2</v>
      </c>
      <c r="GV84" s="125"/>
      <c r="GW84" s="125">
        <v>5</v>
      </c>
      <c r="GX84" s="125"/>
      <c r="GY84" s="125"/>
      <c r="GZ84" s="125"/>
      <c r="HA84" s="125"/>
      <c r="HB84" s="125">
        <v>1</v>
      </c>
      <c r="HC84" s="125">
        <v>2</v>
      </c>
      <c r="HD84" s="125"/>
      <c r="HE84" s="125"/>
      <c r="HF84" s="125"/>
      <c r="HG84" s="125">
        <v>1</v>
      </c>
      <c r="HH84" s="125">
        <v>2</v>
      </c>
      <c r="HI84" s="125"/>
      <c r="HJ84" s="125">
        <v>13</v>
      </c>
      <c r="HK84" s="125">
        <v>0</v>
      </c>
      <c r="HL84" s="125"/>
      <c r="HM84" s="125"/>
      <c r="HN84" s="125"/>
      <c r="HO84" s="125"/>
      <c r="HP84" s="125"/>
      <c r="HQ84" s="125">
        <v>8</v>
      </c>
      <c r="HR84" s="125"/>
      <c r="HS84" s="125"/>
      <c r="HT84" s="125"/>
      <c r="HU84" s="125"/>
      <c r="HV84" s="125"/>
      <c r="HW84" s="125"/>
      <c r="HX84" s="125"/>
    </row>
    <row r="85" spans="1:232" s="20" customFormat="1" ht="15.75" thickBot="1" x14ac:dyDescent="0.3">
      <c r="A85" s="34"/>
      <c r="B85" s="90"/>
      <c r="C85" s="36" t="s">
        <v>240</v>
      </c>
      <c r="D85" s="19">
        <f t="shared" si="27"/>
        <v>272.447</v>
      </c>
      <c r="E85" s="120">
        <v>272.447</v>
      </c>
      <c r="F85" s="121">
        <v>272.447</v>
      </c>
      <c r="G85" s="121"/>
      <c r="H85" s="123"/>
      <c r="I85" s="121">
        <v>2.8780000000000001</v>
      </c>
      <c r="J85" s="121"/>
      <c r="K85" s="121"/>
      <c r="L85" s="121">
        <v>0</v>
      </c>
      <c r="M85" s="121">
        <v>0</v>
      </c>
      <c r="N85" s="121"/>
      <c r="O85" s="121"/>
      <c r="P85" s="121"/>
      <c r="Q85" s="121"/>
      <c r="R85" s="121"/>
      <c r="S85" s="121"/>
      <c r="T85" s="121">
        <v>1.44</v>
      </c>
      <c r="U85" s="121"/>
      <c r="V85" s="121"/>
      <c r="W85" s="121">
        <v>1.85</v>
      </c>
      <c r="X85" s="121"/>
      <c r="Y85" s="121"/>
      <c r="Z85" s="121"/>
      <c r="AA85" s="121"/>
      <c r="AB85" s="121"/>
      <c r="AC85" s="121">
        <v>0.95899999999999996</v>
      </c>
      <c r="AD85" s="121"/>
      <c r="AE85" s="121"/>
      <c r="AF85" s="121"/>
      <c r="AG85" s="120">
        <v>0.48</v>
      </c>
      <c r="AH85" s="121"/>
      <c r="AI85" s="125"/>
      <c r="AJ85" s="125"/>
      <c r="AK85" s="125">
        <v>0</v>
      </c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>
        <v>0.371</v>
      </c>
      <c r="BC85" s="125">
        <v>0</v>
      </c>
      <c r="BD85" s="125"/>
      <c r="BE85" s="125"/>
      <c r="BF85" s="125"/>
      <c r="BG85" s="125">
        <v>0.371</v>
      </c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>
        <v>1.266</v>
      </c>
      <c r="BU85" s="125"/>
      <c r="BV85" s="125"/>
      <c r="BW85" s="125"/>
      <c r="BX85" s="125"/>
      <c r="BY85" s="125"/>
      <c r="BZ85" s="125"/>
      <c r="CA85" s="125">
        <v>0.32500000000000001</v>
      </c>
      <c r="CB85" s="125">
        <v>0.95899999999999996</v>
      </c>
      <c r="CC85" s="125"/>
      <c r="CD85" s="125"/>
      <c r="CE85" s="125"/>
      <c r="CF85" s="125">
        <v>4.32</v>
      </c>
      <c r="CG85" s="125"/>
      <c r="CH85" s="125">
        <v>0.19600000000000001</v>
      </c>
      <c r="CI85" s="125">
        <v>0</v>
      </c>
      <c r="CJ85" s="125">
        <v>4.0970000000000004</v>
      </c>
      <c r="CK85" s="125"/>
      <c r="CL85" s="125"/>
      <c r="CM85" s="125"/>
      <c r="CN85" s="125">
        <v>1.536</v>
      </c>
      <c r="CO85" s="125"/>
      <c r="CP85" s="125"/>
      <c r="CQ85" s="125">
        <v>1.3280000000000001</v>
      </c>
      <c r="CR85" s="125"/>
      <c r="CS85" s="125"/>
      <c r="CT85" s="125">
        <v>3.8370000000000002</v>
      </c>
      <c r="CU85" s="125"/>
      <c r="CV85" s="125"/>
      <c r="CW85" s="125">
        <v>0.48</v>
      </c>
      <c r="CX85" s="125">
        <v>0</v>
      </c>
      <c r="CY85" s="125">
        <v>1.851</v>
      </c>
      <c r="CZ85" s="125"/>
      <c r="DA85" s="125">
        <v>3.6120000000000001</v>
      </c>
      <c r="DB85" s="125"/>
      <c r="DC85" s="125"/>
      <c r="DD85" s="125"/>
      <c r="DE85" s="125">
        <v>4.0129999999999999</v>
      </c>
      <c r="DF85" s="125"/>
      <c r="DG85" s="125">
        <v>6.2629999999999999</v>
      </c>
      <c r="DH85" s="125">
        <v>1.095</v>
      </c>
      <c r="DI85" s="125">
        <v>18.440000000000001</v>
      </c>
      <c r="DJ85" s="125">
        <v>6.1349999999999998</v>
      </c>
      <c r="DK85" s="125">
        <v>1.948</v>
      </c>
      <c r="DL85" s="125"/>
      <c r="DM85" s="125"/>
      <c r="DN85" s="125">
        <v>5.0440000000000005</v>
      </c>
      <c r="DO85" s="125"/>
      <c r="DP85" s="125"/>
      <c r="DQ85" s="125">
        <v>0</v>
      </c>
      <c r="DR85" s="125">
        <v>0.371</v>
      </c>
      <c r="DS85" s="125">
        <v>17.686</v>
      </c>
      <c r="DT85" s="125">
        <v>19.356000000000002</v>
      </c>
      <c r="DU85" s="125">
        <v>25.161999999999999</v>
      </c>
      <c r="DV85" s="125">
        <v>11.182</v>
      </c>
      <c r="DW85" s="125"/>
      <c r="DX85" s="125">
        <v>13.909000000000001</v>
      </c>
      <c r="DY85" s="125">
        <v>6.8179999999999996</v>
      </c>
      <c r="DZ85" s="125">
        <v>9.3480000000000008</v>
      </c>
      <c r="EA85" s="125">
        <v>2.6360000000000001</v>
      </c>
      <c r="EB85" s="125">
        <v>6.9340000000000002</v>
      </c>
      <c r="EC85" s="125">
        <f>0.48+5.53</f>
        <v>6.01</v>
      </c>
      <c r="ED85" s="125">
        <v>5.0410000000000004</v>
      </c>
      <c r="EE85" s="125">
        <f>0.371+10.29</f>
        <v>10.661</v>
      </c>
      <c r="EF85" s="125"/>
      <c r="EG85" s="125">
        <v>15.347</v>
      </c>
      <c r="EH85" s="125"/>
      <c r="EI85" s="125"/>
      <c r="EJ85" s="125"/>
      <c r="EK85" s="125"/>
      <c r="EL85" s="125"/>
      <c r="EM85" s="125">
        <v>0</v>
      </c>
      <c r="EN85" s="125"/>
      <c r="EO85" s="125"/>
      <c r="EP85" s="125">
        <f>0.675+0.48</f>
        <v>1.155</v>
      </c>
      <c r="EQ85" s="125">
        <v>0</v>
      </c>
      <c r="ER85" s="125"/>
      <c r="ES85" s="125"/>
      <c r="ET85" s="125"/>
      <c r="EU85" s="125"/>
      <c r="EV85" s="125">
        <v>1.2250000000000001</v>
      </c>
      <c r="EW85" s="125">
        <v>5.3949999999999996</v>
      </c>
      <c r="EX85" s="125">
        <v>0</v>
      </c>
      <c r="EY85" s="125">
        <v>3.2010000000000001</v>
      </c>
      <c r="EZ85" s="125"/>
      <c r="FA85" s="125"/>
      <c r="FB85" s="125">
        <v>0.84499999999999997</v>
      </c>
      <c r="FC85" s="125"/>
      <c r="FD85" s="125"/>
      <c r="FE85" s="125">
        <v>0</v>
      </c>
      <c r="FF85" s="125">
        <f>0.74+22.4</f>
        <v>23.139999999999997</v>
      </c>
      <c r="FG85" s="125"/>
      <c r="FH85" s="125"/>
      <c r="FI85" s="125"/>
      <c r="FJ85" s="125"/>
      <c r="FK85" s="125">
        <v>1.3520000000000001</v>
      </c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>
        <v>0</v>
      </c>
      <c r="GO85" s="125"/>
      <c r="GP85" s="125"/>
      <c r="GQ85" s="125"/>
      <c r="GR85" s="125"/>
      <c r="GS85" s="125"/>
      <c r="GT85" s="125"/>
      <c r="GU85" s="125">
        <v>0.95899999999999996</v>
      </c>
      <c r="GV85" s="125"/>
      <c r="GW85" s="125">
        <v>1.92</v>
      </c>
      <c r="GX85" s="125"/>
      <c r="GY85" s="125"/>
      <c r="GZ85" s="125"/>
      <c r="HA85" s="125"/>
      <c r="HB85" s="125">
        <v>0.371</v>
      </c>
      <c r="HC85" s="125">
        <v>0.95899999999999996</v>
      </c>
      <c r="HD85" s="125"/>
      <c r="HE85" s="125"/>
      <c r="HF85" s="125"/>
      <c r="HG85" s="125">
        <v>0.84499999999999997</v>
      </c>
      <c r="HH85" s="125">
        <v>0.95899999999999996</v>
      </c>
      <c r="HI85" s="125"/>
      <c r="HJ85" s="125">
        <v>2.9950000000000001</v>
      </c>
      <c r="HK85" s="125">
        <v>0</v>
      </c>
      <c r="HL85" s="125"/>
      <c r="HM85" s="125"/>
      <c r="HN85" s="125"/>
      <c r="HO85" s="125"/>
      <c r="HP85" s="125"/>
      <c r="HQ85" s="125">
        <v>1.571</v>
      </c>
      <c r="HR85" s="125"/>
      <c r="HS85" s="125"/>
      <c r="HT85" s="125"/>
      <c r="HU85" s="125"/>
      <c r="HV85" s="125"/>
      <c r="HW85" s="125"/>
      <c r="HX85" s="125"/>
    </row>
    <row r="86" spans="1:232" s="14" customFormat="1" ht="15.75" thickBot="1" x14ac:dyDescent="0.3">
      <c r="A86" s="10" t="s">
        <v>325</v>
      </c>
      <c r="B86" s="11" t="s">
        <v>326</v>
      </c>
      <c r="C86" s="12" t="s">
        <v>240</v>
      </c>
      <c r="D86" s="18">
        <f t="shared" si="27"/>
        <v>1852.9620000000016</v>
      </c>
      <c r="E86" s="119">
        <v>1852.9620000000016</v>
      </c>
      <c r="F86" s="119">
        <v>1852.9620000000016</v>
      </c>
      <c r="G86" s="119">
        <f t="shared" ref="G86:BR86" si="28">G88+G90+G92</f>
        <v>0</v>
      </c>
      <c r="H86" s="119">
        <f t="shared" si="28"/>
        <v>18.690000000000001</v>
      </c>
      <c r="I86" s="119">
        <f t="shared" si="28"/>
        <v>18.687999999999999</v>
      </c>
      <c r="J86" s="119">
        <f t="shared" si="28"/>
        <v>18.687999999999999</v>
      </c>
      <c r="K86" s="119">
        <f t="shared" si="28"/>
        <v>18.687999999999999</v>
      </c>
      <c r="L86" s="119">
        <f t="shared" si="28"/>
        <v>18.687999999999999</v>
      </c>
      <c r="M86" s="119">
        <f t="shared" si="28"/>
        <v>18.687999999999999</v>
      </c>
      <c r="N86" s="119">
        <f t="shared" si="28"/>
        <v>18.687999999999999</v>
      </c>
      <c r="O86" s="119">
        <f t="shared" si="28"/>
        <v>18.687999999999999</v>
      </c>
      <c r="P86" s="119">
        <f t="shared" si="28"/>
        <v>18.687999999999999</v>
      </c>
      <c r="Q86" s="119">
        <f t="shared" si="28"/>
        <v>18.687999999999999</v>
      </c>
      <c r="R86" s="119">
        <f t="shared" si="28"/>
        <v>18.687999999999999</v>
      </c>
      <c r="S86" s="119">
        <f t="shared" si="28"/>
        <v>18.687999999999999</v>
      </c>
      <c r="T86" s="119">
        <f t="shared" si="28"/>
        <v>18.687999999999999</v>
      </c>
      <c r="U86" s="119">
        <f t="shared" si="28"/>
        <v>18.687999999999999</v>
      </c>
      <c r="V86" s="119">
        <f t="shared" si="28"/>
        <v>18.687999999999999</v>
      </c>
      <c r="W86" s="119">
        <f t="shared" si="28"/>
        <v>18.687999999999999</v>
      </c>
      <c r="X86" s="119">
        <f t="shared" si="28"/>
        <v>18.687999999999999</v>
      </c>
      <c r="Y86" s="119">
        <f t="shared" si="28"/>
        <v>18.687999999999999</v>
      </c>
      <c r="Z86" s="119">
        <f t="shared" si="28"/>
        <v>18.687999999999999</v>
      </c>
      <c r="AA86" s="119">
        <f t="shared" si="28"/>
        <v>18.687999999999999</v>
      </c>
      <c r="AB86" s="119">
        <f t="shared" si="28"/>
        <v>18.687999999999999</v>
      </c>
      <c r="AC86" s="119">
        <f t="shared" si="28"/>
        <v>18.687999999999999</v>
      </c>
      <c r="AD86" s="119">
        <f t="shared" si="28"/>
        <v>0</v>
      </c>
      <c r="AE86" s="119">
        <f t="shared" si="28"/>
        <v>18.687999999999999</v>
      </c>
      <c r="AF86" s="119">
        <f t="shared" si="28"/>
        <v>17.823</v>
      </c>
      <c r="AG86" s="119">
        <f t="shared" si="28"/>
        <v>18.687999999999999</v>
      </c>
      <c r="AH86" s="119">
        <f t="shared" si="28"/>
        <v>18.687999999999999</v>
      </c>
      <c r="AI86" s="119">
        <f t="shared" si="28"/>
        <v>18.687999999999999</v>
      </c>
      <c r="AJ86" s="119">
        <f t="shared" si="28"/>
        <v>0</v>
      </c>
      <c r="AK86" s="119">
        <f t="shared" si="28"/>
        <v>18.687999999999999</v>
      </c>
      <c r="AL86" s="119">
        <f t="shared" si="28"/>
        <v>18.687999999999999</v>
      </c>
      <c r="AM86" s="119">
        <f t="shared" si="28"/>
        <v>0</v>
      </c>
      <c r="AN86" s="119">
        <f t="shared" si="28"/>
        <v>18.687999999999999</v>
      </c>
      <c r="AO86" s="119">
        <f t="shared" si="28"/>
        <v>0</v>
      </c>
      <c r="AP86" s="119">
        <f t="shared" si="28"/>
        <v>18.687999999999999</v>
      </c>
      <c r="AQ86" s="119">
        <f t="shared" si="28"/>
        <v>18.687999999999999</v>
      </c>
      <c r="AR86" s="119">
        <f t="shared" si="28"/>
        <v>18.687999999999999</v>
      </c>
      <c r="AS86" s="119">
        <f t="shared" si="28"/>
        <v>18.687999999999999</v>
      </c>
      <c r="AT86" s="119">
        <f t="shared" si="28"/>
        <v>18.687999999999999</v>
      </c>
      <c r="AU86" s="119">
        <f t="shared" si="28"/>
        <v>18.687999999999999</v>
      </c>
      <c r="AV86" s="119">
        <f t="shared" si="28"/>
        <v>18.687999999999999</v>
      </c>
      <c r="AW86" s="119">
        <f t="shared" si="28"/>
        <v>18.687999999999999</v>
      </c>
      <c r="AX86" s="119">
        <f t="shared" si="28"/>
        <v>18.687999999999999</v>
      </c>
      <c r="AY86" s="119">
        <f t="shared" si="28"/>
        <v>18.687999999999999</v>
      </c>
      <c r="AZ86" s="119">
        <f t="shared" si="28"/>
        <v>18.687999999999999</v>
      </c>
      <c r="BA86" s="119">
        <f t="shared" si="28"/>
        <v>18.687999999999999</v>
      </c>
      <c r="BB86" s="119">
        <f t="shared" si="28"/>
        <v>18.687999999999999</v>
      </c>
      <c r="BC86" s="119">
        <f t="shared" si="28"/>
        <v>18.687999999999999</v>
      </c>
      <c r="BD86" s="119">
        <f t="shared" si="28"/>
        <v>18.687999999999999</v>
      </c>
      <c r="BE86" s="119">
        <f t="shared" si="28"/>
        <v>18.687999999999999</v>
      </c>
      <c r="BF86" s="119">
        <f t="shared" si="28"/>
        <v>0</v>
      </c>
      <c r="BG86" s="119">
        <f t="shared" si="28"/>
        <v>18.687999999999999</v>
      </c>
      <c r="BH86" s="119">
        <f t="shared" si="28"/>
        <v>18.687999999999999</v>
      </c>
      <c r="BI86" s="119">
        <f t="shared" si="28"/>
        <v>18.687999999999999</v>
      </c>
      <c r="BJ86" s="119">
        <f t="shared" si="28"/>
        <v>18.687999999999999</v>
      </c>
      <c r="BK86" s="119">
        <f t="shared" si="28"/>
        <v>18.687999999999999</v>
      </c>
      <c r="BL86" s="119">
        <f t="shared" si="28"/>
        <v>0</v>
      </c>
      <c r="BM86" s="119">
        <f t="shared" si="28"/>
        <v>0</v>
      </c>
      <c r="BN86" s="119">
        <f t="shared" si="28"/>
        <v>0</v>
      </c>
      <c r="BO86" s="119">
        <f t="shared" si="28"/>
        <v>0</v>
      </c>
      <c r="BP86" s="119">
        <f t="shared" si="28"/>
        <v>0</v>
      </c>
      <c r="BQ86" s="119">
        <f t="shared" si="28"/>
        <v>0</v>
      </c>
      <c r="BR86" s="119">
        <f t="shared" si="28"/>
        <v>0</v>
      </c>
      <c r="BS86" s="119">
        <f t="shared" ref="BS86:ED86" si="29">BS88+BS90+BS92</f>
        <v>0</v>
      </c>
      <c r="BT86" s="119">
        <f t="shared" si="29"/>
        <v>0</v>
      </c>
      <c r="BU86" s="119">
        <f t="shared" si="29"/>
        <v>0</v>
      </c>
      <c r="BV86" s="119">
        <f t="shared" si="29"/>
        <v>0</v>
      </c>
      <c r="BW86" s="119">
        <f t="shared" si="29"/>
        <v>0</v>
      </c>
      <c r="BX86" s="119">
        <f t="shared" si="29"/>
        <v>0</v>
      </c>
      <c r="BY86" s="119">
        <f t="shared" si="29"/>
        <v>0</v>
      </c>
      <c r="BZ86" s="119">
        <f t="shared" si="29"/>
        <v>0</v>
      </c>
      <c r="CA86" s="119">
        <f t="shared" si="29"/>
        <v>0</v>
      </c>
      <c r="CB86" s="119">
        <f t="shared" si="29"/>
        <v>0</v>
      </c>
      <c r="CC86" s="119">
        <f t="shared" si="29"/>
        <v>0</v>
      </c>
      <c r="CD86" s="119">
        <f t="shared" si="29"/>
        <v>0</v>
      </c>
      <c r="CE86" s="119">
        <f t="shared" si="29"/>
        <v>0</v>
      </c>
      <c r="CF86" s="119">
        <f t="shared" si="29"/>
        <v>0</v>
      </c>
      <c r="CG86" s="119">
        <f t="shared" si="29"/>
        <v>0</v>
      </c>
      <c r="CH86" s="119">
        <f t="shared" si="29"/>
        <v>0</v>
      </c>
      <c r="CI86" s="119">
        <f t="shared" si="29"/>
        <v>0</v>
      </c>
      <c r="CJ86" s="119">
        <f t="shared" si="29"/>
        <v>0</v>
      </c>
      <c r="CK86" s="119">
        <f t="shared" si="29"/>
        <v>0</v>
      </c>
      <c r="CL86" s="119">
        <f t="shared" si="29"/>
        <v>0</v>
      </c>
      <c r="CM86" s="119">
        <f t="shared" si="29"/>
        <v>18.687999999999999</v>
      </c>
      <c r="CN86" s="119">
        <f t="shared" si="29"/>
        <v>18.687999999999999</v>
      </c>
      <c r="CO86" s="119">
        <f t="shared" si="29"/>
        <v>0</v>
      </c>
      <c r="CP86" s="119">
        <f t="shared" si="29"/>
        <v>0</v>
      </c>
      <c r="CQ86" s="119">
        <f t="shared" si="29"/>
        <v>18.687999999999999</v>
      </c>
      <c r="CR86" s="119">
        <f t="shared" si="29"/>
        <v>0</v>
      </c>
      <c r="CS86" s="119">
        <f t="shared" si="29"/>
        <v>0</v>
      </c>
      <c r="CT86" s="119">
        <f t="shared" si="29"/>
        <v>0</v>
      </c>
      <c r="CU86" s="119">
        <f t="shared" si="29"/>
        <v>0</v>
      </c>
      <c r="CV86" s="119">
        <f t="shared" si="29"/>
        <v>0</v>
      </c>
      <c r="CW86" s="119">
        <f t="shared" si="29"/>
        <v>0</v>
      </c>
      <c r="CX86" s="119">
        <f t="shared" si="29"/>
        <v>0</v>
      </c>
      <c r="CY86" s="119">
        <f t="shared" si="29"/>
        <v>0</v>
      </c>
      <c r="CZ86" s="119">
        <f t="shared" si="29"/>
        <v>0</v>
      </c>
      <c r="DA86" s="119">
        <f t="shared" si="29"/>
        <v>18.687999999999999</v>
      </c>
      <c r="DB86" s="119">
        <f t="shared" si="29"/>
        <v>0</v>
      </c>
      <c r="DC86" s="119">
        <f t="shared" si="29"/>
        <v>0</v>
      </c>
      <c r="DD86" s="119">
        <f t="shared" si="29"/>
        <v>0</v>
      </c>
      <c r="DE86" s="119">
        <f t="shared" si="29"/>
        <v>18.687999999999999</v>
      </c>
      <c r="DF86" s="119">
        <f t="shared" si="29"/>
        <v>18.687999999999999</v>
      </c>
      <c r="DG86" s="119">
        <f t="shared" si="29"/>
        <v>0</v>
      </c>
      <c r="DH86" s="119">
        <f t="shared" si="29"/>
        <v>18.687999999999999</v>
      </c>
      <c r="DI86" s="119">
        <f t="shared" si="29"/>
        <v>0</v>
      </c>
      <c r="DJ86" s="119">
        <f t="shared" si="29"/>
        <v>18.687999999999999</v>
      </c>
      <c r="DK86" s="119">
        <f t="shared" si="29"/>
        <v>0</v>
      </c>
      <c r="DL86" s="119">
        <f t="shared" si="29"/>
        <v>18.687999999999999</v>
      </c>
      <c r="DM86" s="119">
        <f t="shared" si="29"/>
        <v>23.33</v>
      </c>
      <c r="DN86" s="119">
        <f t="shared" si="29"/>
        <v>21.823999999999998</v>
      </c>
      <c r="DO86" s="119">
        <f t="shared" si="29"/>
        <v>21.823999999999998</v>
      </c>
      <c r="DP86" s="119">
        <f t="shared" si="29"/>
        <v>21.823999999999998</v>
      </c>
      <c r="DQ86" s="119">
        <f t="shared" si="29"/>
        <v>24.441000000000003</v>
      </c>
      <c r="DR86" s="119">
        <f t="shared" si="29"/>
        <v>21.823999999999998</v>
      </c>
      <c r="DS86" s="119">
        <f t="shared" si="29"/>
        <v>0</v>
      </c>
      <c r="DT86" s="119">
        <f t="shared" si="29"/>
        <v>0</v>
      </c>
      <c r="DU86" s="119">
        <f t="shared" si="29"/>
        <v>0</v>
      </c>
      <c r="DV86" s="119">
        <f t="shared" si="29"/>
        <v>0</v>
      </c>
      <c r="DW86" s="119">
        <f t="shared" si="29"/>
        <v>0</v>
      </c>
      <c r="DX86" s="119">
        <f t="shared" si="29"/>
        <v>0</v>
      </c>
      <c r="DY86" s="119">
        <f t="shared" si="29"/>
        <v>0</v>
      </c>
      <c r="DZ86" s="119">
        <f t="shared" si="29"/>
        <v>0</v>
      </c>
      <c r="EA86" s="119">
        <f t="shared" si="29"/>
        <v>0</v>
      </c>
      <c r="EB86" s="119">
        <f t="shared" si="29"/>
        <v>0</v>
      </c>
      <c r="EC86" s="119">
        <f t="shared" si="29"/>
        <v>0</v>
      </c>
      <c r="ED86" s="119">
        <f t="shared" si="29"/>
        <v>0</v>
      </c>
      <c r="EE86" s="119">
        <f t="shared" ref="EE86:GP86" si="30">EE88+EE90+EE92</f>
        <v>0</v>
      </c>
      <c r="EF86" s="119">
        <f t="shared" si="30"/>
        <v>24.1</v>
      </c>
      <c r="EG86" s="119">
        <f t="shared" si="30"/>
        <v>0</v>
      </c>
      <c r="EH86" s="119">
        <f t="shared" si="30"/>
        <v>0</v>
      </c>
      <c r="EI86" s="119">
        <f t="shared" si="30"/>
        <v>0</v>
      </c>
      <c r="EJ86" s="119">
        <f t="shared" si="30"/>
        <v>0</v>
      </c>
      <c r="EK86" s="119">
        <f t="shared" si="30"/>
        <v>0</v>
      </c>
      <c r="EL86" s="119">
        <f t="shared" si="30"/>
        <v>0</v>
      </c>
      <c r="EM86" s="119">
        <f t="shared" si="30"/>
        <v>0</v>
      </c>
      <c r="EN86" s="119">
        <f t="shared" si="30"/>
        <v>0</v>
      </c>
      <c r="EO86" s="119">
        <f t="shared" si="30"/>
        <v>0</v>
      </c>
      <c r="EP86" s="119">
        <f t="shared" si="30"/>
        <v>0</v>
      </c>
      <c r="EQ86" s="119">
        <f t="shared" si="30"/>
        <v>18.687999999999999</v>
      </c>
      <c r="ER86" s="119">
        <f t="shared" si="30"/>
        <v>0</v>
      </c>
      <c r="ES86" s="119">
        <f t="shared" si="30"/>
        <v>0</v>
      </c>
      <c r="ET86" s="119">
        <f t="shared" si="30"/>
        <v>0</v>
      </c>
      <c r="EU86" s="119">
        <f t="shared" si="30"/>
        <v>0</v>
      </c>
      <c r="EV86" s="119">
        <f t="shared" si="30"/>
        <v>18.687999999999999</v>
      </c>
      <c r="EW86" s="119">
        <f t="shared" si="30"/>
        <v>18.687999999999999</v>
      </c>
      <c r="EX86" s="119">
        <f t="shared" si="30"/>
        <v>0</v>
      </c>
      <c r="EY86" s="119">
        <f t="shared" si="30"/>
        <v>18.687999999999999</v>
      </c>
      <c r="EZ86" s="119">
        <f t="shared" si="30"/>
        <v>18.687999999999999</v>
      </c>
      <c r="FA86" s="119">
        <f t="shared" si="30"/>
        <v>0</v>
      </c>
      <c r="FB86" s="119">
        <f t="shared" si="30"/>
        <v>0</v>
      </c>
      <c r="FC86" s="119">
        <f t="shared" si="30"/>
        <v>0</v>
      </c>
      <c r="FD86" s="119">
        <f t="shared" si="30"/>
        <v>18.687999999999999</v>
      </c>
      <c r="FE86" s="119">
        <f t="shared" si="30"/>
        <v>18.687999999999999</v>
      </c>
      <c r="FF86" s="119">
        <f t="shared" si="30"/>
        <v>18.687999999999999</v>
      </c>
      <c r="FG86" s="119">
        <f t="shared" si="30"/>
        <v>0</v>
      </c>
      <c r="FH86" s="119">
        <f t="shared" si="30"/>
        <v>0</v>
      </c>
      <c r="FI86" s="119">
        <f t="shared" si="30"/>
        <v>0</v>
      </c>
      <c r="FJ86" s="119">
        <f t="shared" si="30"/>
        <v>0</v>
      </c>
      <c r="FK86" s="119">
        <f t="shared" si="30"/>
        <v>0</v>
      </c>
      <c r="FL86" s="119">
        <f t="shared" si="30"/>
        <v>18.687999999999999</v>
      </c>
      <c r="FM86" s="119">
        <f t="shared" si="30"/>
        <v>18.687999999999999</v>
      </c>
      <c r="FN86" s="119">
        <f t="shared" si="30"/>
        <v>18.687999999999999</v>
      </c>
      <c r="FO86" s="119">
        <f t="shared" si="30"/>
        <v>0</v>
      </c>
      <c r="FP86" s="119">
        <f t="shared" si="30"/>
        <v>18.687999999999999</v>
      </c>
      <c r="FQ86" s="119">
        <f t="shared" si="30"/>
        <v>0</v>
      </c>
      <c r="FR86" s="119">
        <f t="shared" si="30"/>
        <v>0</v>
      </c>
      <c r="FS86" s="119">
        <f t="shared" si="30"/>
        <v>0</v>
      </c>
      <c r="FT86" s="119">
        <f t="shared" si="30"/>
        <v>0</v>
      </c>
      <c r="FU86" s="119">
        <f t="shared" si="30"/>
        <v>0</v>
      </c>
      <c r="FV86" s="119">
        <f t="shared" si="30"/>
        <v>0</v>
      </c>
      <c r="FW86" s="119">
        <f t="shared" si="30"/>
        <v>0</v>
      </c>
      <c r="FX86" s="119">
        <f t="shared" si="30"/>
        <v>0</v>
      </c>
      <c r="FY86" s="119">
        <f t="shared" si="30"/>
        <v>18.687999999999999</v>
      </c>
      <c r="FZ86" s="119">
        <f t="shared" si="30"/>
        <v>0</v>
      </c>
      <c r="GA86" s="119">
        <f t="shared" si="30"/>
        <v>0</v>
      </c>
      <c r="GB86" s="119">
        <f t="shared" si="30"/>
        <v>0</v>
      </c>
      <c r="GC86" s="119">
        <f t="shared" si="30"/>
        <v>0</v>
      </c>
      <c r="GD86" s="119">
        <f t="shared" si="30"/>
        <v>0</v>
      </c>
      <c r="GE86" s="119">
        <f t="shared" si="30"/>
        <v>18.687999999999999</v>
      </c>
      <c r="GF86" s="119">
        <f t="shared" si="30"/>
        <v>0</v>
      </c>
      <c r="GG86" s="119">
        <f t="shared" si="30"/>
        <v>18.687999999999999</v>
      </c>
      <c r="GH86" s="119">
        <f t="shared" si="30"/>
        <v>18.687999999999999</v>
      </c>
      <c r="GI86" s="119">
        <f t="shared" si="30"/>
        <v>0</v>
      </c>
      <c r="GJ86" s="119">
        <f t="shared" si="30"/>
        <v>0</v>
      </c>
      <c r="GK86" s="119">
        <f t="shared" si="30"/>
        <v>0</v>
      </c>
      <c r="GL86" s="119">
        <f t="shared" si="30"/>
        <v>0</v>
      </c>
      <c r="GM86" s="119">
        <f t="shared" si="30"/>
        <v>0</v>
      </c>
      <c r="GN86" s="119">
        <f t="shared" si="30"/>
        <v>0</v>
      </c>
      <c r="GO86" s="119">
        <f t="shared" si="30"/>
        <v>0</v>
      </c>
      <c r="GP86" s="119">
        <f t="shared" si="30"/>
        <v>0</v>
      </c>
      <c r="GQ86" s="119">
        <f t="shared" ref="GQ86:HX86" si="31">GQ88+GQ90+GQ92</f>
        <v>0</v>
      </c>
      <c r="GR86" s="119">
        <f t="shared" si="31"/>
        <v>18.687999999999999</v>
      </c>
      <c r="GS86" s="119">
        <f t="shared" si="31"/>
        <v>0</v>
      </c>
      <c r="GT86" s="119">
        <f t="shared" si="31"/>
        <v>0</v>
      </c>
      <c r="GU86" s="119">
        <f t="shared" si="31"/>
        <v>0</v>
      </c>
      <c r="GV86" s="119">
        <f t="shared" si="31"/>
        <v>0</v>
      </c>
      <c r="GW86" s="119">
        <f t="shared" si="31"/>
        <v>0</v>
      </c>
      <c r="GX86" s="119">
        <f t="shared" si="31"/>
        <v>0</v>
      </c>
      <c r="GY86" s="119">
        <f t="shared" si="31"/>
        <v>0</v>
      </c>
      <c r="GZ86" s="119">
        <f t="shared" si="31"/>
        <v>0</v>
      </c>
      <c r="HA86" s="119">
        <f t="shared" si="31"/>
        <v>0</v>
      </c>
      <c r="HB86" s="119">
        <f t="shared" si="31"/>
        <v>0</v>
      </c>
      <c r="HC86" s="119">
        <f t="shared" si="31"/>
        <v>0</v>
      </c>
      <c r="HD86" s="119">
        <f t="shared" si="31"/>
        <v>0</v>
      </c>
      <c r="HE86" s="119">
        <f t="shared" si="31"/>
        <v>0</v>
      </c>
      <c r="HF86" s="119">
        <f t="shared" si="31"/>
        <v>0</v>
      </c>
      <c r="HG86" s="119">
        <f t="shared" si="31"/>
        <v>35.866999999999997</v>
      </c>
      <c r="HH86" s="119">
        <f t="shared" si="31"/>
        <v>0</v>
      </c>
      <c r="HI86" s="119">
        <f t="shared" si="31"/>
        <v>0</v>
      </c>
      <c r="HJ86" s="119">
        <f t="shared" si="31"/>
        <v>0</v>
      </c>
      <c r="HK86" s="119">
        <f t="shared" si="31"/>
        <v>0</v>
      </c>
      <c r="HL86" s="119">
        <f t="shared" si="31"/>
        <v>23.8</v>
      </c>
      <c r="HM86" s="119">
        <f t="shared" si="31"/>
        <v>17.503</v>
      </c>
      <c r="HN86" s="119">
        <f t="shared" si="31"/>
        <v>21.573</v>
      </c>
      <c r="HO86" s="119">
        <f t="shared" si="31"/>
        <v>21.823999999999998</v>
      </c>
      <c r="HP86" s="119">
        <f t="shared" si="31"/>
        <v>0</v>
      </c>
      <c r="HQ86" s="119">
        <f t="shared" si="31"/>
        <v>17.503</v>
      </c>
      <c r="HR86" s="119">
        <f t="shared" si="31"/>
        <v>0</v>
      </c>
      <c r="HS86" s="119">
        <f t="shared" si="31"/>
        <v>17.503</v>
      </c>
      <c r="HT86" s="119">
        <f t="shared" si="31"/>
        <v>17.503</v>
      </c>
      <c r="HU86" s="119">
        <f t="shared" si="31"/>
        <v>17.503</v>
      </c>
      <c r="HV86" s="119">
        <f t="shared" si="31"/>
        <v>23.8</v>
      </c>
      <c r="HW86" s="119">
        <f t="shared" si="31"/>
        <v>17.503</v>
      </c>
      <c r="HX86" s="119">
        <f t="shared" si="31"/>
        <v>23.8</v>
      </c>
    </row>
    <row r="87" spans="1:232" s="20" customFormat="1" ht="15" x14ac:dyDescent="0.25">
      <c r="A87" s="131">
        <v>25</v>
      </c>
      <c r="B87" s="16" t="s">
        <v>327</v>
      </c>
      <c r="C87" s="17" t="s">
        <v>268</v>
      </c>
      <c r="D87" s="18">
        <f t="shared" si="27"/>
        <v>0</v>
      </c>
      <c r="E87" s="19">
        <v>0</v>
      </c>
      <c r="F87" s="19">
        <v>0</v>
      </c>
      <c r="G87" s="19">
        <f t="shared" ref="G87:BR87" si="32">SUM(K87,AA87)</f>
        <v>0</v>
      </c>
      <c r="H87" s="19">
        <f t="shared" si="32"/>
        <v>0</v>
      </c>
      <c r="I87" s="19">
        <f t="shared" si="32"/>
        <v>0</v>
      </c>
      <c r="J87" s="19">
        <f t="shared" si="32"/>
        <v>0</v>
      </c>
      <c r="K87" s="19">
        <f t="shared" si="32"/>
        <v>0</v>
      </c>
      <c r="L87" s="19">
        <f t="shared" si="32"/>
        <v>0</v>
      </c>
      <c r="M87" s="19">
        <f t="shared" si="32"/>
        <v>0</v>
      </c>
      <c r="N87" s="19">
        <f t="shared" si="32"/>
        <v>0</v>
      </c>
      <c r="O87" s="19">
        <f t="shared" si="32"/>
        <v>0</v>
      </c>
      <c r="P87" s="19">
        <f t="shared" si="32"/>
        <v>0</v>
      </c>
      <c r="Q87" s="19">
        <f t="shared" si="32"/>
        <v>0</v>
      </c>
      <c r="R87" s="19">
        <f t="shared" si="32"/>
        <v>0</v>
      </c>
      <c r="S87" s="19">
        <f t="shared" si="32"/>
        <v>0</v>
      </c>
      <c r="T87" s="19">
        <f t="shared" si="32"/>
        <v>0</v>
      </c>
      <c r="U87" s="19">
        <f t="shared" si="32"/>
        <v>0</v>
      </c>
      <c r="V87" s="19">
        <f t="shared" si="32"/>
        <v>0</v>
      </c>
      <c r="W87" s="19">
        <f t="shared" si="32"/>
        <v>0</v>
      </c>
      <c r="X87" s="19">
        <f t="shared" si="32"/>
        <v>0</v>
      </c>
      <c r="Y87" s="19">
        <f t="shared" si="32"/>
        <v>0</v>
      </c>
      <c r="Z87" s="19">
        <f t="shared" si="32"/>
        <v>0</v>
      </c>
      <c r="AA87" s="19">
        <f t="shared" si="32"/>
        <v>0</v>
      </c>
      <c r="AB87" s="19">
        <f t="shared" si="32"/>
        <v>0</v>
      </c>
      <c r="AC87" s="19">
        <f t="shared" si="32"/>
        <v>0</v>
      </c>
      <c r="AD87" s="19">
        <f t="shared" si="32"/>
        <v>0</v>
      </c>
      <c r="AE87" s="19">
        <f t="shared" si="32"/>
        <v>0</v>
      </c>
      <c r="AF87" s="19">
        <f t="shared" si="32"/>
        <v>0</v>
      </c>
      <c r="AG87" s="19">
        <f t="shared" si="32"/>
        <v>0</v>
      </c>
      <c r="AH87" s="19">
        <f t="shared" si="32"/>
        <v>0</v>
      </c>
      <c r="AI87" s="19">
        <f t="shared" si="32"/>
        <v>0</v>
      </c>
      <c r="AJ87" s="19">
        <f t="shared" si="32"/>
        <v>0</v>
      </c>
      <c r="AK87" s="19">
        <f t="shared" si="32"/>
        <v>0</v>
      </c>
      <c r="AL87" s="19">
        <f t="shared" si="32"/>
        <v>0</v>
      </c>
      <c r="AM87" s="19">
        <f t="shared" si="32"/>
        <v>0</v>
      </c>
      <c r="AN87" s="19">
        <f t="shared" si="32"/>
        <v>0</v>
      </c>
      <c r="AO87" s="19">
        <f t="shared" si="32"/>
        <v>0</v>
      </c>
      <c r="AP87" s="19">
        <f t="shared" si="32"/>
        <v>0</v>
      </c>
      <c r="AQ87" s="19">
        <f t="shared" si="32"/>
        <v>0</v>
      </c>
      <c r="AR87" s="19">
        <f t="shared" si="32"/>
        <v>0</v>
      </c>
      <c r="AS87" s="19">
        <f t="shared" si="32"/>
        <v>0</v>
      </c>
      <c r="AT87" s="19">
        <f t="shared" si="32"/>
        <v>0</v>
      </c>
      <c r="AU87" s="19">
        <f t="shared" si="32"/>
        <v>0</v>
      </c>
      <c r="AV87" s="19">
        <f t="shared" si="32"/>
        <v>0</v>
      </c>
      <c r="AW87" s="19">
        <f t="shared" si="32"/>
        <v>0</v>
      </c>
      <c r="AX87" s="19">
        <f t="shared" si="32"/>
        <v>0</v>
      </c>
      <c r="AY87" s="19">
        <f t="shared" si="32"/>
        <v>0</v>
      </c>
      <c r="AZ87" s="19">
        <f t="shared" si="32"/>
        <v>0</v>
      </c>
      <c r="BA87" s="19">
        <f t="shared" si="32"/>
        <v>0</v>
      </c>
      <c r="BB87" s="19">
        <f t="shared" si="32"/>
        <v>0</v>
      </c>
      <c r="BC87" s="19">
        <f t="shared" si="32"/>
        <v>0</v>
      </c>
      <c r="BD87" s="19">
        <f t="shared" si="32"/>
        <v>0</v>
      </c>
      <c r="BE87" s="19">
        <f t="shared" si="32"/>
        <v>0</v>
      </c>
      <c r="BF87" s="19">
        <f t="shared" si="32"/>
        <v>0</v>
      </c>
      <c r="BG87" s="19">
        <f t="shared" si="32"/>
        <v>0</v>
      </c>
      <c r="BH87" s="19">
        <f t="shared" si="32"/>
        <v>0</v>
      </c>
      <c r="BI87" s="19">
        <f t="shared" si="32"/>
        <v>0</v>
      </c>
      <c r="BJ87" s="19">
        <f t="shared" si="32"/>
        <v>0</v>
      </c>
      <c r="BK87" s="19">
        <f t="shared" si="32"/>
        <v>0</v>
      </c>
      <c r="BL87" s="19">
        <f t="shared" si="32"/>
        <v>0</v>
      </c>
      <c r="BM87" s="19">
        <f t="shared" si="32"/>
        <v>0</v>
      </c>
      <c r="BN87" s="19">
        <f t="shared" si="32"/>
        <v>0</v>
      </c>
      <c r="BO87" s="19">
        <f t="shared" si="32"/>
        <v>0</v>
      </c>
      <c r="BP87" s="19">
        <f t="shared" si="32"/>
        <v>0</v>
      </c>
      <c r="BQ87" s="19">
        <f t="shared" si="32"/>
        <v>0</v>
      </c>
      <c r="BR87" s="19">
        <f t="shared" si="32"/>
        <v>0</v>
      </c>
      <c r="BS87" s="19">
        <f t="shared" ref="BS87:ED87" si="33">SUM(BW87,CM87)</f>
        <v>0</v>
      </c>
      <c r="BT87" s="19">
        <f t="shared" si="33"/>
        <v>0</v>
      </c>
      <c r="BU87" s="19">
        <f t="shared" si="33"/>
        <v>0</v>
      </c>
      <c r="BV87" s="19">
        <f t="shared" si="33"/>
        <v>0</v>
      </c>
      <c r="BW87" s="19">
        <f t="shared" si="33"/>
        <v>0</v>
      </c>
      <c r="BX87" s="19">
        <f t="shared" si="33"/>
        <v>0</v>
      </c>
      <c r="BY87" s="19">
        <f t="shared" si="33"/>
        <v>0</v>
      </c>
      <c r="BZ87" s="19">
        <f t="shared" si="33"/>
        <v>0</v>
      </c>
      <c r="CA87" s="19">
        <f t="shared" si="33"/>
        <v>0</v>
      </c>
      <c r="CB87" s="19">
        <f t="shared" si="33"/>
        <v>0</v>
      </c>
      <c r="CC87" s="19">
        <f t="shared" si="33"/>
        <v>0</v>
      </c>
      <c r="CD87" s="19">
        <f t="shared" si="33"/>
        <v>0</v>
      </c>
      <c r="CE87" s="19">
        <f t="shared" si="33"/>
        <v>0</v>
      </c>
      <c r="CF87" s="19">
        <f t="shared" si="33"/>
        <v>0</v>
      </c>
      <c r="CG87" s="19">
        <f t="shared" si="33"/>
        <v>0</v>
      </c>
      <c r="CH87" s="19">
        <f t="shared" si="33"/>
        <v>0</v>
      </c>
      <c r="CI87" s="19">
        <f t="shared" si="33"/>
        <v>0</v>
      </c>
      <c r="CJ87" s="19">
        <f t="shared" si="33"/>
        <v>0</v>
      </c>
      <c r="CK87" s="19">
        <f t="shared" si="33"/>
        <v>0</v>
      </c>
      <c r="CL87" s="19">
        <f t="shared" si="33"/>
        <v>0</v>
      </c>
      <c r="CM87" s="19">
        <f t="shared" si="33"/>
        <v>0</v>
      </c>
      <c r="CN87" s="19">
        <f t="shared" si="33"/>
        <v>0</v>
      </c>
      <c r="CO87" s="19">
        <f t="shared" si="33"/>
        <v>0</v>
      </c>
      <c r="CP87" s="19">
        <f t="shared" si="33"/>
        <v>0</v>
      </c>
      <c r="CQ87" s="19">
        <f t="shared" si="33"/>
        <v>0</v>
      </c>
      <c r="CR87" s="19">
        <f t="shared" si="33"/>
        <v>0</v>
      </c>
      <c r="CS87" s="19">
        <f t="shared" si="33"/>
        <v>0</v>
      </c>
      <c r="CT87" s="19">
        <f t="shared" si="33"/>
        <v>0</v>
      </c>
      <c r="CU87" s="19">
        <f t="shared" si="33"/>
        <v>0</v>
      </c>
      <c r="CV87" s="19">
        <f t="shared" si="33"/>
        <v>0</v>
      </c>
      <c r="CW87" s="19">
        <f t="shared" si="33"/>
        <v>0</v>
      </c>
      <c r="CX87" s="19">
        <f t="shared" si="33"/>
        <v>0</v>
      </c>
      <c r="CY87" s="19">
        <f t="shared" si="33"/>
        <v>0</v>
      </c>
      <c r="CZ87" s="19">
        <f t="shared" si="33"/>
        <v>0</v>
      </c>
      <c r="DA87" s="19">
        <f t="shared" si="33"/>
        <v>0</v>
      </c>
      <c r="DB87" s="19">
        <f t="shared" si="33"/>
        <v>0</v>
      </c>
      <c r="DC87" s="19">
        <f t="shared" si="33"/>
        <v>0</v>
      </c>
      <c r="DD87" s="19">
        <f t="shared" si="33"/>
        <v>0</v>
      </c>
      <c r="DE87" s="19">
        <f t="shared" si="33"/>
        <v>0</v>
      </c>
      <c r="DF87" s="19">
        <f t="shared" si="33"/>
        <v>0</v>
      </c>
      <c r="DG87" s="19">
        <f t="shared" si="33"/>
        <v>0</v>
      </c>
      <c r="DH87" s="19">
        <f t="shared" si="33"/>
        <v>0</v>
      </c>
      <c r="DI87" s="19">
        <f t="shared" si="33"/>
        <v>0</v>
      </c>
      <c r="DJ87" s="19">
        <f t="shared" si="33"/>
        <v>0</v>
      </c>
      <c r="DK87" s="19">
        <f t="shared" si="33"/>
        <v>0</v>
      </c>
      <c r="DL87" s="19">
        <f t="shared" si="33"/>
        <v>0</v>
      </c>
      <c r="DM87" s="19">
        <f t="shared" si="33"/>
        <v>0</v>
      </c>
      <c r="DN87" s="19">
        <f t="shared" si="33"/>
        <v>0</v>
      </c>
      <c r="DO87" s="19">
        <f t="shared" si="33"/>
        <v>0</v>
      </c>
      <c r="DP87" s="19">
        <f t="shared" si="33"/>
        <v>0</v>
      </c>
      <c r="DQ87" s="19">
        <f t="shared" si="33"/>
        <v>0</v>
      </c>
      <c r="DR87" s="19">
        <f t="shared" si="33"/>
        <v>0</v>
      </c>
      <c r="DS87" s="19">
        <f t="shared" si="33"/>
        <v>0</v>
      </c>
      <c r="DT87" s="19">
        <f t="shared" si="33"/>
        <v>0</v>
      </c>
      <c r="DU87" s="19">
        <f t="shared" si="33"/>
        <v>0</v>
      </c>
      <c r="DV87" s="19">
        <f t="shared" si="33"/>
        <v>0</v>
      </c>
      <c r="DW87" s="19">
        <f t="shared" si="33"/>
        <v>0</v>
      </c>
      <c r="DX87" s="19">
        <f t="shared" si="33"/>
        <v>0</v>
      </c>
      <c r="DY87" s="19">
        <f t="shared" si="33"/>
        <v>0</v>
      </c>
      <c r="DZ87" s="19">
        <f t="shared" si="33"/>
        <v>0</v>
      </c>
      <c r="EA87" s="19">
        <f t="shared" si="33"/>
        <v>0</v>
      </c>
      <c r="EB87" s="19">
        <f t="shared" si="33"/>
        <v>0</v>
      </c>
      <c r="EC87" s="19">
        <f t="shared" si="33"/>
        <v>0</v>
      </c>
      <c r="ED87" s="19">
        <f t="shared" si="33"/>
        <v>0</v>
      </c>
      <c r="EE87" s="19">
        <f t="shared" ref="EE87:GP87" si="34">SUM(EI87,EY87)</f>
        <v>0</v>
      </c>
      <c r="EF87" s="19">
        <f t="shared" si="34"/>
        <v>0</v>
      </c>
      <c r="EG87" s="19">
        <f t="shared" si="34"/>
        <v>0</v>
      </c>
      <c r="EH87" s="19">
        <f t="shared" si="34"/>
        <v>0</v>
      </c>
      <c r="EI87" s="19">
        <f t="shared" si="34"/>
        <v>0</v>
      </c>
      <c r="EJ87" s="19">
        <f t="shared" si="34"/>
        <v>0</v>
      </c>
      <c r="EK87" s="19">
        <f t="shared" si="34"/>
        <v>0</v>
      </c>
      <c r="EL87" s="19">
        <f t="shared" si="34"/>
        <v>0</v>
      </c>
      <c r="EM87" s="19">
        <f t="shared" si="34"/>
        <v>0</v>
      </c>
      <c r="EN87" s="19">
        <f t="shared" si="34"/>
        <v>0</v>
      </c>
      <c r="EO87" s="19">
        <f t="shared" si="34"/>
        <v>0</v>
      </c>
      <c r="EP87" s="19">
        <f t="shared" si="34"/>
        <v>0</v>
      </c>
      <c r="EQ87" s="19">
        <f t="shared" si="34"/>
        <v>0</v>
      </c>
      <c r="ER87" s="19">
        <f t="shared" si="34"/>
        <v>0</v>
      </c>
      <c r="ES87" s="19">
        <f t="shared" si="34"/>
        <v>0</v>
      </c>
      <c r="ET87" s="19">
        <f t="shared" si="34"/>
        <v>0</v>
      </c>
      <c r="EU87" s="19">
        <f t="shared" si="34"/>
        <v>0</v>
      </c>
      <c r="EV87" s="19">
        <f t="shared" si="34"/>
        <v>0</v>
      </c>
      <c r="EW87" s="19">
        <f t="shared" si="34"/>
        <v>0</v>
      </c>
      <c r="EX87" s="19">
        <f t="shared" si="34"/>
        <v>0</v>
      </c>
      <c r="EY87" s="19">
        <f t="shared" si="34"/>
        <v>0</v>
      </c>
      <c r="EZ87" s="19">
        <f t="shared" si="34"/>
        <v>0</v>
      </c>
      <c r="FA87" s="19">
        <f t="shared" si="34"/>
        <v>0</v>
      </c>
      <c r="FB87" s="19">
        <f t="shared" si="34"/>
        <v>0</v>
      </c>
      <c r="FC87" s="19">
        <f t="shared" si="34"/>
        <v>0</v>
      </c>
      <c r="FD87" s="19">
        <f t="shared" si="34"/>
        <v>0</v>
      </c>
      <c r="FE87" s="19">
        <f t="shared" si="34"/>
        <v>0</v>
      </c>
      <c r="FF87" s="19">
        <f t="shared" si="34"/>
        <v>0</v>
      </c>
      <c r="FG87" s="19">
        <f t="shared" si="34"/>
        <v>0</v>
      </c>
      <c r="FH87" s="19">
        <f t="shared" si="34"/>
        <v>0</v>
      </c>
      <c r="FI87" s="19">
        <f t="shared" si="34"/>
        <v>0</v>
      </c>
      <c r="FJ87" s="19">
        <f t="shared" si="34"/>
        <v>0</v>
      </c>
      <c r="FK87" s="19">
        <f t="shared" si="34"/>
        <v>0</v>
      </c>
      <c r="FL87" s="19">
        <f t="shared" si="34"/>
        <v>0</v>
      </c>
      <c r="FM87" s="19">
        <f t="shared" si="34"/>
        <v>0</v>
      </c>
      <c r="FN87" s="19">
        <f t="shared" si="34"/>
        <v>0</v>
      </c>
      <c r="FO87" s="19">
        <f t="shared" si="34"/>
        <v>0</v>
      </c>
      <c r="FP87" s="19">
        <f t="shared" si="34"/>
        <v>0</v>
      </c>
      <c r="FQ87" s="19">
        <f t="shared" si="34"/>
        <v>0</v>
      </c>
      <c r="FR87" s="19">
        <f t="shared" si="34"/>
        <v>0</v>
      </c>
      <c r="FS87" s="19">
        <f t="shared" si="34"/>
        <v>0</v>
      </c>
      <c r="FT87" s="19">
        <f t="shared" si="34"/>
        <v>0</v>
      </c>
      <c r="FU87" s="19">
        <f t="shared" si="34"/>
        <v>0</v>
      </c>
      <c r="FV87" s="19">
        <f t="shared" si="34"/>
        <v>0</v>
      </c>
      <c r="FW87" s="19">
        <f t="shared" si="34"/>
        <v>0</v>
      </c>
      <c r="FX87" s="19">
        <f t="shared" si="34"/>
        <v>0</v>
      </c>
      <c r="FY87" s="19">
        <f t="shared" si="34"/>
        <v>0</v>
      </c>
      <c r="FZ87" s="19">
        <f t="shared" si="34"/>
        <v>0</v>
      </c>
      <c r="GA87" s="19">
        <f t="shared" si="34"/>
        <v>0</v>
      </c>
      <c r="GB87" s="19">
        <f t="shared" si="34"/>
        <v>0</v>
      </c>
      <c r="GC87" s="19">
        <f t="shared" si="34"/>
        <v>0</v>
      </c>
      <c r="GD87" s="19">
        <f t="shared" si="34"/>
        <v>0</v>
      </c>
      <c r="GE87" s="19">
        <f t="shared" si="34"/>
        <v>0</v>
      </c>
      <c r="GF87" s="19">
        <f t="shared" si="34"/>
        <v>0</v>
      </c>
      <c r="GG87" s="19">
        <f t="shared" si="34"/>
        <v>0</v>
      </c>
      <c r="GH87" s="19">
        <f t="shared" si="34"/>
        <v>0</v>
      </c>
      <c r="GI87" s="19">
        <f t="shared" si="34"/>
        <v>0</v>
      </c>
      <c r="GJ87" s="19">
        <f t="shared" si="34"/>
        <v>0</v>
      </c>
      <c r="GK87" s="19">
        <f t="shared" si="34"/>
        <v>0</v>
      </c>
      <c r="GL87" s="19">
        <f t="shared" si="34"/>
        <v>0</v>
      </c>
      <c r="GM87" s="19">
        <f t="shared" si="34"/>
        <v>0</v>
      </c>
      <c r="GN87" s="19">
        <f t="shared" si="34"/>
        <v>0</v>
      </c>
      <c r="GO87" s="19">
        <f t="shared" si="34"/>
        <v>0</v>
      </c>
      <c r="GP87" s="19">
        <f t="shared" si="34"/>
        <v>0</v>
      </c>
      <c r="GQ87" s="19">
        <f t="shared" ref="GQ87:HX87" si="35">SUM(GU87,HK87)</f>
        <v>0</v>
      </c>
      <c r="GR87" s="19">
        <f t="shared" si="35"/>
        <v>0</v>
      </c>
      <c r="GS87" s="19">
        <f t="shared" si="35"/>
        <v>0</v>
      </c>
      <c r="GT87" s="19">
        <f t="shared" si="35"/>
        <v>0</v>
      </c>
      <c r="GU87" s="19">
        <f t="shared" si="35"/>
        <v>0</v>
      </c>
      <c r="GV87" s="19">
        <f t="shared" si="35"/>
        <v>0</v>
      </c>
      <c r="GW87" s="19">
        <f t="shared" si="35"/>
        <v>0</v>
      </c>
      <c r="GX87" s="19">
        <f t="shared" si="35"/>
        <v>0</v>
      </c>
      <c r="GY87" s="19">
        <f t="shared" si="35"/>
        <v>0</v>
      </c>
      <c r="GZ87" s="19">
        <f t="shared" si="35"/>
        <v>0</v>
      </c>
      <c r="HA87" s="19">
        <f t="shared" si="35"/>
        <v>0</v>
      </c>
      <c r="HB87" s="19">
        <f t="shared" si="35"/>
        <v>0</v>
      </c>
      <c r="HC87" s="19">
        <f t="shared" si="35"/>
        <v>0</v>
      </c>
      <c r="HD87" s="19">
        <f t="shared" si="35"/>
        <v>0</v>
      </c>
      <c r="HE87" s="19">
        <f t="shared" si="35"/>
        <v>0</v>
      </c>
      <c r="HF87" s="19">
        <f t="shared" si="35"/>
        <v>0</v>
      </c>
      <c r="HG87" s="19">
        <f t="shared" si="35"/>
        <v>0</v>
      </c>
      <c r="HH87" s="19">
        <f t="shared" si="35"/>
        <v>0</v>
      </c>
      <c r="HI87" s="19">
        <f t="shared" si="35"/>
        <v>0</v>
      </c>
      <c r="HJ87" s="19">
        <f t="shared" si="35"/>
        <v>0</v>
      </c>
      <c r="HK87" s="19">
        <f t="shared" si="35"/>
        <v>0</v>
      </c>
      <c r="HL87" s="19">
        <f t="shared" si="35"/>
        <v>0</v>
      </c>
      <c r="HM87" s="19">
        <f t="shared" si="35"/>
        <v>0</v>
      </c>
      <c r="HN87" s="19">
        <f t="shared" si="35"/>
        <v>0</v>
      </c>
      <c r="HO87" s="19">
        <f t="shared" si="35"/>
        <v>0</v>
      </c>
      <c r="HP87" s="19">
        <f t="shared" si="35"/>
        <v>0</v>
      </c>
      <c r="HQ87" s="19">
        <f t="shared" si="35"/>
        <v>0</v>
      </c>
      <c r="HR87" s="19">
        <f t="shared" si="35"/>
        <v>0</v>
      </c>
      <c r="HS87" s="19">
        <f t="shared" si="35"/>
        <v>0</v>
      </c>
      <c r="HT87" s="19">
        <f t="shared" si="35"/>
        <v>0</v>
      </c>
      <c r="HU87" s="19">
        <f t="shared" si="35"/>
        <v>0</v>
      </c>
      <c r="HV87" s="19">
        <f t="shared" si="35"/>
        <v>0</v>
      </c>
      <c r="HW87" s="19">
        <f t="shared" si="35"/>
        <v>0</v>
      </c>
      <c r="HX87" s="19">
        <f t="shared" si="35"/>
        <v>0</v>
      </c>
    </row>
    <row r="88" spans="1:232" s="20" customFormat="1" ht="15" x14ac:dyDescent="0.25">
      <c r="A88" s="132"/>
      <c r="B88" s="22"/>
      <c r="C88" s="23" t="s">
        <v>240</v>
      </c>
      <c r="D88" s="18">
        <f t="shared" si="27"/>
        <v>0</v>
      </c>
      <c r="E88" s="19">
        <v>0</v>
      </c>
      <c r="F88" s="19"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</row>
    <row r="89" spans="1:232" s="20" customFormat="1" ht="27" customHeight="1" x14ac:dyDescent="0.25">
      <c r="A89" s="132">
        <v>26</v>
      </c>
      <c r="B89" s="133" t="s">
        <v>328</v>
      </c>
      <c r="C89" s="134" t="s">
        <v>263</v>
      </c>
      <c r="D89" s="18">
        <f t="shared" si="27"/>
        <v>657</v>
      </c>
      <c r="E89" s="19">
        <v>657</v>
      </c>
      <c r="F89" s="19">
        <v>657</v>
      </c>
      <c r="G89" s="19"/>
      <c r="H89" s="19">
        <v>7</v>
      </c>
      <c r="I89" s="19">
        <v>7</v>
      </c>
      <c r="J89" s="19">
        <v>7</v>
      </c>
      <c r="K89" s="19">
        <v>7</v>
      </c>
      <c r="L89" s="19">
        <v>7</v>
      </c>
      <c r="M89" s="19">
        <v>7</v>
      </c>
      <c r="N89" s="19">
        <v>7</v>
      </c>
      <c r="O89" s="19">
        <v>7</v>
      </c>
      <c r="P89" s="19">
        <v>7</v>
      </c>
      <c r="Q89" s="19">
        <v>7</v>
      </c>
      <c r="R89" s="19">
        <v>7</v>
      </c>
      <c r="S89" s="19">
        <v>7</v>
      </c>
      <c r="T89" s="19">
        <v>7</v>
      </c>
      <c r="U89" s="19">
        <v>7</v>
      </c>
      <c r="V89" s="19">
        <v>7</v>
      </c>
      <c r="W89" s="19">
        <v>7</v>
      </c>
      <c r="X89" s="19">
        <v>7</v>
      </c>
      <c r="Y89" s="19">
        <v>7</v>
      </c>
      <c r="Z89" s="19">
        <v>7</v>
      </c>
      <c r="AA89" s="19">
        <v>7</v>
      </c>
      <c r="AB89" s="19">
        <v>7</v>
      </c>
      <c r="AC89" s="19">
        <v>7</v>
      </c>
      <c r="AD89" s="19"/>
      <c r="AE89" s="19">
        <v>7</v>
      </c>
      <c r="AF89" s="19">
        <v>6</v>
      </c>
      <c r="AG89" s="19">
        <v>7</v>
      </c>
      <c r="AH89" s="19">
        <v>7</v>
      </c>
      <c r="AI89" s="19">
        <v>7</v>
      </c>
      <c r="AJ89" s="19"/>
      <c r="AK89" s="19">
        <v>7</v>
      </c>
      <c r="AL89" s="19">
        <v>7</v>
      </c>
      <c r="AM89" s="19"/>
      <c r="AN89" s="19">
        <v>7</v>
      </c>
      <c r="AO89" s="19"/>
      <c r="AP89" s="19">
        <v>7</v>
      </c>
      <c r="AQ89" s="19">
        <v>7</v>
      </c>
      <c r="AR89" s="19">
        <v>7</v>
      </c>
      <c r="AS89" s="19">
        <v>7</v>
      </c>
      <c r="AT89" s="19">
        <v>7</v>
      </c>
      <c r="AU89" s="19">
        <v>7</v>
      </c>
      <c r="AV89" s="19">
        <v>7</v>
      </c>
      <c r="AW89" s="19">
        <v>7</v>
      </c>
      <c r="AX89" s="19">
        <v>7</v>
      </c>
      <c r="AY89" s="19">
        <v>7</v>
      </c>
      <c r="AZ89" s="19">
        <v>7</v>
      </c>
      <c r="BA89" s="19">
        <v>7</v>
      </c>
      <c r="BB89" s="19">
        <v>7</v>
      </c>
      <c r="BC89" s="19">
        <v>7</v>
      </c>
      <c r="BD89" s="19">
        <v>7</v>
      </c>
      <c r="BE89" s="19">
        <v>7</v>
      </c>
      <c r="BF89" s="19"/>
      <c r="BG89" s="19">
        <v>7</v>
      </c>
      <c r="BH89" s="19">
        <v>7</v>
      </c>
      <c r="BI89" s="19">
        <v>7</v>
      </c>
      <c r="BJ89" s="19">
        <v>7</v>
      </c>
      <c r="BK89" s="19">
        <v>7</v>
      </c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>
        <v>7</v>
      </c>
      <c r="CN89" s="19">
        <v>7</v>
      </c>
      <c r="CO89" s="19"/>
      <c r="CP89" s="19"/>
      <c r="CQ89" s="19">
        <v>7</v>
      </c>
      <c r="CR89" s="19"/>
      <c r="CS89" s="19"/>
      <c r="CT89" s="19"/>
      <c r="CU89" s="19"/>
      <c r="CV89" s="19"/>
      <c r="CW89" s="19"/>
      <c r="CX89" s="19"/>
      <c r="CY89" s="19"/>
      <c r="CZ89" s="19"/>
      <c r="DA89" s="19">
        <v>7</v>
      </c>
      <c r="DB89" s="19"/>
      <c r="DC89" s="19"/>
      <c r="DD89" s="19"/>
      <c r="DE89" s="19">
        <v>7</v>
      </c>
      <c r="DF89" s="19">
        <v>7</v>
      </c>
      <c r="DG89" s="19"/>
      <c r="DH89" s="19">
        <v>7</v>
      </c>
      <c r="DI89" s="19"/>
      <c r="DJ89" s="19">
        <v>7</v>
      </c>
      <c r="DK89" s="19"/>
      <c r="DL89" s="19">
        <v>7</v>
      </c>
      <c r="DM89" s="19">
        <v>9</v>
      </c>
      <c r="DN89" s="19">
        <v>6</v>
      </c>
      <c r="DO89" s="19">
        <v>6</v>
      </c>
      <c r="DP89" s="19">
        <v>6</v>
      </c>
      <c r="DQ89" s="19">
        <v>8</v>
      </c>
      <c r="DR89" s="19">
        <v>6</v>
      </c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>
        <v>8</v>
      </c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>
        <v>7</v>
      </c>
      <c r="ER89" s="19"/>
      <c r="ES89" s="19"/>
      <c r="ET89" s="19"/>
      <c r="EU89" s="19"/>
      <c r="EV89" s="19">
        <v>7</v>
      </c>
      <c r="EW89" s="19">
        <v>7</v>
      </c>
      <c r="EX89" s="19"/>
      <c r="EY89" s="19">
        <v>7</v>
      </c>
      <c r="EZ89" s="19">
        <v>7</v>
      </c>
      <c r="FA89" s="19"/>
      <c r="FB89" s="19"/>
      <c r="FC89" s="19"/>
      <c r="FD89" s="19">
        <v>7</v>
      </c>
      <c r="FE89" s="19">
        <v>7</v>
      </c>
      <c r="FF89" s="19">
        <v>7</v>
      </c>
      <c r="FG89" s="19"/>
      <c r="FH89" s="19"/>
      <c r="FI89" s="19"/>
      <c r="FJ89" s="19"/>
      <c r="FK89" s="19"/>
      <c r="FL89" s="19">
        <v>7</v>
      </c>
      <c r="FM89" s="19">
        <v>7</v>
      </c>
      <c r="FN89" s="19">
        <v>7</v>
      </c>
      <c r="FO89" s="19"/>
      <c r="FP89" s="19">
        <v>7</v>
      </c>
      <c r="FQ89" s="19"/>
      <c r="FR89" s="19"/>
      <c r="FS89" s="19"/>
      <c r="FT89" s="19"/>
      <c r="FU89" s="19"/>
      <c r="FV89" s="19"/>
      <c r="FW89" s="19"/>
      <c r="FX89" s="19"/>
      <c r="FY89" s="19">
        <v>7</v>
      </c>
      <c r="FZ89" s="19"/>
      <c r="GA89" s="19"/>
      <c r="GB89" s="19"/>
      <c r="GC89" s="19"/>
      <c r="GD89" s="19"/>
      <c r="GE89" s="19">
        <v>7</v>
      </c>
      <c r="GF89" s="19"/>
      <c r="GG89" s="19">
        <v>7</v>
      </c>
      <c r="GH89" s="19">
        <v>7</v>
      </c>
      <c r="GI89" s="19"/>
      <c r="GJ89" s="19"/>
      <c r="GK89" s="19"/>
      <c r="GL89" s="19"/>
      <c r="GM89" s="19"/>
      <c r="GN89" s="19"/>
      <c r="GO89" s="19"/>
      <c r="GP89" s="19"/>
      <c r="GQ89" s="19"/>
      <c r="GR89" s="19">
        <v>7</v>
      </c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>
        <v>12</v>
      </c>
      <c r="HH89" s="19"/>
      <c r="HI89" s="19"/>
      <c r="HJ89" s="19"/>
      <c r="HK89" s="19"/>
      <c r="HL89" s="19">
        <v>6</v>
      </c>
      <c r="HM89" s="19">
        <v>5</v>
      </c>
      <c r="HN89" s="19">
        <v>4</v>
      </c>
      <c r="HO89" s="19">
        <v>6</v>
      </c>
      <c r="HP89" s="19"/>
      <c r="HQ89" s="19">
        <v>5</v>
      </c>
      <c r="HR89" s="19"/>
      <c r="HS89" s="19">
        <v>5</v>
      </c>
      <c r="HT89" s="19">
        <v>5</v>
      </c>
      <c r="HU89" s="19">
        <v>5</v>
      </c>
      <c r="HV89" s="19">
        <v>6</v>
      </c>
      <c r="HW89" s="19">
        <v>5</v>
      </c>
      <c r="HX89" s="19">
        <v>6</v>
      </c>
    </row>
    <row r="90" spans="1:232" s="20" customFormat="1" ht="15" x14ac:dyDescent="0.25">
      <c r="A90" s="132"/>
      <c r="B90" s="133"/>
      <c r="C90" s="23" t="s">
        <v>240</v>
      </c>
      <c r="D90" s="18">
        <f t="shared" si="27"/>
        <v>612.83199999999988</v>
      </c>
      <c r="E90" s="19">
        <v>612.83199999999988</v>
      </c>
      <c r="F90" s="19">
        <v>612.83199999999988</v>
      </c>
      <c r="G90" s="19"/>
      <c r="H90" s="19">
        <v>6.0049999999999999</v>
      </c>
      <c r="I90" s="19">
        <v>6.0049999999999999</v>
      </c>
      <c r="J90" s="19">
        <v>6.0049999999999999</v>
      </c>
      <c r="K90" s="19">
        <v>6.0049999999999999</v>
      </c>
      <c r="L90" s="19">
        <v>6.0049999999999999</v>
      </c>
      <c r="M90" s="19">
        <v>6.0049999999999999</v>
      </c>
      <c r="N90" s="19">
        <v>6.0049999999999999</v>
      </c>
      <c r="O90" s="19">
        <v>6.0049999999999999</v>
      </c>
      <c r="P90" s="19">
        <v>6.0049999999999999</v>
      </c>
      <c r="Q90" s="19">
        <v>6.0049999999999999</v>
      </c>
      <c r="R90" s="19">
        <v>6.0049999999999999</v>
      </c>
      <c r="S90" s="19">
        <v>6.0049999999999999</v>
      </c>
      <c r="T90" s="19">
        <v>6.0049999999999999</v>
      </c>
      <c r="U90" s="19">
        <v>6.0049999999999999</v>
      </c>
      <c r="V90" s="19">
        <v>6.0049999999999999</v>
      </c>
      <c r="W90" s="19">
        <v>6.0049999999999999</v>
      </c>
      <c r="X90" s="19">
        <v>6.0049999999999999</v>
      </c>
      <c r="Y90" s="19">
        <v>6.0049999999999999</v>
      </c>
      <c r="Z90" s="19">
        <v>6.0049999999999999</v>
      </c>
      <c r="AA90" s="19">
        <v>6.0049999999999999</v>
      </c>
      <c r="AB90" s="19">
        <v>6.0049999999999999</v>
      </c>
      <c r="AC90" s="19">
        <v>6.0049999999999999</v>
      </c>
      <c r="AD90" s="19"/>
      <c r="AE90" s="19">
        <v>6.0049999999999999</v>
      </c>
      <c r="AF90" s="19">
        <v>5.14</v>
      </c>
      <c r="AG90" s="19">
        <v>6.0049999999999999</v>
      </c>
      <c r="AH90" s="19">
        <v>6.0049999999999999</v>
      </c>
      <c r="AI90" s="19">
        <v>6.0049999999999999</v>
      </c>
      <c r="AJ90" s="19"/>
      <c r="AK90" s="19">
        <v>6.0049999999999999</v>
      </c>
      <c r="AL90" s="19">
        <v>6.0049999999999999</v>
      </c>
      <c r="AM90" s="19"/>
      <c r="AN90" s="19">
        <v>6.0049999999999999</v>
      </c>
      <c r="AO90" s="19"/>
      <c r="AP90" s="19">
        <v>6.0049999999999999</v>
      </c>
      <c r="AQ90" s="19">
        <v>6.0049999999999999</v>
      </c>
      <c r="AR90" s="19">
        <v>6.0049999999999999</v>
      </c>
      <c r="AS90" s="19">
        <v>6.0049999999999999</v>
      </c>
      <c r="AT90" s="19">
        <v>6.0049999999999999</v>
      </c>
      <c r="AU90" s="19">
        <v>6.0049999999999999</v>
      </c>
      <c r="AV90" s="19">
        <v>6.0049999999999999</v>
      </c>
      <c r="AW90" s="19">
        <v>6.0049999999999999</v>
      </c>
      <c r="AX90" s="19">
        <v>6.0049999999999999</v>
      </c>
      <c r="AY90" s="19">
        <v>6.0049999999999999</v>
      </c>
      <c r="AZ90" s="19">
        <v>6.0049999999999999</v>
      </c>
      <c r="BA90" s="19">
        <v>6.0049999999999999</v>
      </c>
      <c r="BB90" s="19">
        <v>6.0049999999999999</v>
      </c>
      <c r="BC90" s="19">
        <v>6.0049999999999999</v>
      </c>
      <c r="BD90" s="19">
        <v>6.0049999999999999</v>
      </c>
      <c r="BE90" s="19">
        <v>6.0049999999999999</v>
      </c>
      <c r="BF90" s="19"/>
      <c r="BG90" s="19">
        <v>6.0049999999999999</v>
      </c>
      <c r="BH90" s="19">
        <v>6.0049999999999999</v>
      </c>
      <c r="BI90" s="19">
        <v>6.0049999999999999</v>
      </c>
      <c r="BJ90" s="19">
        <v>6.0049999999999999</v>
      </c>
      <c r="BK90" s="19">
        <v>6.0049999999999999</v>
      </c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>
        <v>6.0049999999999999</v>
      </c>
      <c r="CN90" s="19">
        <v>6.0049999999999999</v>
      </c>
      <c r="CO90" s="19"/>
      <c r="CP90" s="19"/>
      <c r="CQ90" s="19">
        <v>6.0049999999999999</v>
      </c>
      <c r="CR90" s="19"/>
      <c r="CS90" s="19"/>
      <c r="CT90" s="19"/>
      <c r="CU90" s="19"/>
      <c r="CV90" s="19"/>
      <c r="CW90" s="19"/>
      <c r="CX90" s="19"/>
      <c r="CY90" s="19"/>
      <c r="CZ90" s="19"/>
      <c r="DA90" s="19">
        <v>6.0049999999999999</v>
      </c>
      <c r="DB90" s="19"/>
      <c r="DC90" s="19"/>
      <c r="DD90" s="19"/>
      <c r="DE90" s="19">
        <v>6.0049999999999999</v>
      </c>
      <c r="DF90" s="19">
        <v>6.0049999999999999</v>
      </c>
      <c r="DG90" s="19"/>
      <c r="DH90" s="19">
        <v>6.0049999999999999</v>
      </c>
      <c r="DI90" s="19"/>
      <c r="DJ90" s="19">
        <v>6.0049999999999999</v>
      </c>
      <c r="DK90" s="19"/>
      <c r="DL90" s="19">
        <v>6.0049999999999999</v>
      </c>
      <c r="DM90" s="19">
        <v>10.647</v>
      </c>
      <c r="DN90" s="19">
        <v>9.141</v>
      </c>
      <c r="DO90" s="19">
        <v>9.141</v>
      </c>
      <c r="DP90" s="19">
        <v>9.141</v>
      </c>
      <c r="DQ90" s="19">
        <v>9.782</v>
      </c>
      <c r="DR90" s="19">
        <v>9.141</v>
      </c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>
        <v>9.4410000000000007</v>
      </c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>
        <v>6.0049999999999999</v>
      </c>
      <c r="ER90" s="19"/>
      <c r="ES90" s="19"/>
      <c r="ET90" s="19"/>
      <c r="EU90" s="19"/>
      <c r="EV90" s="19">
        <v>6.0049999999999999</v>
      </c>
      <c r="EW90" s="19">
        <v>6.0049999999999999</v>
      </c>
      <c r="EX90" s="19"/>
      <c r="EY90" s="19">
        <v>6.0049999999999999</v>
      </c>
      <c r="EZ90" s="19">
        <v>6.0049999999999999</v>
      </c>
      <c r="FA90" s="19"/>
      <c r="FB90" s="19"/>
      <c r="FC90" s="19"/>
      <c r="FD90" s="19">
        <v>6.0049999999999999</v>
      </c>
      <c r="FE90" s="19">
        <v>6.0049999999999999</v>
      </c>
      <c r="FF90" s="19">
        <v>6.0049999999999999</v>
      </c>
      <c r="FG90" s="19"/>
      <c r="FH90" s="19"/>
      <c r="FI90" s="19"/>
      <c r="FJ90" s="19"/>
      <c r="FK90" s="19"/>
      <c r="FL90" s="19">
        <v>6.0049999999999999</v>
      </c>
      <c r="FM90" s="19">
        <v>6.0049999999999999</v>
      </c>
      <c r="FN90" s="19">
        <v>6.0049999999999999</v>
      </c>
      <c r="FO90" s="19"/>
      <c r="FP90" s="19">
        <v>6.0049999999999999</v>
      </c>
      <c r="FQ90" s="19"/>
      <c r="FR90" s="19"/>
      <c r="FS90" s="19"/>
      <c r="FT90" s="19"/>
      <c r="FU90" s="19"/>
      <c r="FV90" s="19"/>
      <c r="FW90" s="19"/>
      <c r="FX90" s="19"/>
      <c r="FY90" s="19">
        <v>6.0049999999999999</v>
      </c>
      <c r="FZ90" s="19"/>
      <c r="GA90" s="19"/>
      <c r="GB90" s="19"/>
      <c r="GC90" s="19"/>
      <c r="GD90" s="19"/>
      <c r="GE90" s="19">
        <v>6.0049999999999999</v>
      </c>
      <c r="GF90" s="19"/>
      <c r="GG90" s="19">
        <v>6.0049999999999999</v>
      </c>
      <c r="GH90" s="19">
        <v>6.0049999999999999</v>
      </c>
      <c r="GI90" s="19"/>
      <c r="GJ90" s="19"/>
      <c r="GK90" s="19"/>
      <c r="GL90" s="19"/>
      <c r="GM90" s="19"/>
      <c r="GN90" s="19"/>
      <c r="GO90" s="19"/>
      <c r="GP90" s="19"/>
      <c r="GQ90" s="19"/>
      <c r="GR90" s="19">
        <v>6.0049999999999999</v>
      </c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>
        <v>10.504</v>
      </c>
      <c r="HH90" s="19"/>
      <c r="HI90" s="19"/>
      <c r="HJ90" s="19"/>
      <c r="HK90" s="19"/>
      <c r="HL90" s="19">
        <v>9.141</v>
      </c>
      <c r="HM90" s="19">
        <v>4.82</v>
      </c>
      <c r="HN90" s="19">
        <v>8.89</v>
      </c>
      <c r="HO90" s="19">
        <v>9.141</v>
      </c>
      <c r="HP90" s="19"/>
      <c r="HQ90" s="19">
        <v>4.82</v>
      </c>
      <c r="HR90" s="19"/>
      <c r="HS90" s="19">
        <v>4.82</v>
      </c>
      <c r="HT90" s="19">
        <v>4.82</v>
      </c>
      <c r="HU90" s="19">
        <v>4.82</v>
      </c>
      <c r="HV90" s="19">
        <v>9.141</v>
      </c>
      <c r="HW90" s="19">
        <v>4.82</v>
      </c>
      <c r="HX90" s="19">
        <v>9.141</v>
      </c>
    </row>
    <row r="91" spans="1:232" s="20" customFormat="1" ht="15" x14ac:dyDescent="0.25">
      <c r="A91" s="21" t="s">
        <v>329</v>
      </c>
      <c r="B91" s="22" t="s">
        <v>330</v>
      </c>
      <c r="C91" s="23" t="s">
        <v>263</v>
      </c>
      <c r="D91" s="18">
        <f t="shared" si="27"/>
        <v>199</v>
      </c>
      <c r="E91" s="19">
        <v>199</v>
      </c>
      <c r="F91" s="19">
        <v>199</v>
      </c>
      <c r="G91" s="19"/>
      <c r="H91" s="19">
        <v>2</v>
      </c>
      <c r="I91" s="19">
        <v>2</v>
      </c>
      <c r="J91" s="19">
        <v>2</v>
      </c>
      <c r="K91" s="19">
        <v>2</v>
      </c>
      <c r="L91" s="19">
        <v>2</v>
      </c>
      <c r="M91" s="19">
        <v>2</v>
      </c>
      <c r="N91" s="19">
        <v>2</v>
      </c>
      <c r="O91" s="19">
        <v>2</v>
      </c>
      <c r="P91" s="19">
        <v>2</v>
      </c>
      <c r="Q91" s="19">
        <v>2</v>
      </c>
      <c r="R91" s="19">
        <v>2</v>
      </c>
      <c r="S91" s="19">
        <v>2</v>
      </c>
      <c r="T91" s="19">
        <v>2</v>
      </c>
      <c r="U91" s="19">
        <v>2</v>
      </c>
      <c r="V91" s="19">
        <v>2</v>
      </c>
      <c r="W91" s="19">
        <v>2</v>
      </c>
      <c r="X91" s="19">
        <v>2</v>
      </c>
      <c r="Y91" s="19">
        <v>2</v>
      </c>
      <c r="Z91" s="19">
        <v>2</v>
      </c>
      <c r="AA91" s="19">
        <v>2</v>
      </c>
      <c r="AB91" s="19">
        <v>2</v>
      </c>
      <c r="AC91" s="19">
        <v>2</v>
      </c>
      <c r="AD91" s="19"/>
      <c r="AE91" s="19">
        <v>2</v>
      </c>
      <c r="AF91" s="19">
        <v>2</v>
      </c>
      <c r="AG91" s="19">
        <v>2</v>
      </c>
      <c r="AH91" s="19">
        <v>2</v>
      </c>
      <c r="AI91" s="19">
        <v>2</v>
      </c>
      <c r="AJ91" s="19"/>
      <c r="AK91" s="19">
        <v>2</v>
      </c>
      <c r="AL91" s="19">
        <v>2</v>
      </c>
      <c r="AM91" s="19"/>
      <c r="AN91" s="19">
        <v>2</v>
      </c>
      <c r="AO91" s="19"/>
      <c r="AP91" s="19">
        <v>2</v>
      </c>
      <c r="AQ91" s="19">
        <v>2</v>
      </c>
      <c r="AR91" s="19">
        <v>2</v>
      </c>
      <c r="AS91" s="19">
        <v>2</v>
      </c>
      <c r="AT91" s="19">
        <v>2</v>
      </c>
      <c r="AU91" s="19">
        <v>2</v>
      </c>
      <c r="AV91" s="19">
        <v>2</v>
      </c>
      <c r="AW91" s="19">
        <v>2</v>
      </c>
      <c r="AX91" s="19">
        <v>2</v>
      </c>
      <c r="AY91" s="19">
        <v>2</v>
      </c>
      <c r="AZ91" s="19">
        <v>2</v>
      </c>
      <c r="BA91" s="19">
        <v>2</v>
      </c>
      <c r="BB91" s="19">
        <v>2</v>
      </c>
      <c r="BC91" s="19">
        <v>2</v>
      </c>
      <c r="BD91" s="19">
        <v>2</v>
      </c>
      <c r="BE91" s="19">
        <v>2</v>
      </c>
      <c r="BF91" s="19"/>
      <c r="BG91" s="19">
        <v>2</v>
      </c>
      <c r="BH91" s="19">
        <v>2</v>
      </c>
      <c r="BI91" s="19">
        <v>2</v>
      </c>
      <c r="BJ91" s="19">
        <v>2</v>
      </c>
      <c r="BK91" s="19">
        <v>2</v>
      </c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>
        <v>2</v>
      </c>
      <c r="CN91" s="19">
        <v>2</v>
      </c>
      <c r="CO91" s="19"/>
      <c r="CP91" s="19"/>
      <c r="CQ91" s="19">
        <v>2</v>
      </c>
      <c r="CR91" s="19"/>
      <c r="CS91" s="19"/>
      <c r="CT91" s="19"/>
      <c r="CU91" s="19"/>
      <c r="CV91" s="19"/>
      <c r="CW91" s="19"/>
      <c r="CX91" s="19"/>
      <c r="CY91" s="19"/>
      <c r="CZ91" s="19"/>
      <c r="DA91" s="19">
        <v>2</v>
      </c>
      <c r="DB91" s="19"/>
      <c r="DC91" s="19"/>
      <c r="DD91" s="19"/>
      <c r="DE91" s="19">
        <v>2</v>
      </c>
      <c r="DF91" s="19">
        <v>2</v>
      </c>
      <c r="DG91" s="19"/>
      <c r="DH91" s="19">
        <v>2</v>
      </c>
      <c r="DI91" s="19"/>
      <c r="DJ91" s="19">
        <v>2</v>
      </c>
      <c r="DK91" s="19"/>
      <c r="DL91" s="19">
        <v>2</v>
      </c>
      <c r="DM91" s="19">
        <v>2</v>
      </c>
      <c r="DN91" s="19">
        <v>2</v>
      </c>
      <c r="DO91" s="19">
        <v>2</v>
      </c>
      <c r="DP91" s="19">
        <v>2</v>
      </c>
      <c r="DQ91" s="19">
        <v>3</v>
      </c>
      <c r="DR91" s="19">
        <v>2</v>
      </c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>
        <v>3</v>
      </c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>
        <v>2</v>
      </c>
      <c r="ER91" s="19"/>
      <c r="ES91" s="19"/>
      <c r="ET91" s="19"/>
      <c r="EU91" s="19"/>
      <c r="EV91" s="19">
        <v>2</v>
      </c>
      <c r="EW91" s="19">
        <v>2</v>
      </c>
      <c r="EX91" s="19"/>
      <c r="EY91" s="19">
        <v>2</v>
      </c>
      <c r="EZ91" s="19">
        <v>2</v>
      </c>
      <c r="FA91" s="19"/>
      <c r="FB91" s="19"/>
      <c r="FC91" s="19"/>
      <c r="FD91" s="19">
        <v>2</v>
      </c>
      <c r="FE91" s="19">
        <v>2</v>
      </c>
      <c r="FF91" s="19">
        <v>2</v>
      </c>
      <c r="FG91" s="19"/>
      <c r="FH91" s="19"/>
      <c r="FI91" s="19"/>
      <c r="FJ91" s="19"/>
      <c r="FK91" s="19"/>
      <c r="FL91" s="19">
        <v>2</v>
      </c>
      <c r="FM91" s="19">
        <v>2</v>
      </c>
      <c r="FN91" s="19">
        <v>2</v>
      </c>
      <c r="FO91" s="19"/>
      <c r="FP91" s="19">
        <v>2</v>
      </c>
      <c r="FQ91" s="19"/>
      <c r="FR91" s="19"/>
      <c r="FS91" s="19"/>
      <c r="FT91" s="19"/>
      <c r="FU91" s="19"/>
      <c r="FV91" s="19"/>
      <c r="FW91" s="19"/>
      <c r="FX91" s="19"/>
      <c r="FY91" s="19">
        <v>2</v>
      </c>
      <c r="FZ91" s="19"/>
      <c r="GA91" s="19"/>
      <c r="GB91" s="19"/>
      <c r="GC91" s="19"/>
      <c r="GD91" s="19"/>
      <c r="GE91" s="19">
        <v>2</v>
      </c>
      <c r="GF91" s="19"/>
      <c r="GG91" s="19">
        <v>2</v>
      </c>
      <c r="GH91" s="19">
        <v>2</v>
      </c>
      <c r="GI91" s="19"/>
      <c r="GJ91" s="19"/>
      <c r="GK91" s="19"/>
      <c r="GL91" s="19"/>
      <c r="GM91" s="19"/>
      <c r="GN91" s="19"/>
      <c r="GO91" s="19"/>
      <c r="GP91" s="19"/>
      <c r="GQ91" s="19"/>
      <c r="GR91" s="19">
        <v>2</v>
      </c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>
        <v>4</v>
      </c>
      <c r="HH91" s="19"/>
      <c r="HI91" s="19"/>
      <c r="HJ91" s="19"/>
      <c r="HK91" s="19"/>
      <c r="HL91" s="19">
        <v>3</v>
      </c>
      <c r="HM91" s="19">
        <v>2</v>
      </c>
      <c r="HN91" s="19">
        <v>2</v>
      </c>
      <c r="HO91" s="19">
        <v>2</v>
      </c>
      <c r="HP91" s="19"/>
      <c r="HQ91" s="19">
        <v>2</v>
      </c>
      <c r="HR91" s="19"/>
      <c r="HS91" s="19">
        <v>2</v>
      </c>
      <c r="HT91" s="19">
        <v>2</v>
      </c>
      <c r="HU91" s="19">
        <v>2</v>
      </c>
      <c r="HV91" s="19">
        <v>3</v>
      </c>
      <c r="HW91" s="19">
        <v>2</v>
      </c>
      <c r="HX91" s="19">
        <v>3</v>
      </c>
    </row>
    <row r="92" spans="1:232" s="20" customFormat="1" ht="15.75" thickBot="1" x14ac:dyDescent="0.3">
      <c r="A92" s="53"/>
      <c r="B92" s="65"/>
      <c r="C92" s="55" t="s">
        <v>240</v>
      </c>
      <c r="D92" s="18">
        <f t="shared" si="27"/>
        <v>1240.1299999999999</v>
      </c>
      <c r="E92" s="19">
        <v>1240.1299999999999</v>
      </c>
      <c r="F92" s="19">
        <v>1240.1299999999999</v>
      </c>
      <c r="G92" s="19"/>
      <c r="H92" s="19">
        <v>12.685</v>
      </c>
      <c r="I92" s="19">
        <v>12.683</v>
      </c>
      <c r="J92" s="19">
        <v>12.683</v>
      </c>
      <c r="K92" s="19">
        <v>12.683</v>
      </c>
      <c r="L92" s="19">
        <v>12.683</v>
      </c>
      <c r="M92" s="19">
        <v>12.683</v>
      </c>
      <c r="N92" s="19">
        <v>12.683</v>
      </c>
      <c r="O92" s="19">
        <v>12.683</v>
      </c>
      <c r="P92" s="19">
        <v>12.683</v>
      </c>
      <c r="Q92" s="19">
        <v>12.683</v>
      </c>
      <c r="R92" s="19">
        <v>12.683</v>
      </c>
      <c r="S92" s="19">
        <v>12.683</v>
      </c>
      <c r="T92" s="19">
        <v>12.683</v>
      </c>
      <c r="U92" s="19">
        <v>12.683</v>
      </c>
      <c r="V92" s="19">
        <v>12.683</v>
      </c>
      <c r="W92" s="19">
        <v>12.683</v>
      </c>
      <c r="X92" s="19">
        <v>12.683</v>
      </c>
      <c r="Y92" s="19">
        <v>12.683</v>
      </c>
      <c r="Z92" s="19">
        <v>12.683</v>
      </c>
      <c r="AA92" s="19">
        <v>12.683</v>
      </c>
      <c r="AB92" s="19">
        <v>12.683</v>
      </c>
      <c r="AC92" s="19">
        <v>12.683</v>
      </c>
      <c r="AD92" s="19"/>
      <c r="AE92" s="19">
        <v>12.683</v>
      </c>
      <c r="AF92" s="19">
        <v>12.683</v>
      </c>
      <c r="AG92" s="19">
        <v>12.683</v>
      </c>
      <c r="AH92" s="19">
        <v>12.683</v>
      </c>
      <c r="AI92" s="19">
        <v>12.683</v>
      </c>
      <c r="AJ92" s="19"/>
      <c r="AK92" s="19">
        <v>12.683</v>
      </c>
      <c r="AL92" s="19">
        <v>12.683</v>
      </c>
      <c r="AM92" s="19"/>
      <c r="AN92" s="19">
        <v>12.683</v>
      </c>
      <c r="AO92" s="19"/>
      <c r="AP92" s="19">
        <v>12.683</v>
      </c>
      <c r="AQ92" s="19">
        <v>12.683</v>
      </c>
      <c r="AR92" s="19">
        <v>12.683</v>
      </c>
      <c r="AS92" s="19">
        <v>12.683</v>
      </c>
      <c r="AT92" s="19">
        <v>12.683</v>
      </c>
      <c r="AU92" s="19">
        <v>12.683</v>
      </c>
      <c r="AV92" s="19">
        <v>12.683</v>
      </c>
      <c r="AW92" s="19">
        <v>12.683</v>
      </c>
      <c r="AX92" s="19">
        <v>12.683</v>
      </c>
      <c r="AY92" s="19">
        <v>12.683</v>
      </c>
      <c r="AZ92" s="19">
        <v>12.683</v>
      </c>
      <c r="BA92" s="19">
        <v>12.683</v>
      </c>
      <c r="BB92" s="19">
        <v>12.683</v>
      </c>
      <c r="BC92" s="19">
        <v>12.683</v>
      </c>
      <c r="BD92" s="19">
        <v>12.683</v>
      </c>
      <c r="BE92" s="19">
        <v>12.683</v>
      </c>
      <c r="BF92" s="19"/>
      <c r="BG92" s="19">
        <v>12.683</v>
      </c>
      <c r="BH92" s="19">
        <v>12.683</v>
      </c>
      <c r="BI92" s="19">
        <v>12.683</v>
      </c>
      <c r="BJ92" s="19">
        <v>12.683</v>
      </c>
      <c r="BK92" s="19">
        <v>12.683</v>
      </c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>
        <v>12.683</v>
      </c>
      <c r="CN92" s="19">
        <v>12.683</v>
      </c>
      <c r="CO92" s="19"/>
      <c r="CP92" s="19"/>
      <c r="CQ92" s="19">
        <v>12.683</v>
      </c>
      <c r="CR92" s="19"/>
      <c r="CS92" s="19"/>
      <c r="CT92" s="19"/>
      <c r="CU92" s="19"/>
      <c r="CV92" s="19"/>
      <c r="CW92" s="19"/>
      <c r="CX92" s="19"/>
      <c r="CY92" s="19"/>
      <c r="CZ92" s="19"/>
      <c r="DA92" s="19">
        <v>12.683</v>
      </c>
      <c r="DB92" s="19"/>
      <c r="DC92" s="19"/>
      <c r="DD92" s="19"/>
      <c r="DE92" s="19">
        <v>12.683</v>
      </c>
      <c r="DF92" s="19">
        <v>12.683</v>
      </c>
      <c r="DG92" s="19"/>
      <c r="DH92" s="19">
        <v>12.683</v>
      </c>
      <c r="DI92" s="19"/>
      <c r="DJ92" s="19">
        <v>12.683</v>
      </c>
      <c r="DK92" s="19"/>
      <c r="DL92" s="19">
        <v>12.683</v>
      </c>
      <c r="DM92" s="19">
        <v>12.683</v>
      </c>
      <c r="DN92" s="19">
        <v>12.683</v>
      </c>
      <c r="DO92" s="19">
        <v>12.683</v>
      </c>
      <c r="DP92" s="19">
        <v>12.683</v>
      </c>
      <c r="DQ92" s="19">
        <v>14.659000000000001</v>
      </c>
      <c r="DR92" s="19">
        <v>12.683</v>
      </c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>
        <v>14.659000000000001</v>
      </c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>
        <v>12.683</v>
      </c>
      <c r="ER92" s="19"/>
      <c r="ES92" s="19"/>
      <c r="ET92" s="19"/>
      <c r="EU92" s="19"/>
      <c r="EV92" s="19">
        <v>12.683</v>
      </c>
      <c r="EW92" s="19">
        <v>12.683</v>
      </c>
      <c r="EX92" s="19"/>
      <c r="EY92" s="19">
        <v>12.683</v>
      </c>
      <c r="EZ92" s="19">
        <v>12.683</v>
      </c>
      <c r="FA92" s="19"/>
      <c r="FB92" s="19"/>
      <c r="FC92" s="19"/>
      <c r="FD92" s="19">
        <v>12.683</v>
      </c>
      <c r="FE92" s="19">
        <v>12.683</v>
      </c>
      <c r="FF92" s="19">
        <v>12.683</v>
      </c>
      <c r="FG92" s="19"/>
      <c r="FH92" s="19"/>
      <c r="FI92" s="19"/>
      <c r="FJ92" s="19"/>
      <c r="FK92" s="19"/>
      <c r="FL92" s="19">
        <v>12.683</v>
      </c>
      <c r="FM92" s="19">
        <v>12.683</v>
      </c>
      <c r="FN92" s="19">
        <v>12.683</v>
      </c>
      <c r="FO92" s="19"/>
      <c r="FP92" s="19">
        <v>12.683</v>
      </c>
      <c r="FQ92" s="19"/>
      <c r="FR92" s="19"/>
      <c r="FS92" s="19"/>
      <c r="FT92" s="19"/>
      <c r="FU92" s="19"/>
      <c r="FV92" s="19"/>
      <c r="FW92" s="19"/>
      <c r="FX92" s="19"/>
      <c r="FY92" s="19">
        <v>12.683</v>
      </c>
      <c r="FZ92" s="19"/>
      <c r="GA92" s="19"/>
      <c r="GB92" s="19"/>
      <c r="GC92" s="19"/>
      <c r="GD92" s="19"/>
      <c r="GE92" s="19">
        <v>12.683</v>
      </c>
      <c r="GF92" s="19"/>
      <c r="GG92" s="19">
        <v>12.683</v>
      </c>
      <c r="GH92" s="19">
        <v>12.683</v>
      </c>
      <c r="GI92" s="19"/>
      <c r="GJ92" s="19"/>
      <c r="GK92" s="19"/>
      <c r="GL92" s="19"/>
      <c r="GM92" s="19"/>
      <c r="GN92" s="19"/>
      <c r="GO92" s="19"/>
      <c r="GP92" s="19"/>
      <c r="GQ92" s="19"/>
      <c r="GR92" s="19">
        <v>12.683</v>
      </c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>
        <v>25.363</v>
      </c>
      <c r="HH92" s="19"/>
      <c r="HI92" s="19"/>
      <c r="HJ92" s="19"/>
      <c r="HK92" s="19"/>
      <c r="HL92" s="19">
        <v>14.659000000000001</v>
      </c>
      <c r="HM92" s="19">
        <v>12.683</v>
      </c>
      <c r="HN92" s="19">
        <v>12.683</v>
      </c>
      <c r="HO92" s="19">
        <v>12.683</v>
      </c>
      <c r="HP92" s="19"/>
      <c r="HQ92" s="19">
        <v>12.683</v>
      </c>
      <c r="HR92" s="19"/>
      <c r="HS92" s="19">
        <v>12.683</v>
      </c>
      <c r="HT92" s="19">
        <v>12.683</v>
      </c>
      <c r="HU92" s="19">
        <v>12.683</v>
      </c>
      <c r="HV92" s="19">
        <v>14.659000000000001</v>
      </c>
      <c r="HW92" s="19">
        <v>12.683</v>
      </c>
      <c r="HX92" s="19">
        <v>14.659000000000001</v>
      </c>
    </row>
    <row r="93" spans="1:232" s="14" customFormat="1" ht="43.5" thickBot="1" x14ac:dyDescent="0.25">
      <c r="A93" s="10" t="s">
        <v>331</v>
      </c>
      <c r="B93" s="135" t="s">
        <v>332</v>
      </c>
      <c r="C93" s="136" t="s">
        <v>240</v>
      </c>
      <c r="D93" s="18">
        <f t="shared" si="27"/>
        <v>0</v>
      </c>
      <c r="E93" s="119">
        <f t="shared" ref="E93:BP93" si="36">E94+E95</f>
        <v>0</v>
      </c>
      <c r="F93" s="119">
        <f t="shared" si="36"/>
        <v>0</v>
      </c>
      <c r="G93" s="119">
        <f t="shared" si="36"/>
        <v>0</v>
      </c>
      <c r="H93" s="119">
        <f t="shared" si="36"/>
        <v>0</v>
      </c>
      <c r="I93" s="119">
        <f t="shared" si="36"/>
        <v>0</v>
      </c>
      <c r="J93" s="119">
        <f t="shared" si="36"/>
        <v>0</v>
      </c>
      <c r="K93" s="119">
        <f t="shared" si="36"/>
        <v>0</v>
      </c>
      <c r="L93" s="119">
        <f t="shared" si="36"/>
        <v>0</v>
      </c>
      <c r="M93" s="119">
        <f t="shared" si="36"/>
        <v>0</v>
      </c>
      <c r="N93" s="119">
        <f t="shared" si="36"/>
        <v>0</v>
      </c>
      <c r="O93" s="119">
        <f t="shared" si="36"/>
        <v>0</v>
      </c>
      <c r="P93" s="119">
        <f t="shared" si="36"/>
        <v>0</v>
      </c>
      <c r="Q93" s="119">
        <f t="shared" si="36"/>
        <v>0</v>
      </c>
      <c r="R93" s="119">
        <f t="shared" si="36"/>
        <v>0</v>
      </c>
      <c r="S93" s="119">
        <f t="shared" si="36"/>
        <v>0</v>
      </c>
      <c r="T93" s="119">
        <f t="shared" si="36"/>
        <v>0</v>
      </c>
      <c r="U93" s="119">
        <f t="shared" si="36"/>
        <v>0</v>
      </c>
      <c r="V93" s="119">
        <f t="shared" si="36"/>
        <v>0</v>
      </c>
      <c r="W93" s="119">
        <f t="shared" si="36"/>
        <v>0</v>
      </c>
      <c r="X93" s="119">
        <f t="shared" si="36"/>
        <v>0</v>
      </c>
      <c r="Y93" s="119">
        <f t="shared" si="36"/>
        <v>0</v>
      </c>
      <c r="Z93" s="119">
        <f t="shared" si="36"/>
        <v>0</v>
      </c>
      <c r="AA93" s="119">
        <f t="shared" si="36"/>
        <v>0</v>
      </c>
      <c r="AB93" s="119">
        <f t="shared" si="36"/>
        <v>0</v>
      </c>
      <c r="AC93" s="119">
        <f t="shared" si="36"/>
        <v>0</v>
      </c>
      <c r="AD93" s="119">
        <f t="shared" si="36"/>
        <v>0</v>
      </c>
      <c r="AE93" s="119">
        <f t="shared" si="36"/>
        <v>0</v>
      </c>
      <c r="AF93" s="119">
        <f t="shared" si="36"/>
        <v>0</v>
      </c>
      <c r="AG93" s="119">
        <f t="shared" si="36"/>
        <v>0</v>
      </c>
      <c r="AH93" s="119">
        <f t="shared" si="36"/>
        <v>0</v>
      </c>
      <c r="AI93" s="119">
        <f t="shared" si="36"/>
        <v>0</v>
      </c>
      <c r="AJ93" s="119">
        <f t="shared" si="36"/>
        <v>0</v>
      </c>
      <c r="AK93" s="119">
        <f t="shared" si="36"/>
        <v>0</v>
      </c>
      <c r="AL93" s="119">
        <f t="shared" si="36"/>
        <v>0</v>
      </c>
      <c r="AM93" s="119">
        <f t="shared" si="36"/>
        <v>0</v>
      </c>
      <c r="AN93" s="119">
        <f t="shared" si="36"/>
        <v>0</v>
      </c>
      <c r="AO93" s="119">
        <f t="shared" si="36"/>
        <v>0</v>
      </c>
      <c r="AP93" s="119">
        <f t="shared" si="36"/>
        <v>0</v>
      </c>
      <c r="AQ93" s="119">
        <f t="shared" si="36"/>
        <v>0</v>
      </c>
      <c r="AR93" s="119">
        <f t="shared" si="36"/>
        <v>0</v>
      </c>
      <c r="AS93" s="119">
        <f t="shared" si="36"/>
        <v>0</v>
      </c>
      <c r="AT93" s="119">
        <f t="shared" si="36"/>
        <v>0</v>
      </c>
      <c r="AU93" s="119">
        <f t="shared" si="36"/>
        <v>0</v>
      </c>
      <c r="AV93" s="119">
        <f t="shared" si="36"/>
        <v>0</v>
      </c>
      <c r="AW93" s="119">
        <f t="shared" si="36"/>
        <v>0</v>
      </c>
      <c r="AX93" s="119">
        <f t="shared" si="36"/>
        <v>0</v>
      </c>
      <c r="AY93" s="119">
        <f t="shared" si="36"/>
        <v>0</v>
      </c>
      <c r="AZ93" s="119">
        <f t="shared" si="36"/>
        <v>0</v>
      </c>
      <c r="BA93" s="119">
        <f t="shared" si="36"/>
        <v>0</v>
      </c>
      <c r="BB93" s="119">
        <f t="shared" si="36"/>
        <v>0</v>
      </c>
      <c r="BC93" s="119">
        <f t="shared" si="36"/>
        <v>0</v>
      </c>
      <c r="BD93" s="119">
        <f t="shared" si="36"/>
        <v>0</v>
      </c>
      <c r="BE93" s="119">
        <f t="shared" si="36"/>
        <v>0</v>
      </c>
      <c r="BF93" s="119">
        <f t="shared" si="36"/>
        <v>0</v>
      </c>
      <c r="BG93" s="119">
        <f t="shared" si="36"/>
        <v>0</v>
      </c>
      <c r="BH93" s="119">
        <f t="shared" si="36"/>
        <v>0</v>
      </c>
      <c r="BI93" s="119">
        <f t="shared" si="36"/>
        <v>0</v>
      </c>
      <c r="BJ93" s="119">
        <f t="shared" si="36"/>
        <v>0</v>
      </c>
      <c r="BK93" s="119">
        <f t="shared" si="36"/>
        <v>0</v>
      </c>
      <c r="BL93" s="119">
        <f t="shared" si="36"/>
        <v>0</v>
      </c>
      <c r="BM93" s="119">
        <f t="shared" si="36"/>
        <v>0</v>
      </c>
      <c r="BN93" s="119">
        <f t="shared" si="36"/>
        <v>0</v>
      </c>
      <c r="BO93" s="119">
        <f t="shared" si="36"/>
        <v>0</v>
      </c>
      <c r="BP93" s="119">
        <f t="shared" si="36"/>
        <v>0</v>
      </c>
      <c r="BQ93" s="119">
        <f t="shared" ref="BQ93:EB93" si="37">BQ94+BQ95</f>
        <v>0</v>
      </c>
      <c r="BR93" s="119">
        <f t="shared" si="37"/>
        <v>0</v>
      </c>
      <c r="BS93" s="119">
        <f t="shared" si="37"/>
        <v>0</v>
      </c>
      <c r="BT93" s="119">
        <f t="shared" si="37"/>
        <v>0</v>
      </c>
      <c r="BU93" s="119">
        <f t="shared" si="37"/>
        <v>0</v>
      </c>
      <c r="BV93" s="119">
        <f t="shared" si="37"/>
        <v>0</v>
      </c>
      <c r="BW93" s="119">
        <f t="shared" si="37"/>
        <v>0</v>
      </c>
      <c r="BX93" s="119">
        <f t="shared" si="37"/>
        <v>0</v>
      </c>
      <c r="BY93" s="119">
        <f t="shared" si="37"/>
        <v>0</v>
      </c>
      <c r="BZ93" s="119">
        <f t="shared" si="37"/>
        <v>0</v>
      </c>
      <c r="CA93" s="119">
        <f t="shared" si="37"/>
        <v>0</v>
      </c>
      <c r="CB93" s="119">
        <f t="shared" si="37"/>
        <v>0</v>
      </c>
      <c r="CC93" s="119">
        <f t="shared" si="37"/>
        <v>0</v>
      </c>
      <c r="CD93" s="119">
        <f t="shared" si="37"/>
        <v>0</v>
      </c>
      <c r="CE93" s="119">
        <f t="shared" si="37"/>
        <v>0</v>
      </c>
      <c r="CF93" s="119">
        <f t="shared" si="37"/>
        <v>0</v>
      </c>
      <c r="CG93" s="119">
        <f t="shared" si="37"/>
        <v>0</v>
      </c>
      <c r="CH93" s="119">
        <f t="shared" si="37"/>
        <v>0</v>
      </c>
      <c r="CI93" s="119">
        <f t="shared" si="37"/>
        <v>0</v>
      </c>
      <c r="CJ93" s="119">
        <f t="shared" si="37"/>
        <v>0</v>
      </c>
      <c r="CK93" s="119">
        <f t="shared" si="37"/>
        <v>0</v>
      </c>
      <c r="CL93" s="119">
        <f t="shared" si="37"/>
        <v>0</v>
      </c>
      <c r="CM93" s="119">
        <f t="shared" si="37"/>
        <v>0</v>
      </c>
      <c r="CN93" s="119">
        <f t="shared" si="37"/>
        <v>0</v>
      </c>
      <c r="CO93" s="119">
        <f t="shared" si="37"/>
        <v>0</v>
      </c>
      <c r="CP93" s="119">
        <f t="shared" si="37"/>
        <v>0</v>
      </c>
      <c r="CQ93" s="119">
        <f t="shared" si="37"/>
        <v>0</v>
      </c>
      <c r="CR93" s="119">
        <f t="shared" si="37"/>
        <v>0</v>
      </c>
      <c r="CS93" s="119">
        <f t="shared" si="37"/>
        <v>0</v>
      </c>
      <c r="CT93" s="119">
        <f t="shared" si="37"/>
        <v>0</v>
      </c>
      <c r="CU93" s="119">
        <f t="shared" si="37"/>
        <v>0</v>
      </c>
      <c r="CV93" s="119">
        <f t="shared" si="37"/>
        <v>0</v>
      </c>
      <c r="CW93" s="119">
        <f t="shared" si="37"/>
        <v>0</v>
      </c>
      <c r="CX93" s="119">
        <f t="shared" si="37"/>
        <v>0</v>
      </c>
      <c r="CY93" s="119">
        <f t="shared" si="37"/>
        <v>0</v>
      </c>
      <c r="CZ93" s="119">
        <f t="shared" si="37"/>
        <v>0</v>
      </c>
      <c r="DA93" s="119">
        <f t="shared" si="37"/>
        <v>0</v>
      </c>
      <c r="DB93" s="119">
        <f t="shared" si="37"/>
        <v>0</v>
      </c>
      <c r="DC93" s="119">
        <f t="shared" si="37"/>
        <v>0</v>
      </c>
      <c r="DD93" s="119">
        <f t="shared" si="37"/>
        <v>0</v>
      </c>
      <c r="DE93" s="119">
        <f t="shared" si="37"/>
        <v>0</v>
      </c>
      <c r="DF93" s="119">
        <f t="shared" si="37"/>
        <v>0</v>
      </c>
      <c r="DG93" s="119">
        <f t="shared" si="37"/>
        <v>0</v>
      </c>
      <c r="DH93" s="119">
        <f t="shared" si="37"/>
        <v>0</v>
      </c>
      <c r="DI93" s="119">
        <f t="shared" si="37"/>
        <v>0</v>
      </c>
      <c r="DJ93" s="119">
        <f t="shared" si="37"/>
        <v>0</v>
      </c>
      <c r="DK93" s="119">
        <f t="shared" si="37"/>
        <v>0</v>
      </c>
      <c r="DL93" s="119">
        <f t="shared" si="37"/>
        <v>0</v>
      </c>
      <c r="DM93" s="119">
        <f t="shared" si="37"/>
        <v>0</v>
      </c>
      <c r="DN93" s="119">
        <f t="shared" si="37"/>
        <v>0</v>
      </c>
      <c r="DO93" s="119">
        <f t="shared" si="37"/>
        <v>0</v>
      </c>
      <c r="DP93" s="119">
        <f t="shared" si="37"/>
        <v>0</v>
      </c>
      <c r="DQ93" s="119">
        <f t="shared" si="37"/>
        <v>0</v>
      </c>
      <c r="DR93" s="119">
        <f t="shared" si="37"/>
        <v>0</v>
      </c>
      <c r="DS93" s="119">
        <f t="shared" si="37"/>
        <v>0</v>
      </c>
      <c r="DT93" s="119">
        <f t="shared" si="37"/>
        <v>0</v>
      </c>
      <c r="DU93" s="119">
        <f t="shared" si="37"/>
        <v>0</v>
      </c>
      <c r="DV93" s="119">
        <f t="shared" si="37"/>
        <v>0</v>
      </c>
      <c r="DW93" s="119">
        <f t="shared" si="37"/>
        <v>0</v>
      </c>
      <c r="DX93" s="119">
        <f t="shared" si="37"/>
        <v>0</v>
      </c>
      <c r="DY93" s="119">
        <f t="shared" si="37"/>
        <v>0</v>
      </c>
      <c r="DZ93" s="119">
        <f t="shared" si="37"/>
        <v>0</v>
      </c>
      <c r="EA93" s="119">
        <f t="shared" si="37"/>
        <v>0</v>
      </c>
      <c r="EB93" s="119">
        <f t="shared" si="37"/>
        <v>0</v>
      </c>
      <c r="EC93" s="119">
        <f t="shared" ref="EC93:GN93" si="38">EC94+EC95</f>
        <v>0</v>
      </c>
      <c r="ED93" s="119">
        <f t="shared" si="38"/>
        <v>0</v>
      </c>
      <c r="EE93" s="119">
        <f t="shared" si="38"/>
        <v>0</v>
      </c>
      <c r="EF93" s="119">
        <f t="shared" si="38"/>
        <v>0</v>
      </c>
      <c r="EG93" s="119">
        <f t="shared" si="38"/>
        <v>0</v>
      </c>
      <c r="EH93" s="119">
        <f t="shared" si="38"/>
        <v>0</v>
      </c>
      <c r="EI93" s="119">
        <f t="shared" si="38"/>
        <v>0</v>
      </c>
      <c r="EJ93" s="119">
        <f t="shared" si="38"/>
        <v>0</v>
      </c>
      <c r="EK93" s="119">
        <f t="shared" si="38"/>
        <v>0</v>
      </c>
      <c r="EL93" s="119">
        <f t="shared" si="38"/>
        <v>0</v>
      </c>
      <c r="EM93" s="119">
        <f t="shared" si="38"/>
        <v>0</v>
      </c>
      <c r="EN93" s="119">
        <f t="shared" si="38"/>
        <v>0</v>
      </c>
      <c r="EO93" s="119">
        <f t="shared" si="38"/>
        <v>0</v>
      </c>
      <c r="EP93" s="119">
        <f t="shared" si="38"/>
        <v>0</v>
      </c>
      <c r="EQ93" s="119">
        <f t="shared" si="38"/>
        <v>0</v>
      </c>
      <c r="ER93" s="119">
        <f t="shared" si="38"/>
        <v>0</v>
      </c>
      <c r="ES93" s="119">
        <f t="shared" si="38"/>
        <v>0</v>
      </c>
      <c r="ET93" s="119">
        <f t="shared" si="38"/>
        <v>0</v>
      </c>
      <c r="EU93" s="119">
        <f t="shared" si="38"/>
        <v>0</v>
      </c>
      <c r="EV93" s="119">
        <f t="shared" si="38"/>
        <v>0</v>
      </c>
      <c r="EW93" s="119">
        <f t="shared" si="38"/>
        <v>0</v>
      </c>
      <c r="EX93" s="119">
        <f t="shared" si="38"/>
        <v>0</v>
      </c>
      <c r="EY93" s="119">
        <f t="shared" si="38"/>
        <v>0</v>
      </c>
      <c r="EZ93" s="119">
        <f t="shared" si="38"/>
        <v>0</v>
      </c>
      <c r="FA93" s="119">
        <f t="shared" si="38"/>
        <v>0</v>
      </c>
      <c r="FB93" s="119">
        <f t="shared" si="38"/>
        <v>0</v>
      </c>
      <c r="FC93" s="119">
        <f t="shared" si="38"/>
        <v>0</v>
      </c>
      <c r="FD93" s="119">
        <f t="shared" si="38"/>
        <v>0</v>
      </c>
      <c r="FE93" s="119">
        <f t="shared" si="38"/>
        <v>0</v>
      </c>
      <c r="FF93" s="119">
        <f t="shared" si="38"/>
        <v>0</v>
      </c>
      <c r="FG93" s="119">
        <f t="shared" si="38"/>
        <v>0</v>
      </c>
      <c r="FH93" s="119">
        <f t="shared" si="38"/>
        <v>0</v>
      </c>
      <c r="FI93" s="119">
        <f t="shared" si="38"/>
        <v>0</v>
      </c>
      <c r="FJ93" s="119">
        <f t="shared" si="38"/>
        <v>0</v>
      </c>
      <c r="FK93" s="119">
        <f t="shared" si="38"/>
        <v>0</v>
      </c>
      <c r="FL93" s="119">
        <f t="shared" si="38"/>
        <v>0</v>
      </c>
      <c r="FM93" s="119">
        <f t="shared" si="38"/>
        <v>0</v>
      </c>
      <c r="FN93" s="119">
        <f t="shared" si="38"/>
        <v>0</v>
      </c>
      <c r="FO93" s="119">
        <f t="shared" si="38"/>
        <v>0</v>
      </c>
      <c r="FP93" s="119">
        <f t="shared" si="38"/>
        <v>0</v>
      </c>
      <c r="FQ93" s="119">
        <f t="shared" si="38"/>
        <v>0</v>
      </c>
      <c r="FR93" s="119">
        <f t="shared" si="38"/>
        <v>0</v>
      </c>
      <c r="FS93" s="119">
        <f t="shared" si="38"/>
        <v>0</v>
      </c>
      <c r="FT93" s="119">
        <f t="shared" si="38"/>
        <v>0</v>
      </c>
      <c r="FU93" s="119">
        <f t="shared" si="38"/>
        <v>0</v>
      </c>
      <c r="FV93" s="119">
        <f t="shared" si="38"/>
        <v>0</v>
      </c>
      <c r="FW93" s="119">
        <f t="shared" si="38"/>
        <v>0</v>
      </c>
      <c r="FX93" s="119">
        <f t="shared" si="38"/>
        <v>0</v>
      </c>
      <c r="FY93" s="119">
        <f t="shared" si="38"/>
        <v>0</v>
      </c>
      <c r="FZ93" s="119">
        <f t="shared" si="38"/>
        <v>0</v>
      </c>
      <c r="GA93" s="119">
        <f t="shared" si="38"/>
        <v>0</v>
      </c>
      <c r="GB93" s="119">
        <f t="shared" si="38"/>
        <v>0</v>
      </c>
      <c r="GC93" s="119">
        <f t="shared" si="38"/>
        <v>0</v>
      </c>
      <c r="GD93" s="119">
        <f t="shared" si="38"/>
        <v>0</v>
      </c>
      <c r="GE93" s="119">
        <f t="shared" si="38"/>
        <v>0</v>
      </c>
      <c r="GF93" s="119">
        <f t="shared" si="38"/>
        <v>0</v>
      </c>
      <c r="GG93" s="119">
        <f t="shared" si="38"/>
        <v>0</v>
      </c>
      <c r="GH93" s="119">
        <f t="shared" si="38"/>
        <v>0</v>
      </c>
      <c r="GI93" s="119">
        <f t="shared" si="38"/>
        <v>0</v>
      </c>
      <c r="GJ93" s="119">
        <f t="shared" si="38"/>
        <v>0</v>
      </c>
      <c r="GK93" s="119">
        <f t="shared" si="38"/>
        <v>0</v>
      </c>
      <c r="GL93" s="119">
        <f t="shared" si="38"/>
        <v>0</v>
      </c>
      <c r="GM93" s="119">
        <f t="shared" si="38"/>
        <v>0</v>
      </c>
      <c r="GN93" s="119">
        <f t="shared" si="38"/>
        <v>0</v>
      </c>
      <c r="GO93" s="119">
        <f t="shared" ref="GO93:HX93" si="39">GO94+GO95</f>
        <v>0</v>
      </c>
      <c r="GP93" s="119">
        <f t="shared" si="39"/>
        <v>0</v>
      </c>
      <c r="GQ93" s="119">
        <f t="shared" si="39"/>
        <v>0</v>
      </c>
      <c r="GR93" s="119">
        <f t="shared" si="39"/>
        <v>0</v>
      </c>
      <c r="GS93" s="119">
        <f t="shared" si="39"/>
        <v>0</v>
      </c>
      <c r="GT93" s="119">
        <f t="shared" si="39"/>
        <v>0</v>
      </c>
      <c r="GU93" s="119">
        <f t="shared" si="39"/>
        <v>0</v>
      </c>
      <c r="GV93" s="119">
        <f t="shared" si="39"/>
        <v>0</v>
      </c>
      <c r="GW93" s="119">
        <f t="shared" si="39"/>
        <v>0</v>
      </c>
      <c r="GX93" s="119">
        <f t="shared" si="39"/>
        <v>0</v>
      </c>
      <c r="GY93" s="119">
        <f t="shared" si="39"/>
        <v>0</v>
      </c>
      <c r="GZ93" s="119">
        <f t="shared" si="39"/>
        <v>0</v>
      </c>
      <c r="HA93" s="119">
        <f t="shared" si="39"/>
        <v>0</v>
      </c>
      <c r="HB93" s="119">
        <f t="shared" si="39"/>
        <v>0</v>
      </c>
      <c r="HC93" s="119">
        <f t="shared" si="39"/>
        <v>0</v>
      </c>
      <c r="HD93" s="119">
        <f t="shared" si="39"/>
        <v>0</v>
      </c>
      <c r="HE93" s="119">
        <f t="shared" si="39"/>
        <v>0</v>
      </c>
      <c r="HF93" s="119">
        <f t="shared" si="39"/>
        <v>0</v>
      </c>
      <c r="HG93" s="119">
        <f t="shared" si="39"/>
        <v>0</v>
      </c>
      <c r="HH93" s="119">
        <f t="shared" si="39"/>
        <v>0</v>
      </c>
      <c r="HI93" s="119">
        <f t="shared" si="39"/>
        <v>0</v>
      </c>
      <c r="HJ93" s="119">
        <f t="shared" si="39"/>
        <v>0</v>
      </c>
      <c r="HK93" s="119">
        <f t="shared" si="39"/>
        <v>0</v>
      </c>
      <c r="HL93" s="119">
        <f t="shared" si="39"/>
        <v>0</v>
      </c>
      <c r="HM93" s="119">
        <f t="shared" si="39"/>
        <v>0</v>
      </c>
      <c r="HN93" s="119">
        <f t="shared" si="39"/>
        <v>0</v>
      </c>
      <c r="HO93" s="119">
        <f t="shared" si="39"/>
        <v>0</v>
      </c>
      <c r="HP93" s="119">
        <f t="shared" si="39"/>
        <v>0</v>
      </c>
      <c r="HQ93" s="119">
        <f t="shared" si="39"/>
        <v>0</v>
      </c>
      <c r="HR93" s="119">
        <f t="shared" si="39"/>
        <v>0</v>
      </c>
      <c r="HS93" s="119">
        <f t="shared" si="39"/>
        <v>0</v>
      </c>
      <c r="HT93" s="119">
        <f t="shared" si="39"/>
        <v>0</v>
      </c>
      <c r="HU93" s="119">
        <f t="shared" si="39"/>
        <v>0</v>
      </c>
      <c r="HV93" s="119">
        <f t="shared" si="39"/>
        <v>0</v>
      </c>
      <c r="HW93" s="119">
        <f t="shared" si="39"/>
        <v>0</v>
      </c>
      <c r="HX93" s="119">
        <f t="shared" si="39"/>
        <v>0</v>
      </c>
    </row>
    <row r="94" spans="1:232" s="20" customFormat="1" ht="15" x14ac:dyDescent="0.25">
      <c r="A94" s="58" t="s">
        <v>333</v>
      </c>
      <c r="B94" s="59" t="s">
        <v>334</v>
      </c>
      <c r="C94" s="60" t="s">
        <v>240</v>
      </c>
      <c r="D94" s="18">
        <f t="shared" si="27"/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</row>
    <row r="95" spans="1:232" s="20" customFormat="1" ht="15.75" thickBot="1" x14ac:dyDescent="0.3">
      <c r="A95" s="61" t="s">
        <v>335</v>
      </c>
      <c r="B95" s="62" t="s">
        <v>336</v>
      </c>
      <c r="C95" s="63" t="s">
        <v>240</v>
      </c>
      <c r="D95" s="18">
        <f t="shared" si="27"/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</row>
    <row r="96" spans="1:232" s="14" customFormat="1" ht="16.5" customHeight="1" thickBot="1" x14ac:dyDescent="0.3">
      <c r="A96" s="118" t="s">
        <v>337</v>
      </c>
      <c r="B96" s="11" t="s">
        <v>338</v>
      </c>
      <c r="C96" s="12" t="s">
        <v>240</v>
      </c>
      <c r="D96" s="18">
        <f t="shared" si="27"/>
        <v>1209.0930000000014</v>
      </c>
      <c r="E96" s="119">
        <f>F96+G96</f>
        <v>1209.096</v>
      </c>
      <c r="F96" s="119">
        <v>1203.8599999999999</v>
      </c>
      <c r="G96" s="119">
        <f>CL96+CC96</f>
        <v>5.2359999999999998</v>
      </c>
      <c r="H96" s="166">
        <f>1.477+6.98</f>
        <v>8.4570000000000007</v>
      </c>
      <c r="I96" s="119"/>
      <c r="J96" s="119">
        <v>6.98</v>
      </c>
      <c r="K96" s="119">
        <v>6.98</v>
      </c>
      <c r="L96" s="119"/>
      <c r="M96" s="119">
        <v>6.98</v>
      </c>
      <c r="N96" s="119"/>
      <c r="O96" s="119">
        <v>6.98</v>
      </c>
      <c r="P96" s="119">
        <v>6.98</v>
      </c>
      <c r="Q96" s="119"/>
      <c r="R96" s="119">
        <v>6.98</v>
      </c>
      <c r="S96" s="119">
        <v>6.98</v>
      </c>
      <c r="T96" s="119">
        <f>0.863+6.98</f>
        <v>7.843</v>
      </c>
      <c r="U96" s="119"/>
      <c r="V96" s="119"/>
      <c r="W96" s="119"/>
      <c r="X96" s="119">
        <f>1.847+6.98</f>
        <v>8.827</v>
      </c>
      <c r="Y96" s="119">
        <v>6.98</v>
      </c>
      <c r="Z96" s="119">
        <v>6.98</v>
      </c>
      <c r="AA96" s="119"/>
      <c r="AB96" s="119"/>
      <c r="AC96" s="119"/>
      <c r="AD96" s="119"/>
      <c r="AE96" s="119"/>
      <c r="AF96" s="119"/>
      <c r="AG96" s="119"/>
      <c r="AH96" s="119">
        <v>21.888999999999999</v>
      </c>
      <c r="AI96" s="119"/>
      <c r="AJ96" s="119"/>
      <c r="AK96" s="119"/>
      <c r="AL96" s="119"/>
      <c r="AM96" s="119"/>
      <c r="AN96" s="119">
        <v>4.62</v>
      </c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>
        <v>19.035</v>
      </c>
      <c r="AZ96" s="119">
        <v>31.724</v>
      </c>
      <c r="BA96" s="119"/>
      <c r="BB96" s="119">
        <v>3.835</v>
      </c>
      <c r="BC96" s="119"/>
      <c r="BD96" s="119"/>
      <c r="BE96" s="119"/>
      <c r="BF96" s="119"/>
      <c r="BG96" s="119"/>
      <c r="BH96" s="119"/>
      <c r="BI96" s="119"/>
      <c r="BJ96" s="119"/>
      <c r="BK96" s="119">
        <v>6.98</v>
      </c>
      <c r="BL96" s="119">
        <v>6.98</v>
      </c>
      <c r="BM96" s="119"/>
      <c r="BN96" s="119">
        <v>6.98</v>
      </c>
      <c r="BO96" s="119">
        <v>6.98</v>
      </c>
      <c r="BP96" s="119"/>
      <c r="BQ96" s="119">
        <v>6.98</v>
      </c>
      <c r="BR96" s="119">
        <v>6.98</v>
      </c>
      <c r="BS96" s="119">
        <v>6.98</v>
      </c>
      <c r="BT96" s="119">
        <v>6.98</v>
      </c>
      <c r="BU96" s="119">
        <v>6.98</v>
      </c>
      <c r="BV96" s="119"/>
      <c r="BW96" s="119">
        <v>6.98</v>
      </c>
      <c r="BX96" s="119">
        <v>6.98</v>
      </c>
      <c r="BY96" s="119">
        <v>6.98</v>
      </c>
      <c r="BZ96" s="119">
        <v>6.98</v>
      </c>
      <c r="CA96" s="119">
        <v>6.98</v>
      </c>
      <c r="CB96" s="119">
        <f>17.941+6.98+4.62</f>
        <v>29.541</v>
      </c>
      <c r="CC96" s="167">
        <v>0.122</v>
      </c>
      <c r="CD96" s="119"/>
      <c r="CE96" s="119"/>
      <c r="CF96" s="119">
        <f>14.437+6.344</f>
        <v>20.780999999999999</v>
      </c>
      <c r="CG96" s="119"/>
      <c r="CH96" s="119">
        <v>6.98</v>
      </c>
      <c r="CI96" s="119">
        <v>6.98</v>
      </c>
      <c r="CJ96" s="119">
        <v>6.98</v>
      </c>
      <c r="CK96" s="166">
        <v>6.98</v>
      </c>
      <c r="CL96" s="119">
        <v>5.1139999999999999</v>
      </c>
      <c r="CM96" s="119"/>
      <c r="CN96" s="119"/>
      <c r="CO96" s="119">
        <v>14.593</v>
      </c>
      <c r="CP96" s="119"/>
      <c r="CQ96" s="119"/>
      <c r="CR96" s="119"/>
      <c r="CS96" s="119"/>
      <c r="CT96" s="119"/>
      <c r="CU96" s="119"/>
      <c r="CV96" s="119"/>
      <c r="CW96" s="119">
        <v>29.186</v>
      </c>
      <c r="CX96" s="119"/>
      <c r="CY96" s="119">
        <v>6.98</v>
      </c>
      <c r="CZ96" s="119">
        <v>6.98</v>
      </c>
      <c r="DA96" s="119"/>
      <c r="DB96" s="119"/>
      <c r="DC96" s="119">
        <v>6.98</v>
      </c>
      <c r="DD96" s="119">
        <v>6.98</v>
      </c>
      <c r="DE96" s="119">
        <v>31.724</v>
      </c>
      <c r="DF96" s="119">
        <v>6.3440000000000003</v>
      </c>
      <c r="DG96" s="119">
        <v>67.444000000000003</v>
      </c>
      <c r="DH96" s="119">
        <v>15.863</v>
      </c>
      <c r="DI96" s="119">
        <v>15.863</v>
      </c>
      <c r="DJ96" s="119">
        <v>31.724</v>
      </c>
      <c r="DK96" s="119"/>
      <c r="DL96" s="119"/>
      <c r="DM96" s="119"/>
      <c r="DN96" s="119">
        <v>6.98</v>
      </c>
      <c r="DO96" s="119">
        <v>6.98</v>
      </c>
      <c r="DP96" s="119">
        <v>6.98</v>
      </c>
      <c r="DQ96" s="119">
        <f>6.98+29.786</f>
        <v>36.766000000000005</v>
      </c>
      <c r="DR96" s="119"/>
      <c r="DS96" s="119">
        <v>21.745000000000001</v>
      </c>
      <c r="DT96" s="119">
        <v>3.173</v>
      </c>
      <c r="DU96" s="119">
        <v>0.14499999999999999</v>
      </c>
      <c r="DV96" s="119">
        <v>16.474999999999998</v>
      </c>
      <c r="DW96" s="119"/>
      <c r="DX96" s="119"/>
      <c r="DY96" s="119">
        <v>6.3440000000000003</v>
      </c>
      <c r="DZ96" s="119">
        <v>6.3440000000000003</v>
      </c>
      <c r="EA96" s="119">
        <v>10.399000000000001</v>
      </c>
      <c r="EB96" s="119">
        <v>9.5180000000000007</v>
      </c>
      <c r="EC96" s="119">
        <v>9.5180000000000007</v>
      </c>
      <c r="ED96" s="119">
        <v>3.173</v>
      </c>
      <c r="EE96" s="119">
        <v>9.5180000000000007</v>
      </c>
      <c r="EF96" s="166">
        <f>4.43+39.655</f>
        <v>44.085000000000001</v>
      </c>
      <c r="EG96" s="119"/>
      <c r="EH96" s="119"/>
      <c r="EI96" s="119"/>
      <c r="EJ96" s="168">
        <v>7.6130000000000004</v>
      </c>
      <c r="EK96" s="119">
        <v>7.931</v>
      </c>
      <c r="EL96" s="119">
        <v>3.5470000000000002</v>
      </c>
      <c r="EM96" s="119">
        <f>24.787+1.859</f>
        <v>26.646000000000001</v>
      </c>
      <c r="EN96" s="119"/>
      <c r="EO96" s="119"/>
      <c r="EP96" s="119">
        <v>6.6429999999999998</v>
      </c>
      <c r="EQ96" s="119">
        <v>6.98</v>
      </c>
      <c r="ER96" s="119"/>
      <c r="ES96" s="119">
        <v>6.98</v>
      </c>
      <c r="ET96" s="119"/>
      <c r="EU96" s="119">
        <v>6.98</v>
      </c>
      <c r="EV96" s="119">
        <v>6.98</v>
      </c>
      <c r="EW96" s="119">
        <v>6.98</v>
      </c>
      <c r="EX96" s="119">
        <v>6.98</v>
      </c>
      <c r="EY96" s="119"/>
      <c r="EZ96" s="119"/>
      <c r="FA96" s="119">
        <v>6.98</v>
      </c>
      <c r="FB96" s="119">
        <v>6.98</v>
      </c>
      <c r="FC96" s="119">
        <v>6.98</v>
      </c>
      <c r="FD96" s="119">
        <v>6.98</v>
      </c>
      <c r="FE96" s="119">
        <v>6.98</v>
      </c>
      <c r="FF96" s="119">
        <f>61.651+13.335</f>
        <v>74.986000000000004</v>
      </c>
      <c r="FG96" s="119"/>
      <c r="FH96" s="119">
        <v>15.863</v>
      </c>
      <c r="FI96" s="119"/>
      <c r="FJ96" s="119">
        <v>31.724</v>
      </c>
      <c r="FK96" s="119">
        <v>15.863</v>
      </c>
      <c r="FL96" s="119">
        <v>6.98</v>
      </c>
      <c r="FM96" s="119"/>
      <c r="FN96" s="119">
        <v>0.15</v>
      </c>
      <c r="FO96" s="119"/>
      <c r="FP96" s="119">
        <v>15.863</v>
      </c>
      <c r="FQ96" s="119">
        <v>4.3949999999999996</v>
      </c>
      <c r="FR96" s="119">
        <f>16.6+3.219</f>
        <v>19.819000000000003</v>
      </c>
      <c r="FS96" s="119"/>
      <c r="FT96" s="119"/>
      <c r="FU96" s="119"/>
      <c r="FV96" s="119"/>
      <c r="FW96" s="119"/>
      <c r="FX96" s="119"/>
      <c r="FY96" s="119"/>
      <c r="FZ96" s="119"/>
      <c r="GA96" s="119"/>
      <c r="GB96" s="166">
        <v>0.86299999999999999</v>
      </c>
      <c r="GC96" s="119"/>
      <c r="GD96" s="119"/>
      <c r="GE96" s="119"/>
      <c r="GF96" s="119"/>
      <c r="GG96" s="119"/>
      <c r="GH96" s="119">
        <v>6.98</v>
      </c>
      <c r="GI96" s="119"/>
      <c r="GJ96" s="119"/>
      <c r="GK96" s="119"/>
      <c r="GL96" s="119">
        <v>5.71</v>
      </c>
      <c r="GM96" s="119"/>
      <c r="GN96" s="119"/>
      <c r="GO96" s="119"/>
      <c r="GP96" s="119">
        <v>21.573</v>
      </c>
      <c r="GQ96" s="119"/>
      <c r="GR96" s="119">
        <v>17.13</v>
      </c>
      <c r="GS96" s="119">
        <v>7.1980000000000004</v>
      </c>
      <c r="GT96" s="119"/>
      <c r="GU96" s="168">
        <v>0.104</v>
      </c>
      <c r="GV96" s="119"/>
      <c r="GW96" s="119"/>
      <c r="GX96" s="119"/>
      <c r="GY96" s="119"/>
      <c r="GZ96" s="119">
        <v>16.495999999999999</v>
      </c>
      <c r="HA96" s="119"/>
      <c r="HB96" s="119"/>
      <c r="HC96" s="119"/>
      <c r="HD96" s="119"/>
      <c r="HE96" s="119"/>
      <c r="HF96" s="119"/>
      <c r="HG96" s="119">
        <v>6.98</v>
      </c>
      <c r="HH96" s="119"/>
      <c r="HI96" s="119">
        <v>6.98</v>
      </c>
      <c r="HJ96" s="119"/>
      <c r="HK96" s="119">
        <v>6.98</v>
      </c>
      <c r="HL96" s="119"/>
      <c r="HM96" s="119"/>
      <c r="HN96" s="119"/>
      <c r="HO96" s="119"/>
      <c r="HP96" s="119"/>
      <c r="HQ96" s="119">
        <f>6.98+1.264</f>
        <v>8.2439999999999998</v>
      </c>
      <c r="HR96" s="119"/>
      <c r="HS96" s="119"/>
      <c r="HT96" s="119"/>
      <c r="HU96" s="119"/>
      <c r="HV96" s="119"/>
      <c r="HW96" s="119"/>
      <c r="HX96" s="119"/>
    </row>
    <row r="97" spans="1:232" s="141" customFormat="1" ht="16.5" customHeight="1" thickBot="1" x14ac:dyDescent="0.3">
      <c r="A97" s="137"/>
      <c r="B97" s="138" t="s">
        <v>339</v>
      </c>
      <c r="C97" s="139" t="s">
        <v>240</v>
      </c>
      <c r="D97" s="140">
        <f>D96+D93+D86+D71+D12</f>
        <v>6874.5630000000037</v>
      </c>
      <c r="E97" s="140">
        <f t="shared" ref="E97:BP97" si="40">E96+E93+E86+E71+E12</f>
        <v>6874.5740000000014</v>
      </c>
      <c r="F97" s="140">
        <f t="shared" si="40"/>
        <v>4650.0440000000017</v>
      </c>
      <c r="G97" s="140">
        <f t="shared" si="40"/>
        <v>2224.5300000000002</v>
      </c>
      <c r="H97" s="140">
        <f t="shared" si="40"/>
        <v>29.05</v>
      </c>
      <c r="I97" s="140">
        <f t="shared" si="40"/>
        <v>25.392999999999997</v>
      </c>
      <c r="J97" s="140">
        <f t="shared" si="40"/>
        <v>26.652000000000001</v>
      </c>
      <c r="K97" s="140">
        <f t="shared" si="40"/>
        <v>27.064</v>
      </c>
      <c r="L97" s="140">
        <f t="shared" si="40"/>
        <v>28.914000000000001</v>
      </c>
      <c r="M97" s="140">
        <f t="shared" si="40"/>
        <v>37.609000000000002</v>
      </c>
      <c r="N97" s="140">
        <f t="shared" si="40"/>
        <v>18.687999999999999</v>
      </c>
      <c r="O97" s="140">
        <f t="shared" si="40"/>
        <v>25.667999999999999</v>
      </c>
      <c r="P97" s="140">
        <f t="shared" si="40"/>
        <v>25.667999999999999</v>
      </c>
      <c r="Q97" s="140">
        <f t="shared" si="40"/>
        <v>18.687999999999999</v>
      </c>
      <c r="R97" s="140">
        <f t="shared" si="40"/>
        <v>25.667999999999999</v>
      </c>
      <c r="S97" s="140">
        <f t="shared" si="40"/>
        <v>27.341000000000001</v>
      </c>
      <c r="T97" s="140">
        <f t="shared" si="40"/>
        <v>33.545000000000002</v>
      </c>
      <c r="U97" s="140">
        <f t="shared" si="40"/>
        <v>18.687999999999999</v>
      </c>
      <c r="V97" s="140">
        <f t="shared" si="40"/>
        <v>18.687999999999999</v>
      </c>
      <c r="W97" s="140">
        <f t="shared" si="40"/>
        <v>22.104999999999997</v>
      </c>
      <c r="X97" s="140">
        <f t="shared" si="40"/>
        <v>28.038</v>
      </c>
      <c r="Y97" s="140">
        <f t="shared" si="40"/>
        <v>25.667999999999999</v>
      </c>
      <c r="Z97" s="140">
        <f t="shared" si="40"/>
        <v>25.667999999999999</v>
      </c>
      <c r="AA97" s="140">
        <f t="shared" si="40"/>
        <v>18.687999999999999</v>
      </c>
      <c r="AB97" s="140">
        <f t="shared" si="40"/>
        <v>18.687999999999999</v>
      </c>
      <c r="AC97" s="140">
        <f t="shared" si="40"/>
        <v>19.646999999999998</v>
      </c>
      <c r="AD97" s="140">
        <f t="shared" si="40"/>
        <v>0</v>
      </c>
      <c r="AE97" s="140">
        <f t="shared" si="40"/>
        <v>18.687999999999999</v>
      </c>
      <c r="AF97" s="140">
        <f t="shared" si="40"/>
        <v>17.823</v>
      </c>
      <c r="AG97" s="140">
        <f t="shared" si="40"/>
        <v>20.738999999999997</v>
      </c>
      <c r="AH97" s="140">
        <f t="shared" si="40"/>
        <v>41.181999999999995</v>
      </c>
      <c r="AI97" s="140">
        <f t="shared" si="40"/>
        <v>18.687999999999999</v>
      </c>
      <c r="AJ97" s="140">
        <f t="shared" si="40"/>
        <v>202.286</v>
      </c>
      <c r="AK97" s="140">
        <f t="shared" si="40"/>
        <v>342.62200000000001</v>
      </c>
      <c r="AL97" s="140">
        <f t="shared" si="40"/>
        <v>23.474999999999998</v>
      </c>
      <c r="AM97" s="140">
        <f t="shared" si="40"/>
        <v>0</v>
      </c>
      <c r="AN97" s="140">
        <f t="shared" si="40"/>
        <v>25.966999999999999</v>
      </c>
      <c r="AO97" s="140">
        <f t="shared" si="40"/>
        <v>0</v>
      </c>
      <c r="AP97" s="140">
        <f t="shared" si="40"/>
        <v>18.687999999999999</v>
      </c>
      <c r="AQ97" s="140">
        <f t="shared" si="40"/>
        <v>30.092999999999996</v>
      </c>
      <c r="AR97" s="140">
        <f t="shared" si="40"/>
        <v>23.010999999999999</v>
      </c>
      <c r="AS97" s="140">
        <f t="shared" si="40"/>
        <v>29.137999999999998</v>
      </c>
      <c r="AT97" s="140">
        <f t="shared" si="40"/>
        <v>18.948999999999998</v>
      </c>
      <c r="AU97" s="140">
        <f t="shared" si="40"/>
        <v>19.974</v>
      </c>
      <c r="AV97" s="140">
        <f t="shared" si="40"/>
        <v>19.079000000000001</v>
      </c>
      <c r="AW97" s="140">
        <f t="shared" si="40"/>
        <v>18.687999999999999</v>
      </c>
      <c r="AX97" s="140">
        <f t="shared" si="40"/>
        <v>20.957999999999998</v>
      </c>
      <c r="AY97" s="140">
        <f t="shared" si="40"/>
        <v>39.231000000000002</v>
      </c>
      <c r="AZ97" s="140">
        <f t="shared" si="40"/>
        <v>50.411999999999999</v>
      </c>
      <c r="BA97" s="140">
        <f t="shared" si="40"/>
        <v>18.687999999999999</v>
      </c>
      <c r="BB97" s="140">
        <f t="shared" si="40"/>
        <v>23.367999999999999</v>
      </c>
      <c r="BC97" s="140">
        <f t="shared" si="40"/>
        <v>25.047000000000001</v>
      </c>
      <c r="BD97" s="140">
        <f t="shared" si="40"/>
        <v>18.687999999999999</v>
      </c>
      <c r="BE97" s="140">
        <f t="shared" si="40"/>
        <v>18.687999999999999</v>
      </c>
      <c r="BF97" s="140">
        <f t="shared" si="40"/>
        <v>0</v>
      </c>
      <c r="BG97" s="140">
        <f t="shared" si="40"/>
        <v>20.009</v>
      </c>
      <c r="BH97" s="140">
        <f t="shared" si="40"/>
        <v>18.687999999999999</v>
      </c>
      <c r="BI97" s="140">
        <f t="shared" si="40"/>
        <v>18.687999999999999</v>
      </c>
      <c r="BJ97" s="140">
        <f t="shared" si="40"/>
        <v>18.687999999999999</v>
      </c>
      <c r="BK97" s="140">
        <f t="shared" si="40"/>
        <v>25.667999999999999</v>
      </c>
      <c r="BL97" s="140">
        <f t="shared" si="40"/>
        <v>6.98</v>
      </c>
      <c r="BM97" s="140">
        <f t="shared" si="40"/>
        <v>0</v>
      </c>
      <c r="BN97" s="140">
        <f t="shared" si="40"/>
        <v>6.98</v>
      </c>
      <c r="BO97" s="140">
        <f t="shared" si="40"/>
        <v>6.98</v>
      </c>
      <c r="BP97" s="140">
        <f t="shared" si="40"/>
        <v>0</v>
      </c>
      <c r="BQ97" s="140">
        <f t="shared" ref="BQ97:EB97" si="41">BQ96+BQ93+BQ86+BQ71+BQ12</f>
        <v>7.2410000000000005</v>
      </c>
      <c r="BR97" s="140">
        <f t="shared" si="41"/>
        <v>6.98</v>
      </c>
      <c r="BS97" s="140">
        <f t="shared" si="41"/>
        <v>6.98</v>
      </c>
      <c r="BT97" s="140">
        <f t="shared" si="41"/>
        <v>10.559000000000001</v>
      </c>
      <c r="BU97" s="140">
        <f t="shared" si="41"/>
        <v>6.98</v>
      </c>
      <c r="BV97" s="140">
        <f t="shared" si="41"/>
        <v>0</v>
      </c>
      <c r="BW97" s="140">
        <f t="shared" si="41"/>
        <v>6.98</v>
      </c>
      <c r="BX97" s="140">
        <f t="shared" si="41"/>
        <v>7.734</v>
      </c>
      <c r="BY97" s="140">
        <f t="shared" si="41"/>
        <v>6.98</v>
      </c>
      <c r="BZ97" s="140">
        <f t="shared" si="41"/>
        <v>7.6440000000000001</v>
      </c>
      <c r="CA97" s="140">
        <f t="shared" si="41"/>
        <v>8.7219999999999995</v>
      </c>
      <c r="CB97" s="140">
        <f t="shared" si="41"/>
        <v>231.49499999999998</v>
      </c>
      <c r="CC97" s="140">
        <f t="shared" si="41"/>
        <v>7.95</v>
      </c>
      <c r="CD97" s="140">
        <f t="shared" si="41"/>
        <v>0</v>
      </c>
      <c r="CE97" s="140">
        <f t="shared" si="41"/>
        <v>0</v>
      </c>
      <c r="CF97" s="140">
        <f t="shared" si="41"/>
        <v>42.180000000000007</v>
      </c>
      <c r="CG97" s="140">
        <f t="shared" si="41"/>
        <v>0</v>
      </c>
      <c r="CH97" s="140">
        <f t="shared" si="41"/>
        <v>11.059000000000001</v>
      </c>
      <c r="CI97" s="140">
        <f t="shared" si="41"/>
        <v>8.8339999999999996</v>
      </c>
      <c r="CJ97" s="140">
        <f t="shared" si="41"/>
        <v>16.053000000000001</v>
      </c>
      <c r="CK97" s="140">
        <f t="shared" si="41"/>
        <v>6.98</v>
      </c>
      <c r="CL97" s="140">
        <f t="shared" si="41"/>
        <v>5.1139999999999999</v>
      </c>
      <c r="CM97" s="140">
        <f t="shared" si="41"/>
        <v>22.173999999999999</v>
      </c>
      <c r="CN97" s="140">
        <f t="shared" si="41"/>
        <v>20.224</v>
      </c>
      <c r="CO97" s="140">
        <f t="shared" si="41"/>
        <v>17.076999999999998</v>
      </c>
      <c r="CP97" s="140">
        <f t="shared" si="41"/>
        <v>1.135</v>
      </c>
      <c r="CQ97" s="140">
        <f t="shared" si="41"/>
        <v>21.523999999999997</v>
      </c>
      <c r="CR97" s="140">
        <f t="shared" si="41"/>
        <v>0</v>
      </c>
      <c r="CS97" s="140">
        <f t="shared" si="41"/>
        <v>0</v>
      </c>
      <c r="CT97" s="140">
        <f t="shared" si="41"/>
        <v>11.888</v>
      </c>
      <c r="CU97" s="140">
        <f t="shared" si="41"/>
        <v>0</v>
      </c>
      <c r="CV97" s="140">
        <f t="shared" si="41"/>
        <v>0</v>
      </c>
      <c r="CW97" s="140">
        <f t="shared" si="41"/>
        <v>36.522999999999996</v>
      </c>
      <c r="CX97" s="140">
        <f t="shared" si="41"/>
        <v>0.86699999999999999</v>
      </c>
      <c r="CY97" s="140">
        <f t="shared" si="41"/>
        <v>12.885999999999999</v>
      </c>
      <c r="CZ97" s="140">
        <f t="shared" si="41"/>
        <v>11.689</v>
      </c>
      <c r="DA97" s="140">
        <f t="shared" si="41"/>
        <v>23.456</v>
      </c>
      <c r="DB97" s="140">
        <f t="shared" si="41"/>
        <v>0</v>
      </c>
      <c r="DC97" s="140">
        <f t="shared" si="41"/>
        <v>6.98</v>
      </c>
      <c r="DD97" s="140">
        <f t="shared" si="41"/>
        <v>158.46600000000001</v>
      </c>
      <c r="DE97" s="140">
        <f t="shared" si="41"/>
        <v>54.424999999999997</v>
      </c>
      <c r="DF97" s="140">
        <f t="shared" si="41"/>
        <v>25.032</v>
      </c>
      <c r="DG97" s="140">
        <f t="shared" si="41"/>
        <v>89.544000000000011</v>
      </c>
      <c r="DH97" s="140">
        <f t="shared" si="41"/>
        <v>308.62100000000004</v>
      </c>
      <c r="DI97" s="140">
        <f t="shared" si="41"/>
        <v>480.255</v>
      </c>
      <c r="DJ97" s="140">
        <f t="shared" si="41"/>
        <v>81.47</v>
      </c>
      <c r="DK97" s="140">
        <f t="shared" si="41"/>
        <v>22.594000000000001</v>
      </c>
      <c r="DL97" s="140">
        <f t="shared" si="41"/>
        <v>20.872</v>
      </c>
      <c r="DM97" s="140">
        <f t="shared" si="41"/>
        <v>23.33</v>
      </c>
      <c r="DN97" s="140">
        <f t="shared" si="41"/>
        <v>36.161000000000001</v>
      </c>
      <c r="DO97" s="140">
        <f t="shared" si="41"/>
        <v>28.803999999999998</v>
      </c>
      <c r="DP97" s="140">
        <f t="shared" si="41"/>
        <v>28.803999999999998</v>
      </c>
      <c r="DQ97" s="140">
        <f t="shared" si="41"/>
        <v>65.951000000000008</v>
      </c>
      <c r="DR97" s="140">
        <f t="shared" si="41"/>
        <v>22.749999999999996</v>
      </c>
      <c r="DS97" s="140">
        <f t="shared" si="41"/>
        <v>53.125999999999998</v>
      </c>
      <c r="DT97" s="140">
        <f t="shared" si="41"/>
        <v>32.488000000000007</v>
      </c>
      <c r="DU97" s="140">
        <f t="shared" si="41"/>
        <v>76.787999999999997</v>
      </c>
      <c r="DV97" s="140">
        <f t="shared" si="41"/>
        <v>27.656999999999996</v>
      </c>
      <c r="DW97" s="140">
        <f t="shared" si="41"/>
        <v>0</v>
      </c>
      <c r="DX97" s="140">
        <f t="shared" si="41"/>
        <v>87.65100000000001</v>
      </c>
      <c r="DY97" s="140">
        <f t="shared" si="41"/>
        <v>17.160999999999998</v>
      </c>
      <c r="DZ97" s="140">
        <f t="shared" si="41"/>
        <v>18.535</v>
      </c>
      <c r="EA97" s="140">
        <f t="shared" si="41"/>
        <v>15.203000000000001</v>
      </c>
      <c r="EB97" s="140">
        <f t="shared" si="41"/>
        <v>18.62</v>
      </c>
      <c r="EC97" s="140">
        <f t="shared" ref="EC97:GN97" si="42">EC96+EC93+EC86+EC71+EC12</f>
        <v>16.974</v>
      </c>
      <c r="ED97" s="140">
        <f t="shared" si="42"/>
        <v>8.2140000000000004</v>
      </c>
      <c r="EE97" s="140">
        <f t="shared" si="42"/>
        <v>25.811</v>
      </c>
      <c r="EF97" s="140">
        <f t="shared" si="42"/>
        <v>96.075000000000003</v>
      </c>
      <c r="EG97" s="140">
        <f t="shared" si="42"/>
        <v>40.256</v>
      </c>
      <c r="EH97" s="140">
        <f t="shared" si="42"/>
        <v>0</v>
      </c>
      <c r="EI97" s="140">
        <f t="shared" si="42"/>
        <v>0</v>
      </c>
      <c r="EJ97" s="140">
        <f t="shared" si="42"/>
        <v>8.168000000000001</v>
      </c>
      <c r="EK97" s="140">
        <f t="shared" si="42"/>
        <v>7.931</v>
      </c>
      <c r="EL97" s="140">
        <f t="shared" si="42"/>
        <v>3.5470000000000002</v>
      </c>
      <c r="EM97" s="140">
        <f t="shared" si="42"/>
        <v>57.323999999999998</v>
      </c>
      <c r="EN97" s="140">
        <f t="shared" si="42"/>
        <v>0</v>
      </c>
      <c r="EO97" s="140">
        <f t="shared" si="42"/>
        <v>0</v>
      </c>
      <c r="EP97" s="140">
        <f t="shared" si="42"/>
        <v>7.798</v>
      </c>
      <c r="EQ97" s="140">
        <f t="shared" si="42"/>
        <v>27.664999999999999</v>
      </c>
      <c r="ER97" s="140">
        <f t="shared" si="42"/>
        <v>0</v>
      </c>
      <c r="ES97" s="140">
        <f t="shared" si="42"/>
        <v>6.98</v>
      </c>
      <c r="ET97" s="140">
        <f t="shared" si="42"/>
        <v>7.726</v>
      </c>
      <c r="EU97" s="140">
        <f t="shared" si="42"/>
        <v>6.98</v>
      </c>
      <c r="EV97" s="140">
        <f t="shared" si="42"/>
        <v>33.71</v>
      </c>
      <c r="EW97" s="140">
        <f t="shared" si="42"/>
        <v>33.534999999999997</v>
      </c>
      <c r="EX97" s="140">
        <f t="shared" si="42"/>
        <v>8.0240000000000009</v>
      </c>
      <c r="EY97" s="140">
        <f t="shared" si="42"/>
        <v>34.975999999999999</v>
      </c>
      <c r="EZ97" s="140">
        <f t="shared" si="42"/>
        <v>268.49900000000002</v>
      </c>
      <c r="FA97" s="140">
        <f t="shared" si="42"/>
        <v>200.16</v>
      </c>
      <c r="FB97" s="140">
        <f t="shared" si="42"/>
        <v>8.4589999999999996</v>
      </c>
      <c r="FC97" s="140">
        <f t="shared" si="42"/>
        <v>6.98</v>
      </c>
      <c r="FD97" s="140">
        <f t="shared" si="42"/>
        <v>25.667999999999999</v>
      </c>
      <c r="FE97" s="140">
        <f t="shared" si="42"/>
        <v>30.780999999999999</v>
      </c>
      <c r="FF97" s="140">
        <f t="shared" si="42"/>
        <v>152.791</v>
      </c>
      <c r="FG97" s="140">
        <f t="shared" si="42"/>
        <v>0</v>
      </c>
      <c r="FH97" s="140">
        <f t="shared" si="42"/>
        <v>15.863</v>
      </c>
      <c r="FI97" s="140">
        <f t="shared" si="42"/>
        <v>0</v>
      </c>
      <c r="FJ97" s="140">
        <f t="shared" si="42"/>
        <v>43.995000000000005</v>
      </c>
      <c r="FK97" s="140">
        <f t="shared" si="42"/>
        <v>17.215</v>
      </c>
      <c r="FL97" s="140">
        <f t="shared" si="42"/>
        <v>25.667999999999999</v>
      </c>
      <c r="FM97" s="140">
        <f t="shared" si="42"/>
        <v>18.687999999999999</v>
      </c>
      <c r="FN97" s="140">
        <f t="shared" si="42"/>
        <v>27.047999999999998</v>
      </c>
      <c r="FO97" s="140">
        <f t="shared" si="42"/>
        <v>0</v>
      </c>
      <c r="FP97" s="140">
        <f t="shared" si="42"/>
        <v>34.551000000000002</v>
      </c>
      <c r="FQ97" s="140">
        <f t="shared" si="42"/>
        <v>4.3949999999999996</v>
      </c>
      <c r="FR97" s="140">
        <f t="shared" si="42"/>
        <v>248.68299999999999</v>
      </c>
      <c r="FS97" s="140">
        <f t="shared" si="42"/>
        <v>0</v>
      </c>
      <c r="FT97" s="140">
        <f t="shared" si="42"/>
        <v>406.548</v>
      </c>
      <c r="FU97" s="140">
        <f t="shared" si="42"/>
        <v>1.9330000000000001</v>
      </c>
      <c r="FV97" s="140">
        <f t="shared" si="42"/>
        <v>0</v>
      </c>
      <c r="FW97" s="140">
        <f t="shared" si="42"/>
        <v>4.7869999999999999</v>
      </c>
      <c r="FX97" s="140">
        <f t="shared" si="42"/>
        <v>200.26400000000001</v>
      </c>
      <c r="FY97" s="140">
        <f t="shared" si="42"/>
        <v>18.687999999999999</v>
      </c>
      <c r="FZ97" s="140">
        <f t="shared" si="42"/>
        <v>0</v>
      </c>
      <c r="GA97" s="140">
        <f t="shared" si="42"/>
        <v>0.26100000000000001</v>
      </c>
      <c r="GB97" s="169">
        <f t="shared" si="42"/>
        <v>0.86299999999999999</v>
      </c>
      <c r="GC97" s="140">
        <f t="shared" si="42"/>
        <v>0.13900000000000001</v>
      </c>
      <c r="GD97" s="140">
        <f t="shared" si="42"/>
        <v>0</v>
      </c>
      <c r="GE97" s="140">
        <f t="shared" si="42"/>
        <v>18.687999999999999</v>
      </c>
      <c r="GF97" s="140">
        <f t="shared" si="42"/>
        <v>0</v>
      </c>
      <c r="GG97" s="140">
        <f t="shared" si="42"/>
        <v>18.687999999999999</v>
      </c>
      <c r="GH97" s="140">
        <f t="shared" si="42"/>
        <v>25.667999999999999</v>
      </c>
      <c r="GI97" s="140">
        <f t="shared" si="42"/>
        <v>1.135</v>
      </c>
      <c r="GJ97" s="140">
        <f t="shared" si="42"/>
        <v>0</v>
      </c>
      <c r="GK97" s="140">
        <f t="shared" si="42"/>
        <v>0</v>
      </c>
      <c r="GL97" s="140">
        <f t="shared" si="42"/>
        <v>5.71</v>
      </c>
      <c r="GM97" s="140">
        <f t="shared" si="42"/>
        <v>2.9729999999999999</v>
      </c>
      <c r="GN97" s="140">
        <f t="shared" si="42"/>
        <v>6.8170000000000002</v>
      </c>
      <c r="GO97" s="140">
        <f t="shared" ref="GO97:HX97" si="43">GO96+GO93+GO86+GO71+GO12</f>
        <v>0</v>
      </c>
      <c r="GP97" s="140">
        <f t="shared" si="43"/>
        <v>21.573</v>
      </c>
      <c r="GQ97" s="140">
        <f t="shared" si="43"/>
        <v>0</v>
      </c>
      <c r="GR97" s="140">
        <f t="shared" si="43"/>
        <v>35.817999999999998</v>
      </c>
      <c r="GS97" s="140">
        <f t="shared" si="43"/>
        <v>7.1980000000000004</v>
      </c>
      <c r="GT97" s="140">
        <f t="shared" si="43"/>
        <v>3.1280000000000001</v>
      </c>
      <c r="GU97" s="140">
        <f t="shared" si="43"/>
        <v>3.1179999999999999</v>
      </c>
      <c r="GV97" s="140">
        <f t="shared" si="43"/>
        <v>1.702</v>
      </c>
      <c r="GW97" s="140">
        <f t="shared" si="43"/>
        <v>1.92</v>
      </c>
      <c r="GX97" s="140">
        <f t="shared" si="43"/>
        <v>0</v>
      </c>
      <c r="GY97" s="140">
        <f t="shared" si="43"/>
        <v>0</v>
      </c>
      <c r="GZ97" s="140">
        <f t="shared" si="43"/>
        <v>16.495999999999999</v>
      </c>
      <c r="HA97" s="140">
        <f t="shared" si="43"/>
        <v>3.327</v>
      </c>
      <c r="HB97" s="140">
        <f t="shared" si="43"/>
        <v>0.371</v>
      </c>
      <c r="HC97" s="140">
        <f t="shared" si="43"/>
        <v>8.5790000000000006</v>
      </c>
      <c r="HD97" s="140">
        <f t="shared" si="43"/>
        <v>0</v>
      </c>
      <c r="HE97" s="140">
        <f t="shared" si="43"/>
        <v>0.78200000000000003</v>
      </c>
      <c r="HF97" s="140">
        <f t="shared" si="43"/>
        <v>1.9670000000000001</v>
      </c>
      <c r="HG97" s="140">
        <f t="shared" si="43"/>
        <v>43.691999999999993</v>
      </c>
      <c r="HH97" s="140">
        <f t="shared" si="43"/>
        <v>8.8119999999999994</v>
      </c>
      <c r="HI97" s="140">
        <f t="shared" si="43"/>
        <v>6.98</v>
      </c>
      <c r="HJ97" s="140">
        <f t="shared" si="43"/>
        <v>6.9429999999999996</v>
      </c>
      <c r="HK97" s="140">
        <f t="shared" si="43"/>
        <v>8.9770000000000003</v>
      </c>
      <c r="HL97" s="140">
        <f t="shared" si="43"/>
        <v>23.8</v>
      </c>
      <c r="HM97" s="140">
        <f t="shared" si="43"/>
        <v>17.503</v>
      </c>
      <c r="HN97" s="140">
        <f t="shared" si="43"/>
        <v>21.573</v>
      </c>
      <c r="HO97" s="140">
        <f t="shared" si="43"/>
        <v>51.200999999999993</v>
      </c>
      <c r="HP97" s="140">
        <f t="shared" si="43"/>
        <v>0</v>
      </c>
      <c r="HQ97" s="140">
        <f t="shared" si="43"/>
        <v>27.318000000000001</v>
      </c>
      <c r="HR97" s="140">
        <f t="shared" si="43"/>
        <v>0</v>
      </c>
      <c r="HS97" s="140">
        <f t="shared" si="43"/>
        <v>17.503</v>
      </c>
      <c r="HT97" s="140">
        <f t="shared" si="43"/>
        <v>17.503</v>
      </c>
      <c r="HU97" s="140">
        <f t="shared" si="43"/>
        <v>17.503</v>
      </c>
      <c r="HV97" s="140">
        <f t="shared" si="43"/>
        <v>23.8</v>
      </c>
      <c r="HW97" s="140">
        <f t="shared" si="43"/>
        <v>17.503</v>
      </c>
      <c r="HX97" s="140">
        <f t="shared" si="43"/>
        <v>23.8</v>
      </c>
    </row>
    <row r="98" spans="1:232" s="146" customFormat="1" x14ac:dyDescent="0.2">
      <c r="A98" s="142"/>
      <c r="B98" s="143" t="s">
        <v>340</v>
      </c>
      <c r="C98" s="144" t="s">
        <v>341</v>
      </c>
      <c r="D98" s="145"/>
      <c r="E98" s="144"/>
      <c r="F98" s="144"/>
      <c r="G98" s="144"/>
      <c r="H98" s="144">
        <v>4639</v>
      </c>
      <c r="I98" s="144">
        <v>3257</v>
      </c>
      <c r="J98" s="144">
        <v>1863</v>
      </c>
      <c r="K98" s="144">
        <v>1043</v>
      </c>
      <c r="L98" s="144">
        <v>3532</v>
      </c>
      <c r="M98" s="144">
        <v>1683</v>
      </c>
      <c r="N98" s="144">
        <v>2508</v>
      </c>
      <c r="O98" s="144">
        <v>4164</v>
      </c>
      <c r="P98" s="144">
        <v>2360</v>
      </c>
      <c r="Q98" s="144">
        <v>5598</v>
      </c>
      <c r="R98" s="144">
        <v>4435</v>
      </c>
      <c r="S98" s="144">
        <v>4187</v>
      </c>
      <c r="T98" s="144">
        <v>4155</v>
      </c>
      <c r="U98" s="144">
        <v>4191</v>
      </c>
      <c r="V98" s="144">
        <v>3458</v>
      </c>
      <c r="W98" s="144">
        <v>3462</v>
      </c>
      <c r="X98" s="144">
        <v>1606</v>
      </c>
      <c r="Y98" s="144">
        <v>2571</v>
      </c>
      <c r="Z98" s="144">
        <v>4626</v>
      </c>
      <c r="AA98" s="144">
        <v>4759</v>
      </c>
      <c r="AB98" s="144">
        <v>2272</v>
      </c>
      <c r="AC98" s="144">
        <v>5075</v>
      </c>
      <c r="AD98" s="144">
        <v>4478</v>
      </c>
      <c r="AE98" s="144">
        <v>2279</v>
      </c>
      <c r="AF98" s="144">
        <v>1313</v>
      </c>
      <c r="AG98" s="145">
        <v>1384</v>
      </c>
      <c r="AH98" s="144">
        <v>3253</v>
      </c>
      <c r="AI98" s="144">
        <v>1250</v>
      </c>
      <c r="AJ98" s="144">
        <v>1620</v>
      </c>
      <c r="AK98" s="144">
        <v>4506</v>
      </c>
      <c r="AL98" s="144">
        <v>2647</v>
      </c>
      <c r="AM98" s="144">
        <v>798</v>
      </c>
      <c r="AN98" s="144">
        <v>6024</v>
      </c>
      <c r="AO98" s="144">
        <v>1575</v>
      </c>
      <c r="AP98" s="144">
        <v>2631</v>
      </c>
      <c r="AQ98" s="144">
        <v>4817</v>
      </c>
      <c r="AR98" s="144">
        <v>1980</v>
      </c>
      <c r="AS98" s="144">
        <v>3098</v>
      </c>
      <c r="AT98" s="144">
        <v>4807</v>
      </c>
      <c r="AU98" s="144">
        <v>870</v>
      </c>
      <c r="AV98" s="144">
        <v>4152</v>
      </c>
      <c r="AW98" s="144">
        <v>2942</v>
      </c>
      <c r="AX98" s="144">
        <v>2762</v>
      </c>
      <c r="AY98" s="144">
        <v>3770</v>
      </c>
      <c r="AZ98" s="144">
        <v>2762</v>
      </c>
      <c r="BA98" s="144">
        <v>2126</v>
      </c>
      <c r="BB98" s="144">
        <v>3033</v>
      </c>
      <c r="BC98" s="144">
        <v>6121</v>
      </c>
      <c r="BD98" s="144">
        <v>745</v>
      </c>
      <c r="BE98" s="144">
        <v>544</v>
      </c>
      <c r="BF98" s="144">
        <v>781</v>
      </c>
      <c r="BG98" s="144">
        <v>935</v>
      </c>
      <c r="BH98" s="144">
        <v>5770</v>
      </c>
      <c r="BI98" s="144">
        <v>2389</v>
      </c>
      <c r="BJ98" s="144">
        <v>5645</v>
      </c>
      <c r="BK98" s="144">
        <v>4371</v>
      </c>
      <c r="BL98" s="144">
        <v>536</v>
      </c>
      <c r="BM98" s="144">
        <v>1445</v>
      </c>
      <c r="BN98" s="144">
        <v>1117</v>
      </c>
      <c r="BO98" s="144">
        <v>4336</v>
      </c>
      <c r="BP98" s="144">
        <v>6394</v>
      </c>
      <c r="BQ98" s="144">
        <v>11905</v>
      </c>
      <c r="BR98" s="144">
        <v>2260</v>
      </c>
      <c r="BS98" s="144">
        <v>296</v>
      </c>
      <c r="BT98" s="144">
        <v>5442</v>
      </c>
      <c r="BU98" s="144">
        <v>4801</v>
      </c>
      <c r="BV98" s="144">
        <v>342</v>
      </c>
      <c r="BW98" s="144">
        <v>5664</v>
      </c>
      <c r="BX98" s="144">
        <v>4539</v>
      </c>
      <c r="BY98" s="144">
        <v>3926</v>
      </c>
      <c r="BZ98" s="144">
        <v>5478</v>
      </c>
      <c r="CA98" s="144">
        <v>5333</v>
      </c>
      <c r="CB98" s="144">
        <v>4187</v>
      </c>
      <c r="CC98" s="144">
        <v>2228</v>
      </c>
      <c r="CD98" s="144">
        <v>1844</v>
      </c>
      <c r="CE98" s="144">
        <v>251</v>
      </c>
      <c r="CF98" s="144">
        <v>1580</v>
      </c>
      <c r="CG98" s="144">
        <v>2489</v>
      </c>
      <c r="CH98" s="144">
        <v>5516</v>
      </c>
      <c r="CI98" s="144">
        <v>4134</v>
      </c>
      <c r="CJ98" s="144">
        <v>5838</v>
      </c>
      <c r="CK98" s="144">
        <v>2541</v>
      </c>
      <c r="CL98" s="144">
        <v>2048</v>
      </c>
      <c r="CM98" s="144">
        <v>4131</v>
      </c>
      <c r="CN98" s="144">
        <v>2280</v>
      </c>
      <c r="CO98" s="144">
        <v>2271</v>
      </c>
      <c r="CP98" s="144">
        <v>3555</v>
      </c>
      <c r="CQ98" s="144">
        <v>3395</v>
      </c>
      <c r="CR98" s="144">
        <v>3208</v>
      </c>
      <c r="CS98" s="144">
        <v>4140</v>
      </c>
      <c r="CT98" s="144">
        <v>2948</v>
      </c>
      <c r="CU98" s="144">
        <v>2343</v>
      </c>
      <c r="CV98" s="144">
        <v>2280</v>
      </c>
      <c r="CW98" s="144">
        <v>7372</v>
      </c>
      <c r="CX98" s="144">
        <v>1621</v>
      </c>
      <c r="CY98" s="144">
        <v>3006</v>
      </c>
      <c r="CZ98" s="144">
        <v>2508</v>
      </c>
      <c r="DA98" s="144">
        <v>10846</v>
      </c>
      <c r="DB98" s="144">
        <v>487</v>
      </c>
      <c r="DC98" s="144">
        <v>4809</v>
      </c>
      <c r="DD98" s="144">
        <v>2405</v>
      </c>
      <c r="DE98" s="144">
        <v>4748</v>
      </c>
      <c r="DF98" s="144">
        <v>4665</v>
      </c>
      <c r="DG98" s="144">
        <v>29219</v>
      </c>
      <c r="DH98" s="144">
        <v>24914</v>
      </c>
      <c r="DI98" s="144">
        <v>28123</v>
      </c>
      <c r="DJ98" s="144">
        <v>10774</v>
      </c>
      <c r="DK98" s="144">
        <v>28311</v>
      </c>
      <c r="DL98" s="144">
        <v>14754</v>
      </c>
      <c r="DM98" s="144">
        <v>2760</v>
      </c>
      <c r="DN98" s="144">
        <v>2560</v>
      </c>
      <c r="DO98" s="144">
        <v>3508</v>
      </c>
      <c r="DP98" s="144">
        <v>2532</v>
      </c>
      <c r="DQ98" s="144">
        <v>4378</v>
      </c>
      <c r="DR98" s="144">
        <v>2904</v>
      </c>
      <c r="DS98" s="144">
        <v>17434</v>
      </c>
      <c r="DT98" s="144">
        <v>6734</v>
      </c>
      <c r="DU98" s="144">
        <v>24816</v>
      </c>
      <c r="DV98" s="144">
        <v>6440</v>
      </c>
      <c r="DW98" s="144">
        <v>6977</v>
      </c>
      <c r="DX98" s="144">
        <v>34690</v>
      </c>
      <c r="DY98" s="144">
        <v>6964</v>
      </c>
      <c r="DZ98" s="144">
        <v>6986</v>
      </c>
      <c r="EA98" s="144">
        <v>6984</v>
      </c>
      <c r="EB98" s="144">
        <v>4694</v>
      </c>
      <c r="EC98" s="144">
        <v>4596</v>
      </c>
      <c r="ED98" s="144">
        <v>7359</v>
      </c>
      <c r="EE98" s="144">
        <v>5976</v>
      </c>
      <c r="EF98" s="144">
        <v>2901</v>
      </c>
      <c r="EG98" s="144">
        <v>3404</v>
      </c>
      <c r="EH98" s="144">
        <v>982</v>
      </c>
      <c r="EI98" s="144">
        <v>2349</v>
      </c>
      <c r="EJ98" s="144">
        <v>2348</v>
      </c>
      <c r="EK98" s="144">
        <v>2359</v>
      </c>
      <c r="EL98" s="144">
        <v>4942</v>
      </c>
      <c r="EM98" s="144">
        <v>3076</v>
      </c>
      <c r="EN98" s="144">
        <v>3202</v>
      </c>
      <c r="EO98" s="144">
        <v>3964</v>
      </c>
      <c r="EP98" s="144">
        <v>1919</v>
      </c>
      <c r="EQ98" s="144">
        <v>2151</v>
      </c>
      <c r="ER98" s="144">
        <v>3643</v>
      </c>
      <c r="ES98" s="144">
        <v>15242</v>
      </c>
      <c r="ET98" s="144">
        <v>7344</v>
      </c>
      <c r="EU98" s="144">
        <v>4324</v>
      </c>
      <c r="EV98" s="144">
        <v>4568</v>
      </c>
      <c r="EW98" s="144">
        <v>4950</v>
      </c>
      <c r="EX98" s="144">
        <v>4193</v>
      </c>
      <c r="EY98" s="144">
        <v>5479</v>
      </c>
      <c r="EZ98" s="144">
        <v>3494</v>
      </c>
      <c r="FA98" s="144">
        <v>3557</v>
      </c>
      <c r="FB98" s="144">
        <v>4140</v>
      </c>
      <c r="FC98" s="144">
        <v>4184</v>
      </c>
      <c r="FD98" s="144">
        <v>3413</v>
      </c>
      <c r="FE98" s="144">
        <v>3474</v>
      </c>
      <c r="FF98" s="144">
        <v>28987</v>
      </c>
      <c r="FG98" s="144">
        <v>5956</v>
      </c>
      <c r="FH98" s="144">
        <v>8350</v>
      </c>
      <c r="FI98" s="144">
        <v>2536</v>
      </c>
      <c r="FJ98" s="144">
        <v>4311</v>
      </c>
      <c r="FK98" s="144">
        <v>5192</v>
      </c>
      <c r="FL98" s="144">
        <v>3766</v>
      </c>
      <c r="FM98" s="144">
        <v>2537</v>
      </c>
      <c r="FN98" s="144">
        <v>2804</v>
      </c>
      <c r="FO98" s="144">
        <v>4306</v>
      </c>
      <c r="FP98" s="144">
        <v>2048</v>
      </c>
      <c r="FQ98" s="144">
        <v>3014</v>
      </c>
      <c r="FR98" s="144">
        <v>3596</v>
      </c>
      <c r="FS98" s="144">
        <v>2573</v>
      </c>
      <c r="FT98" s="144">
        <v>3802</v>
      </c>
      <c r="FU98" s="144">
        <v>3457</v>
      </c>
      <c r="FV98" s="144">
        <v>1252</v>
      </c>
      <c r="FW98" s="144">
        <v>3463</v>
      </c>
      <c r="FX98" s="144">
        <v>4031</v>
      </c>
      <c r="FY98" s="144">
        <v>1798</v>
      </c>
      <c r="FZ98" s="144">
        <v>411</v>
      </c>
      <c r="GA98" s="144">
        <v>3453</v>
      </c>
      <c r="GB98" s="144">
        <v>2245</v>
      </c>
      <c r="GC98" s="144">
        <v>3514</v>
      </c>
      <c r="GD98" s="144">
        <v>4086</v>
      </c>
      <c r="GE98" s="144">
        <v>1069</v>
      </c>
      <c r="GF98" s="144">
        <v>1022</v>
      </c>
      <c r="GG98" s="144">
        <v>1753</v>
      </c>
      <c r="GH98" s="144">
        <v>2458</v>
      </c>
      <c r="GI98" s="144">
        <v>3905</v>
      </c>
      <c r="GJ98" s="144">
        <v>2568</v>
      </c>
      <c r="GK98" s="144">
        <v>1604</v>
      </c>
      <c r="GL98" s="144">
        <v>5032</v>
      </c>
      <c r="GM98" s="144">
        <v>2637</v>
      </c>
      <c r="GN98" s="144">
        <v>2741</v>
      </c>
      <c r="GO98" s="144">
        <v>2000</v>
      </c>
      <c r="GP98" s="144">
        <v>1424</v>
      </c>
      <c r="GQ98" s="144">
        <v>1178</v>
      </c>
      <c r="GR98" s="144">
        <v>2139</v>
      </c>
      <c r="GS98" s="144">
        <v>1208</v>
      </c>
      <c r="GT98" s="144">
        <v>5282</v>
      </c>
      <c r="GU98" s="144">
        <v>3935</v>
      </c>
      <c r="GV98" s="144">
        <v>3433</v>
      </c>
      <c r="GW98" s="144">
        <v>8273</v>
      </c>
      <c r="GX98" s="144">
        <v>195</v>
      </c>
      <c r="GY98" s="144">
        <v>590</v>
      </c>
      <c r="GZ98" s="144">
        <v>1759</v>
      </c>
      <c r="HA98" s="144">
        <v>2041</v>
      </c>
      <c r="HB98" s="144">
        <v>2112</v>
      </c>
      <c r="HC98" s="144">
        <v>871</v>
      </c>
      <c r="HD98" s="144">
        <v>5125</v>
      </c>
      <c r="HE98" s="144">
        <v>3929</v>
      </c>
      <c r="HF98" s="144">
        <v>1980</v>
      </c>
      <c r="HG98" s="144">
        <v>13634</v>
      </c>
      <c r="HH98" s="144">
        <v>2485</v>
      </c>
      <c r="HI98" s="144">
        <v>2374</v>
      </c>
      <c r="HJ98" s="144">
        <v>2540</v>
      </c>
      <c r="HK98" s="144">
        <v>5261</v>
      </c>
      <c r="HL98" s="144">
        <v>3360</v>
      </c>
      <c r="HM98" s="144">
        <v>4202</v>
      </c>
      <c r="HN98" s="144">
        <v>1582</v>
      </c>
      <c r="HO98" s="144">
        <v>4517</v>
      </c>
      <c r="HP98" s="144">
        <v>2745</v>
      </c>
      <c r="HQ98" s="144">
        <v>2787</v>
      </c>
      <c r="HR98" s="144">
        <v>2570</v>
      </c>
      <c r="HS98" s="144">
        <v>2401</v>
      </c>
      <c r="HT98" s="144">
        <v>1642</v>
      </c>
      <c r="HU98" s="144">
        <v>2556</v>
      </c>
      <c r="HV98" s="144">
        <v>5550</v>
      </c>
      <c r="HW98" s="144">
        <v>2561</v>
      </c>
      <c r="HX98" s="144">
        <v>4813</v>
      </c>
    </row>
    <row r="99" spans="1:232" s="20" customFormat="1" x14ac:dyDescent="0.2">
      <c r="A99" s="27"/>
      <c r="B99" s="147" t="s">
        <v>342</v>
      </c>
      <c r="C99" s="27" t="s">
        <v>240</v>
      </c>
      <c r="D99" s="148"/>
      <c r="E99" s="27"/>
      <c r="F99" s="27"/>
      <c r="G99" s="149"/>
      <c r="H99" s="149">
        <f>H98*5.08/1000</f>
        <v>23.566119999999998</v>
      </c>
      <c r="I99" s="149">
        <f t="shared" ref="I99:BT99" si="44">I98*5.08/1000</f>
        <v>16.545560000000002</v>
      </c>
      <c r="J99" s="149">
        <f t="shared" si="44"/>
        <v>9.4640400000000007</v>
      </c>
      <c r="K99" s="149">
        <f t="shared" si="44"/>
        <v>5.2984400000000003</v>
      </c>
      <c r="L99" s="149">
        <f t="shared" si="44"/>
        <v>17.94256</v>
      </c>
      <c r="M99" s="149">
        <f t="shared" si="44"/>
        <v>8.5496400000000001</v>
      </c>
      <c r="N99" s="149">
        <f t="shared" si="44"/>
        <v>12.740639999999999</v>
      </c>
      <c r="O99" s="149">
        <f t="shared" si="44"/>
        <v>21.153119999999998</v>
      </c>
      <c r="P99" s="149">
        <f t="shared" si="44"/>
        <v>11.988799999999999</v>
      </c>
      <c r="Q99" s="149">
        <f t="shared" si="44"/>
        <v>28.437840000000001</v>
      </c>
      <c r="R99" s="149">
        <f t="shared" si="44"/>
        <v>22.529799999999998</v>
      </c>
      <c r="S99" s="149">
        <f t="shared" si="44"/>
        <v>21.269959999999998</v>
      </c>
      <c r="T99" s="149">
        <f t="shared" si="44"/>
        <v>21.107400000000002</v>
      </c>
      <c r="U99" s="149">
        <f t="shared" si="44"/>
        <v>21.290279999999999</v>
      </c>
      <c r="V99" s="149">
        <f t="shared" si="44"/>
        <v>17.56664</v>
      </c>
      <c r="W99" s="149">
        <f t="shared" si="44"/>
        <v>17.586959999999998</v>
      </c>
      <c r="X99" s="149">
        <f t="shared" si="44"/>
        <v>8.1584800000000008</v>
      </c>
      <c r="Y99" s="149">
        <f t="shared" si="44"/>
        <v>13.06068</v>
      </c>
      <c r="Z99" s="149">
        <f t="shared" si="44"/>
        <v>23.500080000000001</v>
      </c>
      <c r="AA99" s="149">
        <f t="shared" si="44"/>
        <v>24.175720000000002</v>
      </c>
      <c r="AB99" s="149">
        <f t="shared" si="44"/>
        <v>11.54176</v>
      </c>
      <c r="AC99" s="149">
        <f t="shared" si="44"/>
        <v>25.780999999999999</v>
      </c>
      <c r="AD99" s="149">
        <f t="shared" si="44"/>
        <v>22.748240000000003</v>
      </c>
      <c r="AE99" s="149">
        <f t="shared" si="44"/>
        <v>11.57732</v>
      </c>
      <c r="AF99" s="149">
        <f t="shared" si="44"/>
        <v>6.6700400000000002</v>
      </c>
      <c r="AG99" s="149">
        <f t="shared" si="44"/>
        <v>7.0307200000000005</v>
      </c>
      <c r="AH99" s="149">
        <f t="shared" si="44"/>
        <v>16.52524</v>
      </c>
      <c r="AI99" s="149">
        <f t="shared" si="44"/>
        <v>6.35</v>
      </c>
      <c r="AJ99" s="149">
        <f t="shared" si="44"/>
        <v>8.2295999999999996</v>
      </c>
      <c r="AK99" s="149">
        <f t="shared" si="44"/>
        <v>22.89048</v>
      </c>
      <c r="AL99" s="149">
        <f t="shared" si="44"/>
        <v>13.446759999999999</v>
      </c>
      <c r="AM99" s="149">
        <f t="shared" si="44"/>
        <v>4.0538400000000001</v>
      </c>
      <c r="AN99" s="149">
        <f t="shared" si="44"/>
        <v>30.601920000000003</v>
      </c>
      <c r="AO99" s="149">
        <f t="shared" si="44"/>
        <v>8.0009999999999994</v>
      </c>
      <c r="AP99" s="149">
        <f t="shared" si="44"/>
        <v>13.36548</v>
      </c>
      <c r="AQ99" s="149">
        <f t="shared" si="44"/>
        <v>24.470359999999999</v>
      </c>
      <c r="AR99" s="149">
        <f t="shared" si="44"/>
        <v>10.058399999999999</v>
      </c>
      <c r="AS99" s="149">
        <f t="shared" si="44"/>
        <v>15.73784</v>
      </c>
      <c r="AT99" s="149">
        <f t="shared" si="44"/>
        <v>24.419560000000001</v>
      </c>
      <c r="AU99" s="149">
        <f t="shared" si="44"/>
        <v>4.4196</v>
      </c>
      <c r="AV99" s="149">
        <f t="shared" si="44"/>
        <v>21.09216</v>
      </c>
      <c r="AW99" s="149">
        <f t="shared" si="44"/>
        <v>14.945360000000001</v>
      </c>
      <c r="AX99" s="149">
        <f t="shared" si="44"/>
        <v>14.03096</v>
      </c>
      <c r="AY99" s="149">
        <f t="shared" si="44"/>
        <v>19.151599999999998</v>
      </c>
      <c r="AZ99" s="149">
        <f t="shared" si="44"/>
        <v>14.03096</v>
      </c>
      <c r="BA99" s="149">
        <f t="shared" si="44"/>
        <v>10.800079999999999</v>
      </c>
      <c r="BB99" s="149">
        <f t="shared" si="44"/>
        <v>15.407639999999999</v>
      </c>
      <c r="BC99" s="149">
        <f t="shared" si="44"/>
        <v>31.09468</v>
      </c>
      <c r="BD99" s="149">
        <f t="shared" si="44"/>
        <v>3.7845999999999997</v>
      </c>
      <c r="BE99" s="149">
        <f t="shared" si="44"/>
        <v>2.7635200000000002</v>
      </c>
      <c r="BF99" s="149">
        <f t="shared" si="44"/>
        <v>3.9674800000000001</v>
      </c>
      <c r="BG99" s="149">
        <f t="shared" si="44"/>
        <v>4.7498000000000005</v>
      </c>
      <c r="BH99" s="149">
        <f t="shared" si="44"/>
        <v>29.311600000000002</v>
      </c>
      <c r="BI99" s="149">
        <f t="shared" si="44"/>
        <v>12.13612</v>
      </c>
      <c r="BJ99" s="149">
        <f t="shared" si="44"/>
        <v>28.676600000000001</v>
      </c>
      <c r="BK99" s="149">
        <f t="shared" si="44"/>
        <v>22.20468</v>
      </c>
      <c r="BL99" s="149">
        <f t="shared" si="44"/>
        <v>2.72288</v>
      </c>
      <c r="BM99" s="149">
        <f t="shared" si="44"/>
        <v>7.3406000000000002</v>
      </c>
      <c r="BN99" s="149">
        <f t="shared" si="44"/>
        <v>5.6743600000000001</v>
      </c>
      <c r="BO99" s="149">
        <f t="shared" si="44"/>
        <v>22.026880000000002</v>
      </c>
      <c r="BP99" s="149">
        <f t="shared" si="44"/>
        <v>32.481520000000003</v>
      </c>
      <c r="BQ99" s="149">
        <f t="shared" si="44"/>
        <v>60.477400000000003</v>
      </c>
      <c r="BR99" s="149">
        <f t="shared" si="44"/>
        <v>11.480799999999999</v>
      </c>
      <c r="BS99" s="149">
        <f t="shared" si="44"/>
        <v>1.5036800000000001</v>
      </c>
      <c r="BT99" s="149">
        <f t="shared" si="44"/>
        <v>27.64536</v>
      </c>
      <c r="BU99" s="149">
        <f t="shared" ref="BU99:EF99" si="45">BU98*5.08/1000</f>
        <v>24.389080000000003</v>
      </c>
      <c r="BV99" s="149">
        <f t="shared" si="45"/>
        <v>1.7373600000000002</v>
      </c>
      <c r="BW99" s="149">
        <f t="shared" si="45"/>
        <v>28.773119999999999</v>
      </c>
      <c r="BX99" s="149">
        <f t="shared" si="45"/>
        <v>23.058119999999999</v>
      </c>
      <c r="BY99" s="149">
        <f t="shared" si="45"/>
        <v>19.944080000000003</v>
      </c>
      <c r="BZ99" s="149">
        <f t="shared" si="45"/>
        <v>27.828240000000001</v>
      </c>
      <c r="CA99" s="149">
        <f t="shared" si="45"/>
        <v>27.091639999999998</v>
      </c>
      <c r="CB99" s="149">
        <f t="shared" si="45"/>
        <v>21.269959999999998</v>
      </c>
      <c r="CC99" s="149">
        <f t="shared" si="45"/>
        <v>11.318239999999999</v>
      </c>
      <c r="CD99" s="149">
        <f t="shared" si="45"/>
        <v>9.3675200000000007</v>
      </c>
      <c r="CE99" s="149">
        <f t="shared" si="45"/>
        <v>1.27508</v>
      </c>
      <c r="CF99" s="149">
        <f t="shared" si="45"/>
        <v>8.0264000000000006</v>
      </c>
      <c r="CG99" s="149">
        <f t="shared" si="45"/>
        <v>12.644120000000001</v>
      </c>
      <c r="CH99" s="149">
        <f t="shared" si="45"/>
        <v>28.021279999999997</v>
      </c>
      <c r="CI99" s="149">
        <f t="shared" si="45"/>
        <v>21.000720000000001</v>
      </c>
      <c r="CJ99" s="149">
        <f t="shared" si="45"/>
        <v>29.657040000000002</v>
      </c>
      <c r="CK99" s="149">
        <f t="shared" si="45"/>
        <v>12.908280000000001</v>
      </c>
      <c r="CL99" s="149">
        <f t="shared" si="45"/>
        <v>10.403840000000001</v>
      </c>
      <c r="CM99" s="149">
        <f t="shared" si="45"/>
        <v>20.985479999999999</v>
      </c>
      <c r="CN99" s="149">
        <f t="shared" si="45"/>
        <v>11.5824</v>
      </c>
      <c r="CO99" s="149">
        <f t="shared" si="45"/>
        <v>11.53668</v>
      </c>
      <c r="CP99" s="149">
        <f t="shared" si="45"/>
        <v>18.0594</v>
      </c>
      <c r="CQ99" s="149">
        <f t="shared" si="45"/>
        <v>17.246599999999997</v>
      </c>
      <c r="CR99" s="149">
        <f t="shared" si="45"/>
        <v>16.29664</v>
      </c>
      <c r="CS99" s="149">
        <f t="shared" si="45"/>
        <v>21.031200000000002</v>
      </c>
      <c r="CT99" s="149">
        <f t="shared" si="45"/>
        <v>14.97584</v>
      </c>
      <c r="CU99" s="149">
        <f t="shared" si="45"/>
        <v>11.90244</v>
      </c>
      <c r="CV99" s="149">
        <f t="shared" si="45"/>
        <v>11.5824</v>
      </c>
      <c r="CW99" s="149">
        <f t="shared" si="45"/>
        <v>37.449760000000005</v>
      </c>
      <c r="CX99" s="149">
        <f t="shared" si="45"/>
        <v>8.2346800000000009</v>
      </c>
      <c r="CY99" s="149">
        <f t="shared" si="45"/>
        <v>15.270479999999999</v>
      </c>
      <c r="CZ99" s="149">
        <f t="shared" si="45"/>
        <v>12.740639999999999</v>
      </c>
      <c r="DA99" s="149">
        <f t="shared" si="45"/>
        <v>55.097679999999997</v>
      </c>
      <c r="DB99" s="149">
        <f t="shared" si="45"/>
        <v>2.4739599999999999</v>
      </c>
      <c r="DC99" s="149">
        <f t="shared" si="45"/>
        <v>24.42972</v>
      </c>
      <c r="DD99" s="149">
        <f t="shared" si="45"/>
        <v>12.2174</v>
      </c>
      <c r="DE99" s="149">
        <f t="shared" si="45"/>
        <v>24.11984</v>
      </c>
      <c r="DF99" s="149">
        <f t="shared" si="45"/>
        <v>23.6982</v>
      </c>
      <c r="DG99" s="149">
        <f t="shared" si="45"/>
        <v>148.43251999999998</v>
      </c>
      <c r="DH99" s="149">
        <f t="shared" si="45"/>
        <v>126.56312</v>
      </c>
      <c r="DI99" s="149">
        <f t="shared" si="45"/>
        <v>142.86483999999999</v>
      </c>
      <c r="DJ99" s="149">
        <f t="shared" si="45"/>
        <v>54.731919999999995</v>
      </c>
      <c r="DK99" s="149">
        <f t="shared" si="45"/>
        <v>143.81988000000001</v>
      </c>
      <c r="DL99" s="149">
        <f t="shared" si="45"/>
        <v>74.950320000000005</v>
      </c>
      <c r="DM99" s="149">
        <f t="shared" si="45"/>
        <v>14.020800000000001</v>
      </c>
      <c r="DN99" s="149">
        <f t="shared" si="45"/>
        <v>13.004799999999999</v>
      </c>
      <c r="DO99" s="149">
        <f t="shared" si="45"/>
        <v>17.820640000000001</v>
      </c>
      <c r="DP99" s="149">
        <f t="shared" si="45"/>
        <v>12.86256</v>
      </c>
      <c r="DQ99" s="149">
        <f t="shared" si="45"/>
        <v>22.24024</v>
      </c>
      <c r="DR99" s="149">
        <f t="shared" si="45"/>
        <v>14.752319999999999</v>
      </c>
      <c r="DS99" s="149">
        <f t="shared" si="45"/>
        <v>88.564719999999994</v>
      </c>
      <c r="DT99" s="149">
        <f t="shared" si="45"/>
        <v>34.20872</v>
      </c>
      <c r="DU99" s="149">
        <f t="shared" si="45"/>
        <v>126.06528</v>
      </c>
      <c r="DV99" s="149">
        <f t="shared" si="45"/>
        <v>32.715200000000003</v>
      </c>
      <c r="DW99" s="149">
        <f t="shared" si="45"/>
        <v>35.443160000000006</v>
      </c>
      <c r="DX99" s="149">
        <f t="shared" si="45"/>
        <v>176.2252</v>
      </c>
      <c r="DY99" s="149">
        <f t="shared" si="45"/>
        <v>35.377120000000005</v>
      </c>
      <c r="DZ99" s="149">
        <f t="shared" si="45"/>
        <v>35.488879999999995</v>
      </c>
      <c r="EA99" s="149">
        <f t="shared" si="45"/>
        <v>35.478720000000003</v>
      </c>
      <c r="EB99" s="149">
        <f t="shared" si="45"/>
        <v>23.84552</v>
      </c>
      <c r="EC99" s="149">
        <f t="shared" si="45"/>
        <v>23.34768</v>
      </c>
      <c r="ED99" s="149">
        <f t="shared" si="45"/>
        <v>37.383720000000004</v>
      </c>
      <c r="EE99" s="149">
        <f t="shared" si="45"/>
        <v>30.358080000000001</v>
      </c>
      <c r="EF99" s="149">
        <f t="shared" si="45"/>
        <v>14.737080000000001</v>
      </c>
      <c r="EG99" s="149">
        <f t="shared" ref="EG99:GR99" si="46">EG98*5.08/1000</f>
        <v>17.29232</v>
      </c>
      <c r="EH99" s="149">
        <f t="shared" si="46"/>
        <v>4.9885600000000005</v>
      </c>
      <c r="EI99" s="149">
        <f t="shared" si="46"/>
        <v>11.932919999999999</v>
      </c>
      <c r="EJ99" s="149">
        <f t="shared" si="46"/>
        <v>11.92784</v>
      </c>
      <c r="EK99" s="149">
        <f t="shared" si="46"/>
        <v>11.98372</v>
      </c>
      <c r="EL99" s="149">
        <f t="shared" si="46"/>
        <v>25.105360000000001</v>
      </c>
      <c r="EM99" s="149">
        <f t="shared" si="46"/>
        <v>15.62608</v>
      </c>
      <c r="EN99" s="149">
        <f t="shared" si="46"/>
        <v>16.266159999999999</v>
      </c>
      <c r="EO99" s="149">
        <f t="shared" si="46"/>
        <v>20.137119999999999</v>
      </c>
      <c r="EP99" s="149">
        <f t="shared" si="46"/>
        <v>9.748520000000001</v>
      </c>
      <c r="EQ99" s="149">
        <f t="shared" si="46"/>
        <v>10.92708</v>
      </c>
      <c r="ER99" s="149">
        <f t="shared" si="46"/>
        <v>18.506439999999998</v>
      </c>
      <c r="ES99" s="149">
        <f t="shared" si="46"/>
        <v>77.429360000000003</v>
      </c>
      <c r="ET99" s="149">
        <f t="shared" si="46"/>
        <v>37.307520000000004</v>
      </c>
      <c r="EU99" s="149">
        <f t="shared" si="46"/>
        <v>21.965920000000001</v>
      </c>
      <c r="EV99" s="149">
        <f t="shared" si="46"/>
        <v>23.205439999999999</v>
      </c>
      <c r="EW99" s="149">
        <f t="shared" si="46"/>
        <v>25.146000000000001</v>
      </c>
      <c r="EX99" s="149">
        <f t="shared" si="46"/>
        <v>21.300439999999998</v>
      </c>
      <c r="EY99" s="149">
        <f t="shared" si="46"/>
        <v>27.833320000000001</v>
      </c>
      <c r="EZ99" s="149">
        <f t="shared" si="46"/>
        <v>17.74952</v>
      </c>
      <c r="FA99" s="149">
        <f t="shared" si="46"/>
        <v>18.069560000000003</v>
      </c>
      <c r="FB99" s="149">
        <f t="shared" si="46"/>
        <v>21.031200000000002</v>
      </c>
      <c r="FC99" s="149">
        <f t="shared" si="46"/>
        <v>21.254720000000002</v>
      </c>
      <c r="FD99" s="149">
        <f t="shared" si="46"/>
        <v>17.338039999999999</v>
      </c>
      <c r="FE99" s="149">
        <f t="shared" si="46"/>
        <v>17.647920000000003</v>
      </c>
      <c r="FF99" s="149">
        <f t="shared" si="46"/>
        <v>147.25395999999998</v>
      </c>
      <c r="FG99" s="149">
        <f t="shared" si="46"/>
        <v>30.25648</v>
      </c>
      <c r="FH99" s="149">
        <f t="shared" si="46"/>
        <v>42.417999999999999</v>
      </c>
      <c r="FI99" s="149">
        <f t="shared" si="46"/>
        <v>12.882880000000002</v>
      </c>
      <c r="FJ99" s="149">
        <f t="shared" si="46"/>
        <v>21.89988</v>
      </c>
      <c r="FK99" s="149">
        <f t="shared" si="46"/>
        <v>26.375360000000001</v>
      </c>
      <c r="FL99" s="149">
        <f t="shared" si="46"/>
        <v>19.13128</v>
      </c>
      <c r="FM99" s="149">
        <f t="shared" si="46"/>
        <v>12.887960000000001</v>
      </c>
      <c r="FN99" s="149">
        <f t="shared" si="46"/>
        <v>14.24432</v>
      </c>
      <c r="FO99" s="149">
        <f t="shared" si="46"/>
        <v>21.874479999999998</v>
      </c>
      <c r="FP99" s="149">
        <f t="shared" si="46"/>
        <v>10.403840000000001</v>
      </c>
      <c r="FQ99" s="149">
        <f t="shared" si="46"/>
        <v>15.311120000000001</v>
      </c>
      <c r="FR99" s="149">
        <f t="shared" si="46"/>
        <v>18.267679999999999</v>
      </c>
      <c r="FS99" s="149">
        <f t="shared" si="46"/>
        <v>13.07084</v>
      </c>
      <c r="FT99" s="149">
        <f t="shared" si="46"/>
        <v>19.314160000000001</v>
      </c>
      <c r="FU99" s="149">
        <f t="shared" si="46"/>
        <v>17.56156</v>
      </c>
      <c r="FV99" s="149">
        <f t="shared" si="46"/>
        <v>6.3601599999999996</v>
      </c>
      <c r="FW99" s="149">
        <f t="shared" si="46"/>
        <v>17.592040000000001</v>
      </c>
      <c r="FX99" s="149">
        <f t="shared" si="46"/>
        <v>20.47748</v>
      </c>
      <c r="FY99" s="149">
        <f t="shared" si="46"/>
        <v>9.1338399999999993</v>
      </c>
      <c r="FZ99" s="149">
        <f t="shared" si="46"/>
        <v>2.0878800000000002</v>
      </c>
      <c r="GA99" s="149">
        <f t="shared" si="46"/>
        <v>17.541240000000002</v>
      </c>
      <c r="GB99" s="149">
        <f t="shared" si="46"/>
        <v>11.4046</v>
      </c>
      <c r="GC99" s="149">
        <f t="shared" si="46"/>
        <v>17.851119999999998</v>
      </c>
      <c r="GD99" s="149">
        <f t="shared" si="46"/>
        <v>20.756880000000002</v>
      </c>
      <c r="GE99" s="149">
        <f t="shared" si="46"/>
        <v>5.4305200000000005</v>
      </c>
      <c r="GF99" s="149">
        <f t="shared" si="46"/>
        <v>5.1917600000000004</v>
      </c>
      <c r="GG99" s="149">
        <f t="shared" si="46"/>
        <v>8.9052399999999992</v>
      </c>
      <c r="GH99" s="149">
        <f t="shared" si="46"/>
        <v>12.48664</v>
      </c>
      <c r="GI99" s="149">
        <f t="shared" si="46"/>
        <v>19.837400000000002</v>
      </c>
      <c r="GJ99" s="149">
        <f t="shared" si="46"/>
        <v>13.045440000000001</v>
      </c>
      <c r="GK99" s="149">
        <f t="shared" si="46"/>
        <v>8.14832</v>
      </c>
      <c r="GL99" s="149">
        <f t="shared" si="46"/>
        <v>25.562560000000001</v>
      </c>
      <c r="GM99" s="149">
        <f t="shared" si="46"/>
        <v>13.395960000000001</v>
      </c>
      <c r="GN99" s="149">
        <f t="shared" si="46"/>
        <v>13.924280000000001</v>
      </c>
      <c r="GO99" s="149">
        <f t="shared" si="46"/>
        <v>10.16</v>
      </c>
      <c r="GP99" s="149">
        <f t="shared" si="46"/>
        <v>7.2339200000000003</v>
      </c>
      <c r="GQ99" s="149">
        <f t="shared" si="46"/>
        <v>5.9842399999999998</v>
      </c>
      <c r="GR99" s="149">
        <f t="shared" si="46"/>
        <v>10.86612</v>
      </c>
      <c r="GS99" s="149">
        <f t="shared" ref="GS99:HX99" si="47">GS98*5.08/1000</f>
        <v>6.1366400000000008</v>
      </c>
      <c r="GT99" s="149">
        <f t="shared" si="47"/>
        <v>26.832560000000001</v>
      </c>
      <c r="GU99" s="149">
        <f t="shared" si="47"/>
        <v>19.989799999999999</v>
      </c>
      <c r="GV99" s="149">
        <f t="shared" si="47"/>
        <v>17.439640000000001</v>
      </c>
      <c r="GW99" s="149">
        <f t="shared" si="47"/>
        <v>42.026840000000007</v>
      </c>
      <c r="GX99" s="149">
        <f t="shared" si="47"/>
        <v>0.99060000000000004</v>
      </c>
      <c r="GY99" s="149">
        <f t="shared" si="47"/>
        <v>2.9971999999999999</v>
      </c>
      <c r="GZ99" s="149">
        <f t="shared" si="47"/>
        <v>8.9357199999999999</v>
      </c>
      <c r="HA99" s="149">
        <f t="shared" si="47"/>
        <v>10.36828</v>
      </c>
      <c r="HB99" s="149">
        <f t="shared" si="47"/>
        <v>10.728960000000001</v>
      </c>
      <c r="HC99" s="149">
        <f t="shared" si="47"/>
        <v>4.4246800000000004</v>
      </c>
      <c r="HD99" s="149">
        <f t="shared" si="47"/>
        <v>26.035</v>
      </c>
      <c r="HE99" s="149">
        <f t="shared" si="47"/>
        <v>19.959319999999998</v>
      </c>
      <c r="HF99" s="149">
        <f t="shared" si="47"/>
        <v>10.058399999999999</v>
      </c>
      <c r="HG99" s="149">
        <f t="shared" si="47"/>
        <v>69.260720000000006</v>
      </c>
      <c r="HH99" s="149">
        <f t="shared" si="47"/>
        <v>12.623799999999999</v>
      </c>
      <c r="HI99" s="149">
        <f t="shared" si="47"/>
        <v>12.05992</v>
      </c>
      <c r="HJ99" s="149">
        <f t="shared" si="47"/>
        <v>12.9032</v>
      </c>
      <c r="HK99" s="149">
        <f t="shared" si="47"/>
        <v>26.72588</v>
      </c>
      <c r="HL99" s="149">
        <f t="shared" si="47"/>
        <v>17.0688</v>
      </c>
      <c r="HM99" s="149">
        <f t="shared" si="47"/>
        <v>21.346160000000001</v>
      </c>
      <c r="HN99" s="149">
        <f t="shared" si="47"/>
        <v>8.0365599999999997</v>
      </c>
      <c r="HO99" s="149">
        <f t="shared" si="47"/>
        <v>22.946360000000002</v>
      </c>
      <c r="HP99" s="149">
        <f t="shared" si="47"/>
        <v>13.944600000000001</v>
      </c>
      <c r="HQ99" s="149">
        <f t="shared" si="47"/>
        <v>14.157960000000001</v>
      </c>
      <c r="HR99" s="149">
        <f t="shared" si="47"/>
        <v>13.0556</v>
      </c>
      <c r="HS99" s="149">
        <f t="shared" si="47"/>
        <v>12.19708</v>
      </c>
      <c r="HT99" s="149">
        <f t="shared" si="47"/>
        <v>8.3413599999999999</v>
      </c>
      <c r="HU99" s="149">
        <f t="shared" si="47"/>
        <v>12.98448</v>
      </c>
      <c r="HV99" s="149">
        <f t="shared" si="47"/>
        <v>28.193999999999999</v>
      </c>
      <c r="HW99" s="149">
        <f t="shared" si="47"/>
        <v>13.009880000000001</v>
      </c>
      <c r="HX99" s="149">
        <f t="shared" si="47"/>
        <v>24.450040000000001</v>
      </c>
    </row>
    <row r="100" spans="1:232" s="152" customFormat="1" ht="18" customHeight="1" x14ac:dyDescent="0.2">
      <c r="A100" s="148"/>
      <c r="B100" s="150" t="s">
        <v>343</v>
      </c>
      <c r="C100" s="27" t="s">
        <v>240</v>
      </c>
      <c r="D100" s="148"/>
      <c r="E100" s="148"/>
      <c r="F100" s="148"/>
      <c r="G100" s="148"/>
      <c r="H100" s="151">
        <f>H99-H97</f>
        <v>-5.4838800000000028</v>
      </c>
      <c r="I100" s="151">
        <f>I99-I97</f>
        <v>-8.8474399999999953</v>
      </c>
      <c r="J100" s="151">
        <f>J99-J97</f>
        <v>-17.18796</v>
      </c>
      <c r="K100" s="151">
        <f t="shared" ref="K100:BV100" si="48">K99-K87</f>
        <v>5.2984400000000003</v>
      </c>
      <c r="L100" s="151">
        <f t="shared" si="48"/>
        <v>17.94256</v>
      </c>
      <c r="M100" s="151">
        <f t="shared" si="48"/>
        <v>8.5496400000000001</v>
      </c>
      <c r="N100" s="151">
        <f t="shared" si="48"/>
        <v>12.740639999999999</v>
      </c>
      <c r="O100" s="151">
        <f t="shared" si="48"/>
        <v>21.153119999999998</v>
      </c>
      <c r="P100" s="151">
        <f t="shared" si="48"/>
        <v>11.988799999999999</v>
      </c>
      <c r="Q100" s="151">
        <f t="shared" si="48"/>
        <v>28.437840000000001</v>
      </c>
      <c r="R100" s="151">
        <f t="shared" si="48"/>
        <v>22.529799999999998</v>
      </c>
      <c r="S100" s="151">
        <f t="shared" si="48"/>
        <v>21.269959999999998</v>
      </c>
      <c r="T100" s="151">
        <f t="shared" si="48"/>
        <v>21.107400000000002</v>
      </c>
      <c r="U100" s="151">
        <f t="shared" si="48"/>
        <v>21.290279999999999</v>
      </c>
      <c r="V100" s="151">
        <f t="shared" si="48"/>
        <v>17.56664</v>
      </c>
      <c r="W100" s="151">
        <f t="shared" si="48"/>
        <v>17.586959999999998</v>
      </c>
      <c r="X100" s="151">
        <f t="shared" si="48"/>
        <v>8.1584800000000008</v>
      </c>
      <c r="Y100" s="151">
        <f t="shared" si="48"/>
        <v>13.06068</v>
      </c>
      <c r="Z100" s="151">
        <f t="shared" si="48"/>
        <v>23.500080000000001</v>
      </c>
      <c r="AA100" s="151">
        <f t="shared" si="48"/>
        <v>24.175720000000002</v>
      </c>
      <c r="AB100" s="151">
        <f t="shared" si="48"/>
        <v>11.54176</v>
      </c>
      <c r="AC100" s="151">
        <f t="shared" si="48"/>
        <v>25.780999999999999</v>
      </c>
      <c r="AD100" s="151">
        <f t="shared" si="48"/>
        <v>22.748240000000003</v>
      </c>
      <c r="AE100" s="151">
        <f t="shared" si="48"/>
        <v>11.57732</v>
      </c>
      <c r="AF100" s="151">
        <f t="shared" si="48"/>
        <v>6.6700400000000002</v>
      </c>
      <c r="AG100" s="151">
        <f t="shared" si="48"/>
        <v>7.0307200000000005</v>
      </c>
      <c r="AH100" s="151">
        <f t="shared" si="48"/>
        <v>16.52524</v>
      </c>
      <c r="AI100" s="151">
        <f t="shared" si="48"/>
        <v>6.35</v>
      </c>
      <c r="AJ100" s="151">
        <f t="shared" si="48"/>
        <v>8.2295999999999996</v>
      </c>
      <c r="AK100" s="151">
        <f t="shared" si="48"/>
        <v>22.89048</v>
      </c>
      <c r="AL100" s="151">
        <f t="shared" si="48"/>
        <v>13.446759999999999</v>
      </c>
      <c r="AM100" s="151">
        <f t="shared" si="48"/>
        <v>4.0538400000000001</v>
      </c>
      <c r="AN100" s="151">
        <f t="shared" si="48"/>
        <v>30.601920000000003</v>
      </c>
      <c r="AO100" s="151">
        <f t="shared" si="48"/>
        <v>8.0009999999999994</v>
      </c>
      <c r="AP100" s="151">
        <f t="shared" si="48"/>
        <v>13.36548</v>
      </c>
      <c r="AQ100" s="151">
        <f t="shared" si="48"/>
        <v>24.470359999999999</v>
      </c>
      <c r="AR100" s="151">
        <f t="shared" si="48"/>
        <v>10.058399999999999</v>
      </c>
      <c r="AS100" s="151">
        <f t="shared" si="48"/>
        <v>15.73784</v>
      </c>
      <c r="AT100" s="151">
        <f t="shared" si="48"/>
        <v>24.419560000000001</v>
      </c>
      <c r="AU100" s="151">
        <f t="shared" si="48"/>
        <v>4.4196</v>
      </c>
      <c r="AV100" s="151">
        <f t="shared" si="48"/>
        <v>21.09216</v>
      </c>
      <c r="AW100" s="151">
        <f t="shared" si="48"/>
        <v>14.945360000000001</v>
      </c>
      <c r="AX100" s="151">
        <f t="shared" si="48"/>
        <v>14.03096</v>
      </c>
      <c r="AY100" s="151">
        <f t="shared" si="48"/>
        <v>19.151599999999998</v>
      </c>
      <c r="AZ100" s="151">
        <f t="shared" si="48"/>
        <v>14.03096</v>
      </c>
      <c r="BA100" s="151">
        <f t="shared" si="48"/>
        <v>10.800079999999999</v>
      </c>
      <c r="BB100" s="151">
        <f t="shared" si="48"/>
        <v>15.407639999999999</v>
      </c>
      <c r="BC100" s="151">
        <f t="shared" si="48"/>
        <v>31.09468</v>
      </c>
      <c r="BD100" s="151">
        <f t="shared" si="48"/>
        <v>3.7845999999999997</v>
      </c>
      <c r="BE100" s="151">
        <f t="shared" si="48"/>
        <v>2.7635200000000002</v>
      </c>
      <c r="BF100" s="151">
        <f t="shared" si="48"/>
        <v>3.9674800000000001</v>
      </c>
      <c r="BG100" s="151">
        <f t="shared" si="48"/>
        <v>4.7498000000000005</v>
      </c>
      <c r="BH100" s="151">
        <f t="shared" si="48"/>
        <v>29.311600000000002</v>
      </c>
      <c r="BI100" s="151">
        <f t="shared" si="48"/>
        <v>12.13612</v>
      </c>
      <c r="BJ100" s="151">
        <f t="shared" si="48"/>
        <v>28.676600000000001</v>
      </c>
      <c r="BK100" s="151">
        <f t="shared" si="48"/>
        <v>22.20468</v>
      </c>
      <c r="BL100" s="151">
        <f t="shared" si="48"/>
        <v>2.72288</v>
      </c>
      <c r="BM100" s="151">
        <f t="shared" si="48"/>
        <v>7.3406000000000002</v>
      </c>
      <c r="BN100" s="151">
        <f t="shared" si="48"/>
        <v>5.6743600000000001</v>
      </c>
      <c r="BO100" s="151">
        <f t="shared" si="48"/>
        <v>22.026880000000002</v>
      </c>
      <c r="BP100" s="151">
        <f t="shared" si="48"/>
        <v>32.481520000000003</v>
      </c>
      <c r="BQ100" s="151">
        <f t="shared" si="48"/>
        <v>60.477400000000003</v>
      </c>
      <c r="BR100" s="151">
        <f t="shared" si="48"/>
        <v>11.480799999999999</v>
      </c>
      <c r="BS100" s="151">
        <f t="shared" si="48"/>
        <v>1.5036800000000001</v>
      </c>
      <c r="BT100" s="151">
        <f t="shared" si="48"/>
        <v>27.64536</v>
      </c>
      <c r="BU100" s="151">
        <f t="shared" si="48"/>
        <v>24.389080000000003</v>
      </c>
      <c r="BV100" s="151">
        <f t="shared" si="48"/>
        <v>1.7373600000000002</v>
      </c>
      <c r="BW100" s="151">
        <f t="shared" ref="BW100:EH100" si="49">BW99-BW87</f>
        <v>28.773119999999999</v>
      </c>
      <c r="BX100" s="151">
        <f t="shared" si="49"/>
        <v>23.058119999999999</v>
      </c>
      <c r="BY100" s="151">
        <f t="shared" si="49"/>
        <v>19.944080000000003</v>
      </c>
      <c r="BZ100" s="151">
        <f t="shared" si="49"/>
        <v>27.828240000000001</v>
      </c>
      <c r="CA100" s="151">
        <f t="shared" si="49"/>
        <v>27.091639999999998</v>
      </c>
      <c r="CB100" s="151">
        <f t="shared" si="49"/>
        <v>21.269959999999998</v>
      </c>
      <c r="CC100" s="151">
        <f t="shared" si="49"/>
        <v>11.318239999999999</v>
      </c>
      <c r="CD100" s="151">
        <f t="shared" si="49"/>
        <v>9.3675200000000007</v>
      </c>
      <c r="CE100" s="151">
        <f t="shared" si="49"/>
        <v>1.27508</v>
      </c>
      <c r="CF100" s="151">
        <f t="shared" si="49"/>
        <v>8.0264000000000006</v>
      </c>
      <c r="CG100" s="151">
        <f t="shared" si="49"/>
        <v>12.644120000000001</v>
      </c>
      <c r="CH100" s="151">
        <f t="shared" si="49"/>
        <v>28.021279999999997</v>
      </c>
      <c r="CI100" s="151">
        <f t="shared" si="49"/>
        <v>21.000720000000001</v>
      </c>
      <c r="CJ100" s="151">
        <f t="shared" si="49"/>
        <v>29.657040000000002</v>
      </c>
      <c r="CK100" s="151">
        <f t="shared" si="49"/>
        <v>12.908280000000001</v>
      </c>
      <c r="CL100" s="151">
        <f t="shared" si="49"/>
        <v>10.403840000000001</v>
      </c>
      <c r="CM100" s="151">
        <f t="shared" si="49"/>
        <v>20.985479999999999</v>
      </c>
      <c r="CN100" s="151">
        <f t="shared" si="49"/>
        <v>11.5824</v>
      </c>
      <c r="CO100" s="151">
        <f t="shared" si="49"/>
        <v>11.53668</v>
      </c>
      <c r="CP100" s="151">
        <f t="shared" si="49"/>
        <v>18.0594</v>
      </c>
      <c r="CQ100" s="151">
        <f t="shared" si="49"/>
        <v>17.246599999999997</v>
      </c>
      <c r="CR100" s="151">
        <f t="shared" si="49"/>
        <v>16.29664</v>
      </c>
      <c r="CS100" s="151">
        <f t="shared" si="49"/>
        <v>21.031200000000002</v>
      </c>
      <c r="CT100" s="151">
        <f t="shared" si="49"/>
        <v>14.97584</v>
      </c>
      <c r="CU100" s="151">
        <f t="shared" si="49"/>
        <v>11.90244</v>
      </c>
      <c r="CV100" s="151">
        <f t="shared" si="49"/>
        <v>11.5824</v>
      </c>
      <c r="CW100" s="151">
        <f t="shared" si="49"/>
        <v>37.449760000000005</v>
      </c>
      <c r="CX100" s="151">
        <f t="shared" si="49"/>
        <v>8.2346800000000009</v>
      </c>
      <c r="CY100" s="151">
        <f t="shared" si="49"/>
        <v>15.270479999999999</v>
      </c>
      <c r="CZ100" s="151">
        <f t="shared" si="49"/>
        <v>12.740639999999999</v>
      </c>
      <c r="DA100" s="151">
        <f t="shared" si="49"/>
        <v>55.097679999999997</v>
      </c>
      <c r="DB100" s="151">
        <f t="shared" si="49"/>
        <v>2.4739599999999999</v>
      </c>
      <c r="DC100" s="151">
        <f t="shared" si="49"/>
        <v>24.42972</v>
      </c>
      <c r="DD100" s="151">
        <f t="shared" si="49"/>
        <v>12.2174</v>
      </c>
      <c r="DE100" s="151">
        <f t="shared" si="49"/>
        <v>24.11984</v>
      </c>
      <c r="DF100" s="151">
        <f t="shared" si="49"/>
        <v>23.6982</v>
      </c>
      <c r="DG100" s="151">
        <f t="shared" si="49"/>
        <v>148.43251999999998</v>
      </c>
      <c r="DH100" s="151">
        <f t="shared" si="49"/>
        <v>126.56312</v>
      </c>
      <c r="DI100" s="151">
        <f t="shared" si="49"/>
        <v>142.86483999999999</v>
      </c>
      <c r="DJ100" s="151">
        <f t="shared" si="49"/>
        <v>54.731919999999995</v>
      </c>
      <c r="DK100" s="151">
        <f t="shared" si="49"/>
        <v>143.81988000000001</v>
      </c>
      <c r="DL100" s="151">
        <f t="shared" si="49"/>
        <v>74.950320000000005</v>
      </c>
      <c r="DM100" s="151">
        <f t="shared" si="49"/>
        <v>14.020800000000001</v>
      </c>
      <c r="DN100" s="151">
        <f t="shared" si="49"/>
        <v>13.004799999999999</v>
      </c>
      <c r="DO100" s="151">
        <f t="shared" si="49"/>
        <v>17.820640000000001</v>
      </c>
      <c r="DP100" s="151">
        <f t="shared" si="49"/>
        <v>12.86256</v>
      </c>
      <c r="DQ100" s="151">
        <f t="shared" si="49"/>
        <v>22.24024</v>
      </c>
      <c r="DR100" s="151">
        <f t="shared" si="49"/>
        <v>14.752319999999999</v>
      </c>
      <c r="DS100" s="151">
        <f t="shared" si="49"/>
        <v>88.564719999999994</v>
      </c>
      <c r="DT100" s="151">
        <f t="shared" si="49"/>
        <v>34.20872</v>
      </c>
      <c r="DU100" s="151">
        <f t="shared" si="49"/>
        <v>126.06528</v>
      </c>
      <c r="DV100" s="151">
        <f t="shared" si="49"/>
        <v>32.715200000000003</v>
      </c>
      <c r="DW100" s="151">
        <f t="shared" si="49"/>
        <v>35.443160000000006</v>
      </c>
      <c r="DX100" s="151">
        <f t="shared" si="49"/>
        <v>176.2252</v>
      </c>
      <c r="DY100" s="151">
        <f t="shared" si="49"/>
        <v>35.377120000000005</v>
      </c>
      <c r="DZ100" s="151">
        <f t="shared" si="49"/>
        <v>35.488879999999995</v>
      </c>
      <c r="EA100" s="151">
        <f t="shared" si="49"/>
        <v>35.478720000000003</v>
      </c>
      <c r="EB100" s="151">
        <f t="shared" si="49"/>
        <v>23.84552</v>
      </c>
      <c r="EC100" s="151">
        <f t="shared" si="49"/>
        <v>23.34768</v>
      </c>
      <c r="ED100" s="151">
        <f t="shared" si="49"/>
        <v>37.383720000000004</v>
      </c>
      <c r="EE100" s="151">
        <f t="shared" si="49"/>
        <v>30.358080000000001</v>
      </c>
      <c r="EF100" s="151">
        <f t="shared" si="49"/>
        <v>14.737080000000001</v>
      </c>
      <c r="EG100" s="151">
        <f t="shared" si="49"/>
        <v>17.29232</v>
      </c>
      <c r="EH100" s="151">
        <f t="shared" si="49"/>
        <v>4.9885600000000005</v>
      </c>
      <c r="EI100" s="151">
        <f t="shared" ref="EI100:GT100" si="50">EI99-EI87</f>
        <v>11.932919999999999</v>
      </c>
      <c r="EJ100" s="151">
        <f t="shared" si="50"/>
        <v>11.92784</v>
      </c>
      <c r="EK100" s="151">
        <f t="shared" si="50"/>
        <v>11.98372</v>
      </c>
      <c r="EL100" s="151">
        <f t="shared" si="50"/>
        <v>25.105360000000001</v>
      </c>
      <c r="EM100" s="151">
        <f t="shared" si="50"/>
        <v>15.62608</v>
      </c>
      <c r="EN100" s="151">
        <f t="shared" si="50"/>
        <v>16.266159999999999</v>
      </c>
      <c r="EO100" s="151">
        <f t="shared" si="50"/>
        <v>20.137119999999999</v>
      </c>
      <c r="EP100" s="151">
        <f t="shared" si="50"/>
        <v>9.748520000000001</v>
      </c>
      <c r="EQ100" s="151">
        <f t="shared" si="50"/>
        <v>10.92708</v>
      </c>
      <c r="ER100" s="151">
        <f t="shared" si="50"/>
        <v>18.506439999999998</v>
      </c>
      <c r="ES100" s="151">
        <f t="shared" si="50"/>
        <v>77.429360000000003</v>
      </c>
      <c r="ET100" s="151">
        <f t="shared" si="50"/>
        <v>37.307520000000004</v>
      </c>
      <c r="EU100" s="151">
        <f t="shared" si="50"/>
        <v>21.965920000000001</v>
      </c>
      <c r="EV100" s="151">
        <f t="shared" si="50"/>
        <v>23.205439999999999</v>
      </c>
      <c r="EW100" s="151">
        <f t="shared" si="50"/>
        <v>25.146000000000001</v>
      </c>
      <c r="EX100" s="151">
        <f t="shared" si="50"/>
        <v>21.300439999999998</v>
      </c>
      <c r="EY100" s="151">
        <f t="shared" si="50"/>
        <v>27.833320000000001</v>
      </c>
      <c r="EZ100" s="151">
        <f t="shared" si="50"/>
        <v>17.74952</v>
      </c>
      <c r="FA100" s="151">
        <f t="shared" si="50"/>
        <v>18.069560000000003</v>
      </c>
      <c r="FB100" s="151">
        <f t="shared" si="50"/>
        <v>21.031200000000002</v>
      </c>
      <c r="FC100" s="151">
        <f t="shared" si="50"/>
        <v>21.254720000000002</v>
      </c>
      <c r="FD100" s="151">
        <f t="shared" si="50"/>
        <v>17.338039999999999</v>
      </c>
      <c r="FE100" s="151">
        <f t="shared" si="50"/>
        <v>17.647920000000003</v>
      </c>
      <c r="FF100" s="151">
        <f t="shared" si="50"/>
        <v>147.25395999999998</v>
      </c>
      <c r="FG100" s="151">
        <f t="shared" si="50"/>
        <v>30.25648</v>
      </c>
      <c r="FH100" s="151">
        <f t="shared" si="50"/>
        <v>42.417999999999999</v>
      </c>
      <c r="FI100" s="151">
        <f t="shared" si="50"/>
        <v>12.882880000000002</v>
      </c>
      <c r="FJ100" s="151">
        <f t="shared" si="50"/>
        <v>21.89988</v>
      </c>
      <c r="FK100" s="151">
        <f t="shared" si="50"/>
        <v>26.375360000000001</v>
      </c>
      <c r="FL100" s="151">
        <f t="shared" si="50"/>
        <v>19.13128</v>
      </c>
      <c r="FM100" s="151">
        <f t="shared" si="50"/>
        <v>12.887960000000001</v>
      </c>
      <c r="FN100" s="151">
        <f t="shared" si="50"/>
        <v>14.24432</v>
      </c>
      <c r="FO100" s="151">
        <f t="shared" si="50"/>
        <v>21.874479999999998</v>
      </c>
      <c r="FP100" s="151">
        <f t="shared" si="50"/>
        <v>10.403840000000001</v>
      </c>
      <c r="FQ100" s="151">
        <f t="shared" si="50"/>
        <v>15.311120000000001</v>
      </c>
      <c r="FR100" s="151">
        <f t="shared" si="50"/>
        <v>18.267679999999999</v>
      </c>
      <c r="FS100" s="151">
        <f t="shared" si="50"/>
        <v>13.07084</v>
      </c>
      <c r="FT100" s="151">
        <f t="shared" si="50"/>
        <v>19.314160000000001</v>
      </c>
      <c r="FU100" s="151">
        <f t="shared" si="50"/>
        <v>17.56156</v>
      </c>
      <c r="FV100" s="151">
        <f t="shared" si="50"/>
        <v>6.3601599999999996</v>
      </c>
      <c r="FW100" s="151">
        <f t="shared" si="50"/>
        <v>17.592040000000001</v>
      </c>
      <c r="FX100" s="151">
        <f t="shared" si="50"/>
        <v>20.47748</v>
      </c>
      <c r="FY100" s="151">
        <f t="shared" si="50"/>
        <v>9.1338399999999993</v>
      </c>
      <c r="FZ100" s="151">
        <f t="shared" si="50"/>
        <v>2.0878800000000002</v>
      </c>
      <c r="GA100" s="151">
        <f t="shared" si="50"/>
        <v>17.541240000000002</v>
      </c>
      <c r="GB100" s="151">
        <f t="shared" si="50"/>
        <v>11.4046</v>
      </c>
      <c r="GC100" s="151">
        <f t="shared" si="50"/>
        <v>17.851119999999998</v>
      </c>
      <c r="GD100" s="151">
        <f t="shared" si="50"/>
        <v>20.756880000000002</v>
      </c>
      <c r="GE100" s="151">
        <f t="shared" si="50"/>
        <v>5.4305200000000005</v>
      </c>
      <c r="GF100" s="151">
        <f t="shared" si="50"/>
        <v>5.1917600000000004</v>
      </c>
      <c r="GG100" s="151">
        <f t="shared" si="50"/>
        <v>8.9052399999999992</v>
      </c>
      <c r="GH100" s="151">
        <f t="shared" si="50"/>
        <v>12.48664</v>
      </c>
      <c r="GI100" s="151">
        <f t="shared" si="50"/>
        <v>19.837400000000002</v>
      </c>
      <c r="GJ100" s="151">
        <f t="shared" si="50"/>
        <v>13.045440000000001</v>
      </c>
      <c r="GK100" s="151">
        <f t="shared" si="50"/>
        <v>8.14832</v>
      </c>
      <c r="GL100" s="151">
        <f t="shared" si="50"/>
        <v>25.562560000000001</v>
      </c>
      <c r="GM100" s="151">
        <f t="shared" si="50"/>
        <v>13.395960000000001</v>
      </c>
      <c r="GN100" s="151">
        <f t="shared" si="50"/>
        <v>13.924280000000001</v>
      </c>
      <c r="GO100" s="151">
        <f t="shared" si="50"/>
        <v>10.16</v>
      </c>
      <c r="GP100" s="151">
        <f t="shared" si="50"/>
        <v>7.2339200000000003</v>
      </c>
      <c r="GQ100" s="151">
        <f t="shared" si="50"/>
        <v>5.9842399999999998</v>
      </c>
      <c r="GR100" s="151">
        <f t="shared" si="50"/>
        <v>10.86612</v>
      </c>
      <c r="GS100" s="151">
        <f t="shared" si="50"/>
        <v>6.1366400000000008</v>
      </c>
      <c r="GT100" s="151">
        <f t="shared" si="50"/>
        <v>26.832560000000001</v>
      </c>
      <c r="GU100" s="151">
        <f t="shared" ref="GU100:HX100" si="51">GU99-GU87</f>
        <v>19.989799999999999</v>
      </c>
      <c r="GV100" s="151">
        <f t="shared" si="51"/>
        <v>17.439640000000001</v>
      </c>
      <c r="GW100" s="151">
        <f t="shared" si="51"/>
        <v>42.026840000000007</v>
      </c>
      <c r="GX100" s="151">
        <f t="shared" si="51"/>
        <v>0.99060000000000004</v>
      </c>
      <c r="GY100" s="151">
        <f t="shared" si="51"/>
        <v>2.9971999999999999</v>
      </c>
      <c r="GZ100" s="151">
        <f t="shared" si="51"/>
        <v>8.9357199999999999</v>
      </c>
      <c r="HA100" s="151">
        <f t="shared" si="51"/>
        <v>10.36828</v>
      </c>
      <c r="HB100" s="151">
        <f t="shared" si="51"/>
        <v>10.728960000000001</v>
      </c>
      <c r="HC100" s="151">
        <f t="shared" si="51"/>
        <v>4.4246800000000004</v>
      </c>
      <c r="HD100" s="151">
        <f t="shared" si="51"/>
        <v>26.035</v>
      </c>
      <c r="HE100" s="151">
        <f t="shared" si="51"/>
        <v>19.959319999999998</v>
      </c>
      <c r="HF100" s="151">
        <f t="shared" si="51"/>
        <v>10.058399999999999</v>
      </c>
      <c r="HG100" s="151">
        <f t="shared" si="51"/>
        <v>69.260720000000006</v>
      </c>
      <c r="HH100" s="151">
        <f t="shared" si="51"/>
        <v>12.623799999999999</v>
      </c>
      <c r="HI100" s="151">
        <f t="shared" si="51"/>
        <v>12.05992</v>
      </c>
      <c r="HJ100" s="151">
        <f t="shared" si="51"/>
        <v>12.9032</v>
      </c>
      <c r="HK100" s="151">
        <f t="shared" si="51"/>
        <v>26.72588</v>
      </c>
      <c r="HL100" s="151">
        <f t="shared" si="51"/>
        <v>17.0688</v>
      </c>
      <c r="HM100" s="151">
        <f t="shared" si="51"/>
        <v>21.346160000000001</v>
      </c>
      <c r="HN100" s="151">
        <f t="shared" si="51"/>
        <v>8.0365599999999997</v>
      </c>
      <c r="HO100" s="151">
        <f t="shared" si="51"/>
        <v>22.946360000000002</v>
      </c>
      <c r="HP100" s="151">
        <f t="shared" si="51"/>
        <v>13.944600000000001</v>
      </c>
      <c r="HQ100" s="151">
        <f t="shared" si="51"/>
        <v>14.157960000000001</v>
      </c>
      <c r="HR100" s="151">
        <f t="shared" si="51"/>
        <v>13.0556</v>
      </c>
      <c r="HS100" s="151">
        <f t="shared" si="51"/>
        <v>12.19708</v>
      </c>
      <c r="HT100" s="151">
        <f t="shared" si="51"/>
        <v>8.3413599999999999</v>
      </c>
      <c r="HU100" s="151">
        <f t="shared" si="51"/>
        <v>12.98448</v>
      </c>
      <c r="HV100" s="151">
        <f t="shared" si="51"/>
        <v>28.193999999999999</v>
      </c>
      <c r="HW100" s="151">
        <f t="shared" si="51"/>
        <v>13.009880000000001</v>
      </c>
      <c r="HX100" s="151">
        <f t="shared" si="51"/>
        <v>24.450040000000001</v>
      </c>
    </row>
    <row r="101" spans="1:232" s="20" customFormat="1" ht="4.5" customHeight="1" x14ac:dyDescent="0.2">
      <c r="D101" s="152"/>
      <c r="AG101" s="152"/>
    </row>
    <row r="102" spans="1:232" s="20" customFormat="1" x14ac:dyDescent="0.2">
      <c r="D102" s="152"/>
      <c r="AG102" s="152"/>
    </row>
    <row r="103" spans="1:232" s="20" customFormat="1" x14ac:dyDescent="0.2">
      <c r="D103" s="152"/>
      <c r="AG103" s="152"/>
    </row>
    <row r="104" spans="1:232" x14ac:dyDescent="0.2">
      <c r="D104" s="2"/>
      <c r="AG104" s="2"/>
    </row>
    <row r="105" spans="1:232" x14ac:dyDescent="0.2">
      <c r="D105" s="2"/>
      <c r="AG105" s="2"/>
    </row>
    <row r="106" spans="1:232" x14ac:dyDescent="0.2">
      <c r="D106" s="2"/>
      <c r="AG106" s="2"/>
    </row>
    <row r="107" spans="1:232" x14ac:dyDescent="0.2">
      <c r="D107" s="2"/>
      <c r="AG107" s="2"/>
    </row>
    <row r="108" spans="1:232" x14ac:dyDescent="0.2">
      <c r="D108" s="2"/>
      <c r="AG108" s="2"/>
    </row>
    <row r="109" spans="1:232" x14ac:dyDescent="0.2">
      <c r="D109" s="2"/>
      <c r="AG109" s="2"/>
    </row>
    <row r="110" spans="1:232" x14ac:dyDescent="0.2">
      <c r="D110" s="2"/>
      <c r="AG110" s="2"/>
    </row>
    <row r="111" spans="1:232" x14ac:dyDescent="0.2">
      <c r="D111" s="2"/>
      <c r="AG111" s="2"/>
    </row>
    <row r="112" spans="1:232" x14ac:dyDescent="0.2">
      <c r="D112" s="2"/>
      <c r="AG112" s="2"/>
    </row>
    <row r="113" spans="4:33" x14ac:dyDescent="0.2">
      <c r="D113" s="2"/>
      <c r="AG113" s="2"/>
    </row>
    <row r="114" spans="4:33" x14ac:dyDescent="0.2">
      <c r="D114" s="2"/>
      <c r="AG114" s="2"/>
    </row>
    <row r="115" spans="4:33" x14ac:dyDescent="0.2">
      <c r="D115" s="2"/>
      <c r="AG115" s="2"/>
    </row>
    <row r="116" spans="4:33" x14ac:dyDescent="0.2">
      <c r="D116" s="2"/>
      <c r="AG116" s="2"/>
    </row>
    <row r="117" spans="4:33" x14ac:dyDescent="0.2">
      <c r="D117" s="2"/>
      <c r="AG117" s="2"/>
    </row>
    <row r="118" spans="4:33" x14ac:dyDescent="0.2">
      <c r="D118" s="2"/>
      <c r="AG118" s="2"/>
    </row>
    <row r="119" spans="4:33" x14ac:dyDescent="0.2">
      <c r="D119" s="2"/>
      <c r="AG119" s="2"/>
    </row>
    <row r="120" spans="4:33" x14ac:dyDescent="0.2">
      <c r="D120" s="2"/>
      <c r="AG120" s="2"/>
    </row>
    <row r="121" spans="4:33" x14ac:dyDescent="0.2">
      <c r="D121" s="2"/>
      <c r="AG121" s="2"/>
    </row>
    <row r="122" spans="4:33" x14ac:dyDescent="0.2">
      <c r="D122" s="2"/>
      <c r="AG122" s="2"/>
    </row>
    <row r="123" spans="4:33" x14ac:dyDescent="0.2">
      <c r="D123" s="2"/>
      <c r="AG123" s="2"/>
    </row>
    <row r="124" spans="4:33" x14ac:dyDescent="0.2">
      <c r="D124" s="2"/>
      <c r="AG124" s="2"/>
    </row>
    <row r="125" spans="4:33" x14ac:dyDescent="0.2">
      <c r="D125" s="2"/>
      <c r="AG125" s="2"/>
    </row>
    <row r="126" spans="4:33" x14ac:dyDescent="0.2">
      <c r="D126" s="2"/>
      <c r="AG126" s="2"/>
    </row>
    <row r="127" spans="4:33" x14ac:dyDescent="0.2">
      <c r="D127" s="2"/>
      <c r="AG127" s="2"/>
    </row>
    <row r="128" spans="4:33" x14ac:dyDescent="0.2">
      <c r="D128" s="2"/>
      <c r="AG128" s="2"/>
    </row>
    <row r="129" spans="4:33" x14ac:dyDescent="0.2">
      <c r="D129" s="2"/>
      <c r="AG129" s="2"/>
    </row>
    <row r="130" spans="4:33" x14ac:dyDescent="0.2">
      <c r="D130" s="2"/>
      <c r="AG130" s="2"/>
    </row>
    <row r="131" spans="4:33" x14ac:dyDescent="0.2">
      <c r="D131" s="2"/>
      <c r="AG131" s="2"/>
    </row>
    <row r="132" spans="4:33" x14ac:dyDescent="0.2">
      <c r="D132" s="2"/>
      <c r="AG132" s="2"/>
    </row>
    <row r="133" spans="4:33" x14ac:dyDescent="0.2">
      <c r="D133" s="2"/>
      <c r="AG133" s="2"/>
    </row>
    <row r="134" spans="4:33" x14ac:dyDescent="0.2">
      <c r="D134" s="2"/>
      <c r="AG134" s="2"/>
    </row>
    <row r="135" spans="4:33" x14ac:dyDescent="0.2">
      <c r="D135" s="2"/>
      <c r="AG135" s="2"/>
    </row>
    <row r="136" spans="4:33" x14ac:dyDescent="0.2">
      <c r="D136" s="2"/>
      <c r="AG136" s="2"/>
    </row>
    <row r="137" spans="4:33" x14ac:dyDescent="0.2">
      <c r="D137" s="2"/>
      <c r="AG137" s="2"/>
    </row>
    <row r="138" spans="4:33" x14ac:dyDescent="0.2">
      <c r="D138" s="2"/>
      <c r="AG138" s="2"/>
    </row>
    <row r="139" spans="4:33" x14ac:dyDescent="0.2">
      <c r="D139" s="2"/>
      <c r="AG139" s="2"/>
    </row>
    <row r="140" spans="4:33" x14ac:dyDescent="0.2">
      <c r="D140" s="2"/>
      <c r="AG140" s="2"/>
    </row>
    <row r="141" spans="4:33" x14ac:dyDescent="0.2">
      <c r="D141" s="2"/>
      <c r="AG141" s="2"/>
    </row>
    <row r="142" spans="4:33" x14ac:dyDescent="0.2">
      <c r="D142" s="2"/>
      <c r="AG142" s="2"/>
    </row>
    <row r="143" spans="4:33" x14ac:dyDescent="0.2">
      <c r="D143" s="2"/>
      <c r="AG143" s="2"/>
    </row>
    <row r="144" spans="4:33" x14ac:dyDescent="0.2">
      <c r="D144" s="2"/>
      <c r="AG144" s="2"/>
    </row>
    <row r="145" spans="4:33" x14ac:dyDescent="0.2">
      <c r="D145" s="2"/>
      <c r="AG145" s="2"/>
    </row>
    <row r="146" spans="4:33" x14ac:dyDescent="0.2">
      <c r="D146" s="2"/>
      <c r="AG146" s="2"/>
    </row>
    <row r="147" spans="4:33" x14ac:dyDescent="0.2">
      <c r="D147" s="2"/>
      <c r="AG147" s="2"/>
    </row>
  </sheetData>
  <mergeCells count="232">
    <mergeCell ref="L9:L11"/>
    <mergeCell ref="M9:M11"/>
    <mergeCell ref="N9:N11"/>
    <mergeCell ref="O9:O11"/>
    <mergeCell ref="P9:P11"/>
    <mergeCell ref="Q9:Q11"/>
    <mergeCell ref="A7:AH7"/>
    <mergeCell ref="A9:A11"/>
    <mergeCell ref="B9:B11"/>
    <mergeCell ref="C9:C11"/>
    <mergeCell ref="D9:D11"/>
    <mergeCell ref="E9:G9"/>
    <mergeCell ref="H9:H11"/>
    <mergeCell ref="I9:I11"/>
    <mergeCell ref="J9:J11"/>
    <mergeCell ref="K9:K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BH9:BH11"/>
    <mergeCell ref="BI9:BI11"/>
    <mergeCell ref="BJ9:BJ11"/>
    <mergeCell ref="BK9:BK11"/>
    <mergeCell ref="BL9:BL11"/>
    <mergeCell ref="BM9:BM11"/>
    <mergeCell ref="BB9:BB11"/>
    <mergeCell ref="BC9:BC11"/>
    <mergeCell ref="BD9:BD11"/>
    <mergeCell ref="BE9:BE11"/>
    <mergeCell ref="BF9:BF11"/>
    <mergeCell ref="BG9:BG11"/>
    <mergeCell ref="BT9:BT11"/>
    <mergeCell ref="BU9:BU11"/>
    <mergeCell ref="BV9:BV11"/>
    <mergeCell ref="BW9:BW11"/>
    <mergeCell ref="BX9:BX11"/>
    <mergeCell ref="BY9:BY11"/>
    <mergeCell ref="BN9:BN11"/>
    <mergeCell ref="BO9:BO11"/>
    <mergeCell ref="BP9:BP11"/>
    <mergeCell ref="BQ9:BQ11"/>
    <mergeCell ref="BR9:BR11"/>
    <mergeCell ref="BS9:BS11"/>
    <mergeCell ref="CF9:CF11"/>
    <mergeCell ref="CG9:CG11"/>
    <mergeCell ref="CH9:CH11"/>
    <mergeCell ref="CI9:CI11"/>
    <mergeCell ref="CJ9:CJ11"/>
    <mergeCell ref="CK9:CK11"/>
    <mergeCell ref="BZ9:BZ11"/>
    <mergeCell ref="CA9:CA11"/>
    <mergeCell ref="CB9:CB11"/>
    <mergeCell ref="CC9:CC11"/>
    <mergeCell ref="CD9:CD11"/>
    <mergeCell ref="CE9:CE11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  <mergeCell ref="CO9:CO11"/>
    <mergeCell ref="CP9:CP11"/>
    <mergeCell ref="CQ9:CQ11"/>
    <mergeCell ref="DD9:DD11"/>
    <mergeCell ref="DE9:DE11"/>
    <mergeCell ref="DF9:DF11"/>
    <mergeCell ref="DG9:DG11"/>
    <mergeCell ref="DH9:DH11"/>
    <mergeCell ref="DI9:DI11"/>
    <mergeCell ref="CX9:CX11"/>
    <mergeCell ref="CY9:CY11"/>
    <mergeCell ref="CZ9:CZ11"/>
    <mergeCell ref="DA9:DA11"/>
    <mergeCell ref="DB9:DB11"/>
    <mergeCell ref="DC9:DC11"/>
    <mergeCell ref="DP9:DP11"/>
    <mergeCell ref="DQ9:DQ11"/>
    <mergeCell ref="DR9:DR11"/>
    <mergeCell ref="DS9:DS11"/>
    <mergeCell ref="DT9:DT11"/>
    <mergeCell ref="DU9:DU11"/>
    <mergeCell ref="DJ9:DJ11"/>
    <mergeCell ref="DK9:DK11"/>
    <mergeCell ref="DL9:DL11"/>
    <mergeCell ref="DM9:DM11"/>
    <mergeCell ref="DN9:DN11"/>
    <mergeCell ref="DO9:DO11"/>
    <mergeCell ref="EB9:EB11"/>
    <mergeCell ref="EC9:EC11"/>
    <mergeCell ref="ED9:ED11"/>
    <mergeCell ref="EE9:EE11"/>
    <mergeCell ref="EF9:EF11"/>
    <mergeCell ref="EG9:EG11"/>
    <mergeCell ref="DV9:DV11"/>
    <mergeCell ref="DW9:DW11"/>
    <mergeCell ref="DX9:DX11"/>
    <mergeCell ref="DY9:DY11"/>
    <mergeCell ref="DZ9:DZ11"/>
    <mergeCell ref="EA9:EA11"/>
    <mergeCell ref="EN9:EN11"/>
    <mergeCell ref="EO9:EO11"/>
    <mergeCell ref="EP9:EP11"/>
    <mergeCell ref="EQ9:EQ11"/>
    <mergeCell ref="ER9:ER11"/>
    <mergeCell ref="ES9:ES11"/>
    <mergeCell ref="EH9:EH11"/>
    <mergeCell ref="EI9:EI11"/>
    <mergeCell ref="EJ9:EJ11"/>
    <mergeCell ref="EK9:EK11"/>
    <mergeCell ref="EL9:EL11"/>
    <mergeCell ref="EM9:EM11"/>
    <mergeCell ref="EZ9:EZ11"/>
    <mergeCell ref="FA9:FA11"/>
    <mergeCell ref="FB9:FB11"/>
    <mergeCell ref="FC9:FC11"/>
    <mergeCell ref="FD9:FD11"/>
    <mergeCell ref="FE9:FE11"/>
    <mergeCell ref="ET9:ET11"/>
    <mergeCell ref="EU9:EU11"/>
    <mergeCell ref="EV9:EV11"/>
    <mergeCell ref="EW9:EW11"/>
    <mergeCell ref="EX9:EX11"/>
    <mergeCell ref="EY9:EY11"/>
    <mergeCell ref="FL9:FL11"/>
    <mergeCell ref="FM9:FM11"/>
    <mergeCell ref="FN9:FN11"/>
    <mergeCell ref="FO9:FO11"/>
    <mergeCell ref="FP9:FP11"/>
    <mergeCell ref="FQ9:FQ11"/>
    <mergeCell ref="FF9:FF11"/>
    <mergeCell ref="FG9:FG11"/>
    <mergeCell ref="FH9:FH11"/>
    <mergeCell ref="FI9:FI11"/>
    <mergeCell ref="FJ9:FJ11"/>
    <mergeCell ref="FK9:FK11"/>
    <mergeCell ref="FX9:FX11"/>
    <mergeCell ref="FY9:FY11"/>
    <mergeCell ref="FZ9:FZ11"/>
    <mergeCell ref="GA9:GA11"/>
    <mergeCell ref="GB9:GB11"/>
    <mergeCell ref="GC9:GC11"/>
    <mergeCell ref="FR9:FR11"/>
    <mergeCell ref="FS9:FS11"/>
    <mergeCell ref="FT9:FT11"/>
    <mergeCell ref="FU9:FU11"/>
    <mergeCell ref="FV9:FV11"/>
    <mergeCell ref="FW9:FW11"/>
    <mergeCell ref="GJ9:GJ11"/>
    <mergeCell ref="GK9:GK11"/>
    <mergeCell ref="GL9:GL11"/>
    <mergeCell ref="GM9:GM11"/>
    <mergeCell ref="GN9:GN11"/>
    <mergeCell ref="GO9:GO11"/>
    <mergeCell ref="GD9:GD11"/>
    <mergeCell ref="GE9:GE11"/>
    <mergeCell ref="GF9:GF11"/>
    <mergeCell ref="GG9:GG11"/>
    <mergeCell ref="GH9:GH11"/>
    <mergeCell ref="GI9:GI11"/>
    <mergeCell ref="GV9:GV11"/>
    <mergeCell ref="GW9:GW11"/>
    <mergeCell ref="GX9:GX11"/>
    <mergeCell ref="GY9:GY11"/>
    <mergeCell ref="GZ9:GZ11"/>
    <mergeCell ref="HA9:HA11"/>
    <mergeCell ref="GP9:GP11"/>
    <mergeCell ref="GQ9:GQ11"/>
    <mergeCell ref="GR9:GR11"/>
    <mergeCell ref="GS9:GS11"/>
    <mergeCell ref="GT9:GT11"/>
    <mergeCell ref="GU9:GU11"/>
    <mergeCell ref="HT9:HT11"/>
    <mergeCell ref="HU9:HU11"/>
    <mergeCell ref="HV9:HV11"/>
    <mergeCell ref="HW9:HW11"/>
    <mergeCell ref="HX9:HX11"/>
    <mergeCell ref="E10:G10"/>
    <mergeCell ref="HN9:HN11"/>
    <mergeCell ref="HO9:HO11"/>
    <mergeCell ref="HP9:HP11"/>
    <mergeCell ref="HQ9:HQ11"/>
    <mergeCell ref="HR9:HR11"/>
    <mergeCell ref="HS9:HS11"/>
    <mergeCell ref="HH9:HH11"/>
    <mergeCell ref="HI9:HI11"/>
    <mergeCell ref="HJ9:HJ11"/>
    <mergeCell ref="HK9:HK11"/>
    <mergeCell ref="HL9:HL11"/>
    <mergeCell ref="HM9:HM11"/>
    <mergeCell ref="HB9:HB11"/>
    <mergeCell ref="HC9:HC11"/>
    <mergeCell ref="HD9:HD11"/>
    <mergeCell ref="HE9:HE11"/>
    <mergeCell ref="HF9:HF11"/>
    <mergeCell ref="HG9:HG11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нов.форма</vt:lpstr>
      <vt:lpstr>нов.январь</vt:lpstr>
      <vt:lpstr>нов.февраль</vt:lpstr>
      <vt:lpstr>нов.ф. 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ibsystems</cp:lastModifiedBy>
  <dcterms:created xsi:type="dcterms:W3CDTF">2014-04-10T08:24:45Z</dcterms:created>
  <dcterms:modified xsi:type="dcterms:W3CDTF">2014-04-10T08:40:03Z</dcterms:modified>
</cp:coreProperties>
</file>