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4 кв. адресные" sheetId="1" r:id="rId1"/>
  </sheets>
  <calcPr calcId="145621"/>
</workbook>
</file>

<file path=xl/calcChain.xml><?xml version="1.0" encoding="utf-8"?>
<calcChain xmlns="http://schemas.openxmlformats.org/spreadsheetml/2006/main">
  <c r="E713" i="1" l="1"/>
  <c r="E712" i="1"/>
  <c r="E711" i="1"/>
  <c r="E710" i="1"/>
  <c r="E709" i="1"/>
  <c r="E708" i="1"/>
  <c r="E707" i="1"/>
  <c r="E706" i="1"/>
  <c r="G705" i="1"/>
  <c r="F705" i="1"/>
  <c r="E705" i="1"/>
  <c r="E704" i="1"/>
  <c r="E703" i="1"/>
  <c r="E702" i="1"/>
  <c r="E701" i="1"/>
  <c r="E700" i="1"/>
  <c r="E699" i="1"/>
  <c r="E698" i="1"/>
  <c r="E697" i="1"/>
  <c r="E696" i="1"/>
  <c r="G695" i="1"/>
  <c r="F695" i="1"/>
  <c r="E695" i="1" s="1"/>
  <c r="E694" i="1"/>
  <c r="E693" i="1"/>
  <c r="E692" i="1"/>
  <c r="E691" i="1"/>
  <c r="E690" i="1"/>
  <c r="E689" i="1"/>
  <c r="E688" i="1"/>
  <c r="E687" i="1"/>
  <c r="E686" i="1"/>
  <c r="G685" i="1"/>
  <c r="F685" i="1"/>
  <c r="E685" i="1"/>
  <c r="E684" i="1"/>
  <c r="E683" i="1"/>
  <c r="E682" i="1"/>
  <c r="E681" i="1"/>
  <c r="E680" i="1"/>
  <c r="E679" i="1"/>
  <c r="E678" i="1"/>
  <c r="E677" i="1"/>
  <c r="E676" i="1"/>
  <c r="G675" i="1"/>
  <c r="F675" i="1"/>
  <c r="E675" i="1"/>
  <c r="E674" i="1"/>
  <c r="E673" i="1"/>
  <c r="E672" i="1"/>
  <c r="E671" i="1"/>
  <c r="E670" i="1"/>
  <c r="E669" i="1"/>
  <c r="E668" i="1"/>
  <c r="E667" i="1"/>
  <c r="E666" i="1"/>
  <c r="G665" i="1"/>
  <c r="F665" i="1"/>
  <c r="E665" i="1"/>
  <c r="E664" i="1"/>
  <c r="E663" i="1"/>
  <c r="E662" i="1"/>
  <c r="E661" i="1"/>
  <c r="E660" i="1"/>
  <c r="E659" i="1"/>
  <c r="E658" i="1"/>
  <c r="E657" i="1"/>
  <c r="E656" i="1"/>
  <c r="G655" i="1"/>
  <c r="F655" i="1"/>
  <c r="E655" i="1"/>
  <c r="E654" i="1"/>
  <c r="E653" i="1"/>
  <c r="E652" i="1"/>
  <c r="E651" i="1"/>
  <c r="E650" i="1"/>
  <c r="E649" i="1"/>
  <c r="E648" i="1"/>
  <c r="F647" i="1"/>
  <c r="E647" i="1" s="1"/>
  <c r="F646" i="1"/>
  <c r="E646" i="1"/>
  <c r="F645" i="1"/>
  <c r="E645" i="1"/>
  <c r="E644" i="1"/>
  <c r="E643" i="1"/>
  <c r="E642" i="1"/>
  <c r="E641" i="1"/>
  <c r="E640" i="1"/>
  <c r="E639" i="1"/>
  <c r="E638" i="1"/>
  <c r="E637" i="1"/>
  <c r="E636" i="1"/>
  <c r="G635" i="1"/>
  <c r="F635" i="1"/>
  <c r="E635" i="1"/>
  <c r="E634" i="1"/>
  <c r="E633" i="1"/>
  <c r="E632" i="1"/>
  <c r="E631" i="1"/>
  <c r="E630" i="1"/>
  <c r="E629" i="1"/>
  <c r="E628" i="1"/>
  <c r="E627" i="1"/>
  <c r="E626" i="1"/>
  <c r="G625" i="1"/>
  <c r="F625" i="1"/>
  <c r="E625" i="1"/>
  <c r="E624" i="1"/>
  <c r="E623" i="1"/>
  <c r="E622" i="1"/>
  <c r="E621" i="1"/>
  <c r="E620" i="1"/>
  <c r="E619" i="1"/>
  <c r="E618" i="1"/>
  <c r="E617" i="1"/>
  <c r="E616" i="1"/>
  <c r="G615" i="1"/>
  <c r="F615" i="1"/>
  <c r="E615" i="1"/>
  <c r="E614" i="1"/>
  <c r="E613" i="1"/>
  <c r="E612" i="1"/>
  <c r="E611" i="1"/>
  <c r="E610" i="1"/>
  <c r="E609" i="1"/>
  <c r="E608" i="1"/>
  <c r="E607" i="1"/>
  <c r="E606" i="1"/>
  <c r="G605" i="1"/>
  <c r="F605" i="1"/>
  <c r="E605" i="1"/>
  <c r="E604" i="1"/>
  <c r="E603" i="1"/>
  <c r="E602" i="1"/>
  <c r="E601" i="1"/>
  <c r="E600" i="1"/>
  <c r="E599" i="1"/>
  <c r="E598" i="1"/>
  <c r="E597" i="1"/>
  <c r="E596" i="1"/>
  <c r="G595" i="1"/>
  <c r="F595" i="1"/>
  <c r="E595" i="1"/>
  <c r="E594" i="1"/>
  <c r="E593" i="1"/>
  <c r="E592" i="1"/>
  <c r="E591" i="1"/>
  <c r="E590" i="1"/>
  <c r="E589" i="1"/>
  <c r="E588" i="1"/>
  <c r="E587" i="1"/>
  <c r="E586" i="1"/>
  <c r="G585" i="1"/>
  <c r="F585" i="1"/>
  <c r="E585" i="1"/>
  <c r="E584" i="1"/>
  <c r="E583" i="1"/>
  <c r="E582" i="1"/>
  <c r="E581" i="1"/>
  <c r="E580" i="1"/>
  <c r="E579" i="1"/>
  <c r="E578" i="1"/>
  <c r="E577" i="1"/>
  <c r="E576" i="1"/>
  <c r="G575" i="1"/>
  <c r="E575" i="1" s="1"/>
  <c r="E574" i="1"/>
  <c r="E573" i="1"/>
  <c r="E572" i="1"/>
  <c r="E571" i="1"/>
  <c r="E570" i="1"/>
  <c r="E569" i="1"/>
  <c r="E568" i="1"/>
  <c r="E567" i="1"/>
  <c r="E566" i="1"/>
  <c r="G565" i="1"/>
  <c r="F565" i="1"/>
  <c r="E565" i="1" s="1"/>
  <c r="E564" i="1"/>
  <c r="E563" i="1"/>
  <c r="E562" i="1"/>
  <c r="E561" i="1"/>
  <c r="E560" i="1"/>
  <c r="E559" i="1"/>
  <c r="E558" i="1"/>
  <c r="E557" i="1"/>
  <c r="E556" i="1"/>
  <c r="G555" i="1"/>
  <c r="F555" i="1"/>
  <c r="E555" i="1" s="1"/>
  <c r="E554" i="1"/>
  <c r="E553" i="1"/>
  <c r="E552" i="1"/>
  <c r="E551" i="1"/>
  <c r="E550" i="1"/>
  <c r="E549" i="1"/>
  <c r="E548" i="1"/>
  <c r="E547" i="1"/>
  <c r="E546" i="1"/>
  <c r="G545" i="1"/>
  <c r="F545" i="1"/>
  <c r="E545" i="1" s="1"/>
  <c r="E544" i="1"/>
  <c r="E543" i="1"/>
  <c r="E542" i="1"/>
  <c r="E541" i="1"/>
  <c r="E540" i="1"/>
  <c r="E539" i="1"/>
  <c r="E538" i="1"/>
  <c r="E537" i="1"/>
  <c r="E536" i="1"/>
  <c r="G535" i="1"/>
  <c r="F535" i="1"/>
  <c r="E535" i="1" s="1"/>
  <c r="E534" i="1"/>
  <c r="E533" i="1"/>
  <c r="E532" i="1"/>
  <c r="E531" i="1"/>
  <c r="E530" i="1"/>
  <c r="E529" i="1"/>
  <c r="E528" i="1"/>
  <c r="E527" i="1"/>
  <c r="E526" i="1"/>
  <c r="G525" i="1"/>
  <c r="F525" i="1"/>
  <c r="E525" i="1" s="1"/>
  <c r="E524" i="1"/>
  <c r="E523" i="1"/>
  <c r="E522" i="1"/>
  <c r="E521" i="1"/>
  <c r="E520" i="1"/>
  <c r="E519" i="1"/>
  <c r="E518" i="1"/>
  <c r="E517" i="1"/>
  <c r="E516" i="1"/>
  <c r="G515" i="1"/>
  <c r="F515" i="1"/>
  <c r="E515" i="1" s="1"/>
  <c r="E514" i="1"/>
  <c r="E513" i="1"/>
  <c r="E512" i="1"/>
  <c r="E511" i="1"/>
  <c r="E510" i="1"/>
  <c r="E509" i="1"/>
  <c r="E508" i="1"/>
  <c r="E507" i="1"/>
  <c r="E506" i="1"/>
  <c r="G505" i="1"/>
  <c r="F505" i="1"/>
  <c r="E505" i="1" s="1"/>
  <c r="E504" i="1"/>
  <c r="E503" i="1"/>
  <c r="E502" i="1"/>
  <c r="E501" i="1"/>
  <c r="E500" i="1"/>
  <c r="E499" i="1"/>
  <c r="E498" i="1"/>
  <c r="E497" i="1"/>
  <c r="E496" i="1"/>
  <c r="G495" i="1"/>
  <c r="F495" i="1"/>
  <c r="E495" i="1" s="1"/>
  <c r="E494" i="1"/>
  <c r="E493" i="1"/>
  <c r="E492" i="1"/>
  <c r="E491" i="1"/>
  <c r="E490" i="1"/>
  <c r="E489" i="1"/>
  <c r="E488" i="1"/>
  <c r="E487" i="1"/>
  <c r="E486" i="1"/>
  <c r="G485" i="1"/>
  <c r="F485" i="1"/>
  <c r="E485" i="1" s="1"/>
  <c r="E484" i="1"/>
  <c r="E483" i="1"/>
  <c r="E482" i="1"/>
  <c r="E481" i="1"/>
  <c r="E480" i="1"/>
  <c r="F479" i="1"/>
  <c r="E479" i="1"/>
  <c r="E478" i="1"/>
  <c r="E477" i="1"/>
  <c r="E476" i="1"/>
  <c r="G475" i="1"/>
  <c r="F475" i="1"/>
  <c r="E475" i="1"/>
  <c r="E474" i="1"/>
  <c r="E473" i="1"/>
  <c r="E472" i="1"/>
  <c r="E471" i="1"/>
  <c r="E470" i="1"/>
  <c r="E469" i="1"/>
  <c r="E468" i="1"/>
  <c r="E467" i="1"/>
  <c r="E466" i="1"/>
  <c r="G465" i="1"/>
  <c r="F465" i="1"/>
  <c r="E465" i="1"/>
  <c r="E464" i="1"/>
  <c r="E463" i="1"/>
  <c r="E462" i="1"/>
  <c r="E461" i="1"/>
  <c r="E460" i="1"/>
  <c r="E459" i="1"/>
  <c r="E458" i="1"/>
  <c r="E457" i="1"/>
  <c r="E456" i="1"/>
  <c r="G455" i="1"/>
  <c r="F455" i="1"/>
  <c r="E455" i="1"/>
  <c r="E454" i="1"/>
  <c r="E453" i="1"/>
  <c r="E452" i="1"/>
  <c r="E451" i="1"/>
  <c r="E450" i="1"/>
  <c r="E449" i="1"/>
  <c r="E448" i="1"/>
  <c r="E447" i="1"/>
  <c r="E446" i="1"/>
  <c r="G445" i="1"/>
  <c r="F445" i="1"/>
  <c r="E445" i="1"/>
  <c r="E444" i="1"/>
  <c r="G443" i="1"/>
  <c r="F443" i="1"/>
  <c r="E443" i="1"/>
  <c r="G442" i="1"/>
  <c r="F442" i="1"/>
  <c r="E442" i="1" s="1"/>
  <c r="G441" i="1"/>
  <c r="F441" i="1"/>
  <c r="E441" i="1"/>
  <c r="G440" i="1"/>
  <c r="F440" i="1"/>
  <c r="E440" i="1" s="1"/>
  <c r="G439" i="1"/>
  <c r="F439" i="1"/>
  <c r="E439" i="1"/>
  <c r="G438" i="1"/>
  <c r="F438" i="1"/>
  <c r="E438" i="1" s="1"/>
  <c r="G437" i="1"/>
  <c r="F437" i="1"/>
  <c r="E437" i="1"/>
  <c r="G436" i="1"/>
  <c r="F436" i="1"/>
  <c r="E436" i="1" s="1"/>
  <c r="G435" i="1"/>
  <c r="G434" i="1"/>
  <c r="F434" i="1"/>
  <c r="E434" i="1" s="1"/>
  <c r="E433" i="1"/>
  <c r="E432" i="1"/>
  <c r="E431" i="1"/>
  <c r="E430" i="1"/>
  <c r="E429" i="1"/>
  <c r="E428" i="1"/>
  <c r="E427" i="1"/>
  <c r="E426" i="1"/>
  <c r="E425" i="1"/>
  <c r="G424" i="1"/>
  <c r="F424" i="1"/>
  <c r="E424" i="1" s="1"/>
  <c r="E423" i="1"/>
  <c r="E422" i="1"/>
  <c r="E421" i="1"/>
  <c r="E420" i="1"/>
  <c r="E419" i="1"/>
  <c r="E418" i="1"/>
  <c r="E417" i="1"/>
  <c r="E416" i="1"/>
  <c r="E415" i="1"/>
  <c r="E414" i="1"/>
  <c r="G413" i="1"/>
  <c r="F413" i="1"/>
  <c r="E413" i="1"/>
  <c r="E412" i="1"/>
  <c r="E411" i="1"/>
  <c r="E410" i="1"/>
  <c r="E409" i="1"/>
  <c r="E408" i="1"/>
  <c r="E407" i="1"/>
  <c r="E406" i="1"/>
  <c r="E405" i="1"/>
  <c r="E404" i="1"/>
  <c r="E403" i="1"/>
  <c r="G402" i="1"/>
  <c r="F402" i="1"/>
  <c r="E402" i="1" s="1"/>
  <c r="E401" i="1"/>
  <c r="E400" i="1"/>
  <c r="E399" i="1"/>
  <c r="E398" i="1"/>
  <c r="E397" i="1"/>
  <c r="E396" i="1"/>
  <c r="E395" i="1"/>
  <c r="E394" i="1"/>
  <c r="E393" i="1"/>
  <c r="E392" i="1"/>
  <c r="G391" i="1"/>
  <c r="F391" i="1"/>
  <c r="E391" i="1"/>
  <c r="E390" i="1"/>
  <c r="E389" i="1"/>
  <c r="E388" i="1"/>
  <c r="E387" i="1"/>
  <c r="E386" i="1"/>
  <c r="E385" i="1"/>
  <c r="E384" i="1"/>
  <c r="E383" i="1"/>
  <c r="E382" i="1"/>
  <c r="E381" i="1"/>
  <c r="G380" i="1"/>
  <c r="F380" i="1"/>
  <c r="E380" i="1" s="1"/>
  <c r="E379" i="1"/>
  <c r="E378" i="1"/>
  <c r="E377" i="1"/>
  <c r="E376" i="1"/>
  <c r="E375" i="1"/>
  <c r="E374" i="1"/>
  <c r="E373" i="1"/>
  <c r="E372" i="1"/>
  <c r="E371" i="1"/>
  <c r="E370" i="1"/>
  <c r="G369" i="1"/>
  <c r="F369" i="1"/>
  <c r="E369" i="1"/>
  <c r="E368" i="1"/>
  <c r="E367" i="1"/>
  <c r="E366" i="1"/>
  <c r="E365" i="1"/>
  <c r="E364" i="1"/>
  <c r="E363" i="1"/>
  <c r="E362" i="1"/>
  <c r="E361" i="1"/>
  <c r="E360" i="1"/>
  <c r="E359" i="1"/>
  <c r="G358" i="1"/>
  <c r="F358" i="1"/>
  <c r="E358" i="1" s="1"/>
  <c r="E357" i="1"/>
  <c r="E356" i="1"/>
  <c r="E355" i="1"/>
  <c r="E354" i="1"/>
  <c r="E353" i="1"/>
  <c r="E352" i="1"/>
  <c r="E351" i="1"/>
  <c r="E350" i="1"/>
  <c r="E349" i="1"/>
  <c r="E348" i="1"/>
  <c r="G347" i="1"/>
  <c r="F347" i="1"/>
  <c r="E347" i="1"/>
  <c r="E346" i="1"/>
  <c r="E345" i="1"/>
  <c r="E344" i="1"/>
  <c r="E343" i="1"/>
  <c r="E342" i="1"/>
  <c r="E341" i="1"/>
  <c r="E340" i="1"/>
  <c r="E339" i="1"/>
  <c r="E338" i="1"/>
  <c r="E337" i="1"/>
  <c r="G336" i="1"/>
  <c r="F336" i="1"/>
  <c r="E336" i="1" s="1"/>
  <c r="E335" i="1"/>
  <c r="E334" i="1"/>
  <c r="E333" i="1"/>
  <c r="E332" i="1"/>
  <c r="E331" i="1"/>
  <c r="E330" i="1"/>
  <c r="E329" i="1"/>
  <c r="E328" i="1"/>
  <c r="E327" i="1"/>
  <c r="E326" i="1"/>
  <c r="G325" i="1"/>
  <c r="F325" i="1"/>
  <c r="E325" i="1"/>
  <c r="E324" i="1"/>
  <c r="G323" i="1"/>
  <c r="E323" i="1" s="1"/>
  <c r="E322" i="1"/>
  <c r="E321" i="1"/>
  <c r="E320" i="1"/>
  <c r="E319" i="1"/>
  <c r="E318" i="1"/>
  <c r="E317" i="1"/>
  <c r="E316" i="1"/>
  <c r="E315" i="1"/>
  <c r="G314" i="1"/>
  <c r="F314" i="1"/>
  <c r="E314" i="1"/>
  <c r="E313" i="1"/>
  <c r="E312" i="1"/>
  <c r="E311" i="1"/>
  <c r="E310" i="1"/>
  <c r="E309" i="1"/>
  <c r="E308" i="1"/>
  <c r="E307" i="1"/>
  <c r="E306" i="1"/>
  <c r="E305" i="1"/>
  <c r="E304" i="1"/>
  <c r="G303" i="1"/>
  <c r="F303" i="1"/>
  <c r="E303" i="1" s="1"/>
  <c r="E302" i="1"/>
  <c r="F301" i="1"/>
  <c r="E301" i="1"/>
  <c r="E300" i="1"/>
  <c r="E299" i="1"/>
  <c r="E298" i="1"/>
  <c r="E297" i="1"/>
  <c r="E296" i="1"/>
  <c r="E295" i="1"/>
  <c r="E294" i="1"/>
  <c r="E293" i="1"/>
  <c r="G292" i="1"/>
  <c r="F292" i="1"/>
  <c r="E292" i="1" s="1"/>
  <c r="E291" i="1"/>
  <c r="E290" i="1"/>
  <c r="E289" i="1"/>
  <c r="E288" i="1"/>
  <c r="E287" i="1"/>
  <c r="E286" i="1"/>
  <c r="E285" i="1"/>
  <c r="E284" i="1"/>
  <c r="E283" i="1"/>
  <c r="E282" i="1"/>
  <c r="G281" i="1"/>
  <c r="F281" i="1"/>
  <c r="E281" i="1"/>
  <c r="E280" i="1"/>
  <c r="E279" i="1"/>
  <c r="E278" i="1"/>
  <c r="E277" i="1"/>
  <c r="E276" i="1"/>
  <c r="E275" i="1"/>
  <c r="E274" i="1"/>
  <c r="E273" i="1"/>
  <c r="E272" i="1"/>
  <c r="E271" i="1"/>
  <c r="G270" i="1"/>
  <c r="F270" i="1"/>
  <c r="E270" i="1" s="1"/>
  <c r="E269" i="1"/>
  <c r="G268" i="1"/>
  <c r="E268" i="1"/>
  <c r="E267" i="1"/>
  <c r="E266" i="1"/>
  <c r="E265" i="1"/>
  <c r="E264" i="1"/>
  <c r="E263" i="1"/>
  <c r="E262" i="1"/>
  <c r="E261" i="1"/>
  <c r="E260" i="1"/>
  <c r="G259" i="1"/>
  <c r="F259" i="1"/>
  <c r="E259" i="1" s="1"/>
  <c r="E258" i="1"/>
  <c r="E257" i="1"/>
  <c r="E256" i="1"/>
  <c r="E255" i="1"/>
  <c r="E254" i="1"/>
  <c r="E253" i="1"/>
  <c r="E252" i="1"/>
  <c r="E251" i="1"/>
  <c r="E250" i="1"/>
  <c r="E249" i="1"/>
  <c r="G248" i="1"/>
  <c r="F248" i="1"/>
  <c r="E248" i="1"/>
  <c r="E247" i="1"/>
  <c r="E246" i="1"/>
  <c r="E245" i="1"/>
  <c r="E244" i="1"/>
  <c r="E243" i="1"/>
  <c r="E242" i="1"/>
  <c r="E241" i="1"/>
  <c r="E240" i="1"/>
  <c r="E239" i="1"/>
  <c r="E238" i="1"/>
  <c r="G237" i="1"/>
  <c r="F237" i="1"/>
  <c r="E237" i="1" s="1"/>
  <c r="E236" i="1"/>
  <c r="E235" i="1"/>
  <c r="E234" i="1"/>
  <c r="E233" i="1"/>
  <c r="E232" i="1"/>
  <c r="E231" i="1"/>
  <c r="E230" i="1"/>
  <c r="E229" i="1"/>
  <c r="E228" i="1"/>
  <c r="E227" i="1"/>
  <c r="G226" i="1"/>
  <c r="F226" i="1"/>
  <c r="E226" i="1"/>
  <c r="E225" i="1"/>
  <c r="E224" i="1"/>
  <c r="E223" i="1"/>
  <c r="E222" i="1"/>
  <c r="E221" i="1"/>
  <c r="E220" i="1"/>
  <c r="E219" i="1"/>
  <c r="E218" i="1"/>
  <c r="E217" i="1"/>
  <c r="E216" i="1"/>
  <c r="G215" i="1"/>
  <c r="F215" i="1"/>
  <c r="E215" i="1" s="1"/>
  <c r="E214" i="1"/>
  <c r="E213" i="1"/>
  <c r="E212" i="1"/>
  <c r="E211" i="1"/>
  <c r="E210" i="1"/>
  <c r="E209" i="1"/>
  <c r="E208" i="1"/>
  <c r="E207" i="1"/>
  <c r="E206" i="1"/>
  <c r="E205" i="1"/>
  <c r="F204" i="1"/>
  <c r="E204" i="1" s="1"/>
  <c r="E203" i="1"/>
  <c r="F202" i="1"/>
  <c r="E202" i="1"/>
  <c r="E201" i="1"/>
  <c r="E200" i="1"/>
  <c r="E199" i="1"/>
  <c r="E198" i="1"/>
  <c r="E197" i="1"/>
  <c r="E196" i="1"/>
  <c r="E195" i="1"/>
  <c r="E194" i="1"/>
  <c r="G193" i="1"/>
  <c r="F193" i="1"/>
  <c r="E193" i="1" s="1"/>
  <c r="E192" i="1"/>
  <c r="E191" i="1"/>
  <c r="E190" i="1"/>
  <c r="E189" i="1"/>
  <c r="E188" i="1"/>
  <c r="E187" i="1"/>
  <c r="E186" i="1"/>
  <c r="E185" i="1"/>
  <c r="E184" i="1"/>
  <c r="E183" i="1"/>
  <c r="G182" i="1"/>
  <c r="F182" i="1"/>
  <c r="E182" i="1"/>
  <c r="E181" i="1"/>
  <c r="G180" i="1"/>
  <c r="E180" i="1" s="1"/>
  <c r="E179" i="1"/>
  <c r="E178" i="1"/>
  <c r="E177" i="1"/>
  <c r="E176" i="1"/>
  <c r="E175" i="1"/>
  <c r="E174" i="1"/>
  <c r="E173" i="1"/>
  <c r="E172" i="1"/>
  <c r="G171" i="1"/>
  <c r="F171" i="1"/>
  <c r="E171" i="1"/>
  <c r="E170" i="1"/>
  <c r="E169" i="1"/>
  <c r="E168" i="1"/>
  <c r="E167" i="1"/>
  <c r="E166" i="1"/>
  <c r="E165" i="1"/>
  <c r="E164" i="1"/>
  <c r="E163" i="1"/>
  <c r="E162" i="1"/>
  <c r="E161" i="1"/>
  <c r="G160" i="1"/>
  <c r="F160" i="1"/>
  <c r="E160" i="1" s="1"/>
  <c r="E159" i="1"/>
  <c r="E158" i="1"/>
  <c r="E157" i="1"/>
  <c r="E156" i="1"/>
  <c r="E155" i="1"/>
  <c r="E154" i="1"/>
  <c r="E153" i="1"/>
  <c r="E152" i="1"/>
  <c r="E151" i="1"/>
  <c r="E150" i="1"/>
  <c r="G149" i="1"/>
  <c r="F149" i="1"/>
  <c r="E149" i="1"/>
  <c r="E148" i="1"/>
  <c r="F147" i="1"/>
  <c r="E147" i="1" s="1"/>
  <c r="E146" i="1"/>
  <c r="E145" i="1"/>
  <c r="E144" i="1"/>
  <c r="E143" i="1"/>
  <c r="E142" i="1"/>
  <c r="E141" i="1"/>
  <c r="E140" i="1"/>
  <c r="E139" i="1"/>
  <c r="G138" i="1"/>
  <c r="E137" i="1"/>
  <c r="E136" i="1"/>
  <c r="E135" i="1"/>
  <c r="E134" i="1"/>
  <c r="E133" i="1"/>
  <c r="E132" i="1"/>
  <c r="E131" i="1"/>
  <c r="E130" i="1"/>
  <c r="E129" i="1"/>
  <c r="E128" i="1"/>
  <c r="G127" i="1"/>
  <c r="F127" i="1"/>
  <c r="E127" i="1" s="1"/>
  <c r="E126" i="1"/>
  <c r="G125" i="1"/>
  <c r="F125" i="1"/>
  <c r="E125" i="1" s="1"/>
  <c r="E124" i="1"/>
  <c r="E123" i="1"/>
  <c r="E122" i="1"/>
  <c r="E121" i="1"/>
  <c r="E120" i="1"/>
  <c r="E119" i="1"/>
  <c r="E118" i="1"/>
  <c r="E117" i="1"/>
  <c r="G116" i="1"/>
  <c r="E115" i="1"/>
  <c r="E114" i="1"/>
  <c r="E113" i="1"/>
  <c r="E112" i="1"/>
  <c r="E111" i="1"/>
  <c r="E110" i="1"/>
  <c r="E109" i="1"/>
  <c r="E108" i="1"/>
  <c r="E107" i="1"/>
  <c r="E106" i="1"/>
  <c r="F105" i="1"/>
  <c r="E105" i="1"/>
  <c r="E104" i="1"/>
  <c r="G103" i="1"/>
  <c r="G94" i="1" s="1"/>
  <c r="F103" i="1"/>
  <c r="E103" i="1"/>
  <c r="E102" i="1"/>
  <c r="E101" i="1"/>
  <c r="E100" i="1"/>
  <c r="E99" i="1"/>
  <c r="E98" i="1"/>
  <c r="E97" i="1"/>
  <c r="E96" i="1"/>
  <c r="E95" i="1"/>
  <c r="F94" i="1"/>
  <c r="E93" i="1"/>
  <c r="E92" i="1"/>
  <c r="E91" i="1"/>
  <c r="E90" i="1"/>
  <c r="E89" i="1"/>
  <c r="E88" i="1"/>
  <c r="E87" i="1"/>
  <c r="E86" i="1"/>
  <c r="E85" i="1"/>
  <c r="E84" i="1"/>
  <c r="G83" i="1"/>
  <c r="F83" i="1"/>
  <c r="E83" i="1"/>
  <c r="E82" i="1"/>
  <c r="E81" i="1"/>
  <c r="E80" i="1"/>
  <c r="E79" i="1"/>
  <c r="E78" i="1"/>
  <c r="E77" i="1"/>
  <c r="E76" i="1"/>
  <c r="E75" i="1"/>
  <c r="E74" i="1"/>
  <c r="E73" i="1"/>
  <c r="G72" i="1"/>
  <c r="F72" i="1"/>
  <c r="E72" i="1" s="1"/>
  <c r="E71" i="1"/>
  <c r="E70" i="1"/>
  <c r="E69" i="1"/>
  <c r="E68" i="1"/>
  <c r="E67" i="1"/>
  <c r="E66" i="1"/>
  <c r="E65" i="1"/>
  <c r="E64" i="1"/>
  <c r="E63" i="1"/>
  <c r="E62" i="1"/>
  <c r="G61" i="1"/>
  <c r="F61" i="1"/>
  <c r="E61" i="1"/>
  <c r="E60" i="1"/>
  <c r="E59" i="1"/>
  <c r="E58" i="1"/>
  <c r="E57" i="1"/>
  <c r="E56" i="1"/>
  <c r="E55" i="1"/>
  <c r="E54" i="1"/>
  <c r="E53" i="1"/>
  <c r="E52" i="1"/>
  <c r="E51" i="1"/>
  <c r="G50" i="1"/>
  <c r="F50" i="1"/>
  <c r="E50" i="1" s="1"/>
  <c r="E49" i="1"/>
  <c r="F48" i="1"/>
  <c r="G47" i="1"/>
  <c r="F47" i="1"/>
  <c r="E47" i="1"/>
  <c r="G46" i="1"/>
  <c r="F46" i="1"/>
  <c r="E46" i="1" s="1"/>
  <c r="G45" i="1"/>
  <c r="E45" i="1" s="1"/>
  <c r="F45" i="1"/>
  <c r="G44" i="1"/>
  <c r="F44" i="1"/>
  <c r="E44" i="1" s="1"/>
  <c r="G43" i="1"/>
  <c r="E43" i="1" s="1"/>
  <c r="F43" i="1"/>
  <c r="G42" i="1"/>
  <c r="F42" i="1"/>
  <c r="E42" i="1" s="1"/>
  <c r="G41" i="1"/>
  <c r="E41" i="1" s="1"/>
  <c r="F41" i="1"/>
  <c r="G40" i="1"/>
  <c r="F40" i="1"/>
  <c r="E40" i="1" s="1"/>
  <c r="G38" i="1"/>
  <c r="E38" i="1"/>
  <c r="E37" i="1"/>
  <c r="E36" i="1"/>
  <c r="E35" i="1"/>
  <c r="E34" i="1"/>
  <c r="E33" i="1"/>
  <c r="E32" i="1"/>
  <c r="E31" i="1"/>
  <c r="E30" i="1"/>
  <c r="E29" i="1"/>
  <c r="E28" i="1"/>
  <c r="F27" i="1"/>
  <c r="E27" i="1"/>
  <c r="F26" i="1"/>
  <c r="E26" i="1"/>
  <c r="E25" i="1"/>
  <c r="E24" i="1"/>
  <c r="E23" i="1"/>
  <c r="E22" i="1"/>
  <c r="E21" i="1"/>
  <c r="G20" i="1"/>
  <c r="E20" i="1" s="1"/>
  <c r="F20" i="1"/>
  <c r="G19" i="1"/>
  <c r="F19" i="1"/>
  <c r="E19" i="1" s="1"/>
  <c r="G18" i="1"/>
  <c r="E18" i="1" s="1"/>
  <c r="G17" i="1"/>
  <c r="E17" i="1" s="1"/>
  <c r="G16" i="1"/>
  <c r="F16" i="1"/>
  <c r="E16" i="1"/>
  <c r="F15" i="1"/>
  <c r="E14" i="1"/>
  <c r="E94" i="1" l="1"/>
  <c r="G15" i="1"/>
  <c r="E15" i="1" s="1"/>
  <c r="G48" i="1"/>
  <c r="G39" i="1" s="1"/>
  <c r="G13" i="1" s="1"/>
  <c r="F116" i="1"/>
  <c r="F138" i="1"/>
  <c r="E138" i="1" s="1"/>
  <c r="F435" i="1"/>
  <c r="E435" i="1" s="1"/>
  <c r="F39" i="1" l="1"/>
  <c r="E116" i="1"/>
  <c r="E48" i="1"/>
  <c r="F13" i="1" l="1"/>
  <c r="E13" i="1" s="1"/>
  <c r="E39" i="1"/>
</calcChain>
</file>

<file path=xl/comments1.xml><?xml version="1.0" encoding="utf-8"?>
<comments xmlns="http://schemas.openxmlformats.org/spreadsheetml/2006/main">
  <authors>
    <author>Иванова Светлана Михайловна</author>
  </authors>
  <commentList>
    <comment ref="B434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</commentList>
</comments>
</file>

<file path=xl/sharedStrings.xml><?xml version="1.0" encoding="utf-8"?>
<sst xmlns="http://schemas.openxmlformats.org/spreadsheetml/2006/main" count="1264" uniqueCount="141">
  <si>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</si>
  <si>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</si>
  <si>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</si>
  <si>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</si>
  <si>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 адресных программ текущего ремонта общего имущества в многоквартирных домах ООО "ЖКС №1 Василеостровского района" за 4 квартал  2018  года.</t>
  </si>
  <si>
    <t>Форма № 2</t>
  </si>
  <si>
    <t>Код</t>
  </si>
  <si>
    <t>Наименование работ/ адрес</t>
  </si>
  <si>
    <t>ед.изм.</t>
  </si>
  <si>
    <t>Текущий ремонт, выполняемый за счет средств</t>
  </si>
  <si>
    <t>Платы населения 
(работы, выполняемые 
управляющими организациями                            ООО "Жилкомсервис" с долей участия Санкт-Петербурга, СПб ГУП РЭП).</t>
  </si>
  <si>
    <t xml:space="preserve">Всего </t>
  </si>
  <si>
    <t>хоз.сп.</t>
  </si>
  <si>
    <t>подр.сп</t>
  </si>
  <si>
    <t>поправки хоз.сп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</si>
  <si>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</si>
  <si>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</si>
  <si>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</si>
  <si>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</si>
  <si>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</si>
  <si>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</si>
  <si>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</si>
  <si>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</si>
  <si>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</si>
  <si>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</si>
  <si>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</si>
  <si>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</si>
  <si>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</si>
  <si>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</si>
  <si>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Кораблестроителей ул., д. 19 к.1 А где кв.196</t>
  </si>
  <si>
    <t>2</t>
  </si>
  <si>
    <t>Наличная ул., д. 33 лит.А (кв.15,29,31,47)</t>
  </si>
  <si>
    <t>3</t>
  </si>
  <si>
    <t>Морская неаб., д.15 лит.А</t>
  </si>
  <si>
    <t>4</t>
  </si>
  <si>
    <t>Шевченко ул., д. 22 к.2 лит.Ж</t>
  </si>
  <si>
    <t>5</t>
  </si>
  <si>
    <t>Большой пр., д. 62 лит.А</t>
  </si>
  <si>
    <t>6</t>
  </si>
  <si>
    <t>Наличная ул., д. 19 лит.А</t>
  </si>
  <si>
    <t>7</t>
  </si>
  <si>
    <t>Наличная ул., д. 15 лит.А</t>
  </si>
  <si>
    <t>8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</si>
  <si>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</si>
  <si>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</si>
  <si>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</si>
  <si>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</si>
  <si>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</si>
  <si>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</si>
  <si>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</si>
  <si>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</si>
  <si>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</si>
  <si>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</si>
  <si>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</si>
  <si>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</si>
  <si>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</si>
  <si>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</si>
  <si>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</si>
  <si>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12 линия д.19, 4 л.к. дверь</t>
  </si>
  <si>
    <t>Большой пр., д. 82 лит.А  дверь</t>
  </si>
  <si>
    <t>Большой пр., д. 91  лит.А</t>
  </si>
  <si>
    <t>Большой пр., д.94 лит.А</t>
  </si>
  <si>
    <t>Большой пр., д. 96 лит.В:  дверь, утепл.дв.</t>
  </si>
  <si>
    <t>Весельная ул., д. 2/93Б   дверь</t>
  </si>
  <si>
    <t>Весельная ул., д. 4 лит.А</t>
  </si>
  <si>
    <r>
      <t>Прочие работы (ремонт вентиляционных и дымоходных каналов и т.д.)</t>
    </r>
    <r>
      <rPr>
        <sz val="8"/>
        <rFont val="Times New Roman"/>
        <family val="1"/>
        <charset val="204"/>
      </rPr>
      <t xml:space="preserve"> мет.двери 15шт.</t>
    </r>
  </si>
  <si>
    <t>Гаванская ул., д. 2/97 лит.А</t>
  </si>
  <si>
    <t xml:space="preserve">Гаванская ул., д. 11 лит.А двери </t>
  </si>
  <si>
    <t>л.к.№2,3,4,5,6</t>
  </si>
  <si>
    <t>Гаванская ул., д,. 14 лит.Д</t>
  </si>
  <si>
    <t>Гаванская ул., д. 34 лит.А дверь л.к.6,7,10</t>
  </si>
  <si>
    <t>Гаванская ул., д. 37 лит.А</t>
  </si>
  <si>
    <t xml:space="preserve">Гаванская ул., д. 43лит.А </t>
  </si>
  <si>
    <t>Гаванская ул., д. 41  лит.А дверь 2,4 л.к.</t>
  </si>
  <si>
    <t>Гаванская ул., д. 48 лит.А</t>
  </si>
  <si>
    <t>Прочие работы (ремонт вентиляционных и дымоходных каналов и т.д.)  мет.дверь</t>
  </si>
  <si>
    <t>Детская ул., д. 34 лит.А</t>
  </si>
  <si>
    <t>Карташихина  ул., д. 7 лит.А</t>
  </si>
  <si>
    <t>Косая линия д.24/25 лит.А</t>
  </si>
  <si>
    <t>Малый пр., д. 65 корп.1 лит.А</t>
  </si>
  <si>
    <t>Наличная ул., д. 11 лит.А</t>
  </si>
  <si>
    <t>Наличная ул., 15 лит.А</t>
  </si>
  <si>
    <t>Наличная ул., 19 лит.А</t>
  </si>
  <si>
    <t>Наличная ул., 19 лит.Б</t>
  </si>
  <si>
    <t>Наличная ул., 23 лит.А</t>
  </si>
  <si>
    <t>Наличная ул., 27 лит.А</t>
  </si>
  <si>
    <t>Наличная ул., 31 лит.А</t>
  </si>
  <si>
    <t>Опочинина ул., д. 11 лит.А</t>
  </si>
  <si>
    <t>Опочинина ул., д. 33 лит.А</t>
  </si>
  <si>
    <t>Среднегаванский пр., д.1 лит.А</t>
  </si>
  <si>
    <t>Среднегаванский пр., д.2/20 лит.Б</t>
  </si>
  <si>
    <t>Среднегаванский пр., д.3 лит.А</t>
  </si>
  <si>
    <t>Среднегаванский пр., д. 12</t>
  </si>
  <si>
    <t>Средний пр., д. 92 лит.А</t>
  </si>
  <si>
    <t>Шевченко ул., д. 24 лит.А</t>
  </si>
  <si>
    <t>Шкиперский пр., д.2 лит.Б</t>
  </si>
  <si>
    <t>Ремонт  фасадов (А.П.)  всего, в  том числе:</t>
  </si>
  <si>
    <t>3.1</t>
  </si>
  <si>
    <t>Ремонт отделки фасада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</si>
  <si>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</si>
  <si>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</si>
  <si>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</si>
  <si>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</si>
  <si>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т.п.м</t>
  </si>
  <si>
    <t>3.4</t>
  </si>
  <si>
    <t>Ремонт приямков, входов в подвалы</t>
  </si>
  <si>
    <t>20 линия д.13 лит.А</t>
  </si>
  <si>
    <t>арка</t>
  </si>
  <si>
    <t>20 линия д.13Б</t>
  </si>
  <si>
    <t>Беринга ул., д.20 лит.А</t>
  </si>
  <si>
    <t>Беринга ул., д. 32 к.3 лит.А</t>
  </si>
  <si>
    <t>Весельная ул., д. 8 лит.А</t>
  </si>
  <si>
    <t>Гаванская ул., д. 32 лит.Б</t>
  </si>
  <si>
    <t>Гаванская ул., д. 43 лит.А</t>
  </si>
  <si>
    <t>Кораблестроителей ул., д. 19 к.1 лит.А</t>
  </si>
  <si>
    <t>Кораблестроителей ул., д. 19 к.1 лит.В</t>
  </si>
  <si>
    <t>Кораблестроителей ул., д. 19 к.2 лит.А</t>
  </si>
  <si>
    <t>Кораблестроителей ул., д. 22 к.1 лит.А</t>
  </si>
  <si>
    <t>Малый пр., д. 67 корп.1 лит.А</t>
  </si>
  <si>
    <t>Морская наб., д. 17 лит.Д</t>
  </si>
  <si>
    <t xml:space="preserve">в зоне </t>
  </si>
  <si>
    <t>кв.421</t>
  </si>
  <si>
    <t>Морская наб., д. 17 корп.3 лит.А</t>
  </si>
  <si>
    <t>Наличная ул., д. 21 лит.А</t>
  </si>
  <si>
    <t>кв.112</t>
  </si>
  <si>
    <t>Наличная ул., д. 35 к.3 лит.В</t>
  </si>
  <si>
    <t>Наличная ул., д. 36 к.3 лит.А</t>
  </si>
  <si>
    <t>Опочинина ул., д. 9 лит.А</t>
  </si>
  <si>
    <r>
      <t xml:space="preserve">Ремонт балконов, козырьков в подъезды, подвалы, над балконами верхних этажей </t>
    </r>
    <r>
      <rPr>
        <i/>
        <sz val="8"/>
        <rFont val="Times New Roman Cyr"/>
        <charset val="204"/>
      </rPr>
      <t>(кв.38,34,28,33,19,270)</t>
    </r>
  </si>
  <si>
    <t>Опочинина ул., д. 15 лит.А</t>
  </si>
  <si>
    <t>Опочинина ул., д. 17 лит.А</t>
  </si>
  <si>
    <t>Опочинина ул., д. 27  лит.А</t>
  </si>
  <si>
    <t>Опочинина ул., д. 33  лит.А</t>
  </si>
  <si>
    <t>Среднегаванский пр., д. 7/8 лит.А</t>
  </si>
  <si>
    <t>Средний пр., д.79 к.1 лит.Б</t>
  </si>
  <si>
    <t>Средний пр., д. 106 лит.Б</t>
  </si>
  <si>
    <t>Шевченко ул., д. 16 лит.А</t>
  </si>
  <si>
    <t>Технический директор</t>
  </si>
  <si>
    <t>А.М.Самсоненко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</si>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</sst>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b/>
      <i/>
      <sz val="8"/>
      <name val="Times New Roman Cyr"/>
      <charset val="204"/>
    </font>
    <font>
      <sz val="8"/>
      <name val="Times New Roman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Times New Roman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00">
    <xf numFmtId="0" fontId="0" fillId="0" borderId="0" xfId="0"/>
    <xf numFmtId="0" fontId="3" fillId="0" borderId="0" xfId="1" applyFont="1" applyAlignment="1">
      <alignment horizontal="center" vertical="center"/>
    </xf>
    <xf numFmtId="0" fontId="5" fillId="0" borderId="0" xfId="2" applyFont="1" applyFill="1"/>
    <xf numFmtId="0" fontId="3" fillId="0" borderId="0" xfId="1" applyFont="1"/>
    <xf numFmtId="0" fontId="6" fillId="0" borderId="0" xfId="1" applyFont="1"/>
    <xf numFmtId="0" fontId="2" fillId="0" borderId="0" xfId="1" applyBorder="1"/>
    <xf numFmtId="0" fontId="3" fillId="0" borderId="0" xfId="1" applyFont="1" applyBorder="1"/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1" applyFont="1" applyBorder="1"/>
    <xf numFmtId="0" fontId="9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center"/>
    </xf>
    <xf numFmtId="164" fontId="11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/>
    <xf numFmtId="2" fontId="12" fillId="2" borderId="1" xfId="2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/>
    <xf numFmtId="2" fontId="12" fillId="2" borderId="1" xfId="2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horizontal="left" vertical="center"/>
    </xf>
    <xf numFmtId="164" fontId="12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/>
    </xf>
    <xf numFmtId="2" fontId="11" fillId="2" borderId="1" xfId="2" applyNumberFormat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/>
    </xf>
    <xf numFmtId="49" fontId="11" fillId="2" borderId="1" xfId="2" applyNumberFormat="1" applyFont="1" applyFill="1" applyBorder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/>
    </xf>
    <xf numFmtId="0" fontId="2" fillId="2" borderId="1" xfId="1" applyFill="1" applyBorder="1"/>
    <xf numFmtId="0" fontId="2" fillId="0" borderId="0" xfId="1"/>
    <xf numFmtId="2" fontId="2" fillId="2" borderId="0" xfId="1" applyNumberFormat="1" applyFill="1"/>
    <xf numFmtId="2" fontId="2" fillId="0" borderId="0" xfId="1" applyNumberFormat="1"/>
    <xf numFmtId="0" fontId="11" fillId="2" borderId="4" xfId="2" applyFont="1" applyFill="1" applyBorder="1" applyAlignment="1">
      <alignment horizontal="center"/>
    </xf>
    <xf numFmtId="164" fontId="11" fillId="2" borderId="4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/>
    </xf>
    <xf numFmtId="0" fontId="2" fillId="2" borderId="4" xfId="1" applyFill="1" applyBorder="1"/>
    <xf numFmtId="0" fontId="11" fillId="2" borderId="5" xfId="2" applyFont="1" applyFill="1" applyBorder="1" applyAlignment="1">
      <alignment horizontal="center"/>
    </xf>
    <xf numFmtId="2" fontId="12" fillId="2" borderId="5" xfId="2" applyNumberFormat="1" applyFont="1" applyFill="1" applyBorder="1" applyAlignment="1">
      <alignment horizontal="center" vertical="center" wrapText="1"/>
    </xf>
    <xf numFmtId="2" fontId="12" fillId="2" borderId="5" xfId="2" applyNumberFormat="1" applyFont="1" applyFill="1" applyBorder="1" applyAlignment="1">
      <alignment horizontal="center"/>
    </xf>
    <xf numFmtId="0" fontId="5" fillId="2" borderId="5" xfId="2" applyFont="1" applyFill="1" applyBorder="1"/>
    <xf numFmtId="0" fontId="13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/>
    <xf numFmtId="164" fontId="5" fillId="2" borderId="1" xfId="2" applyNumberFormat="1" applyFont="1" applyFill="1" applyBorder="1" applyAlignment="1">
      <alignment horizontal="center"/>
    </xf>
    <xf numFmtId="0" fontId="13" fillId="2" borderId="1" xfId="2" applyFont="1" applyFill="1" applyBorder="1"/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/>
    <xf numFmtId="0" fontId="5" fillId="2" borderId="4" xfId="2" applyFont="1" applyFill="1" applyBorder="1"/>
    <xf numFmtId="2" fontId="11" fillId="2" borderId="4" xfId="2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4" fillId="2" borderId="1" xfId="1" applyFont="1" applyFill="1" applyBorder="1"/>
    <xf numFmtId="164" fontId="14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16" fillId="2" borderId="1" xfId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164" fontId="18" fillId="2" borderId="1" xfId="1" applyNumberFormat="1" applyFont="1" applyFill="1" applyBorder="1" applyAlignment="1">
      <alignment horizontal="center"/>
    </xf>
    <xf numFmtId="0" fontId="16" fillId="2" borderId="1" xfId="1" applyFont="1" applyFill="1" applyBorder="1"/>
    <xf numFmtId="0" fontId="16" fillId="2" borderId="1" xfId="1" applyFont="1" applyFill="1" applyBorder="1" applyAlignment="1">
      <alignment horizontal="center" wrapText="1"/>
    </xf>
    <xf numFmtId="0" fontId="16" fillId="2" borderId="3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left" vertical="top" wrapText="1"/>
    </xf>
    <xf numFmtId="0" fontId="17" fillId="2" borderId="5" xfId="1" applyFont="1" applyFill="1" applyBorder="1" applyAlignment="1">
      <alignment horizontal="left" vertical="top" wrapText="1"/>
    </xf>
    <xf numFmtId="0" fontId="18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top" wrapText="1"/>
    </xf>
    <xf numFmtId="0" fontId="18" fillId="2" borderId="3" xfId="1" applyFont="1" applyFill="1" applyBorder="1" applyAlignment="1">
      <alignment horizontal="left" vertical="center" wrapText="1"/>
    </xf>
    <xf numFmtId="0" fontId="18" fillId="2" borderId="5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left" vertical="center"/>
    </xf>
    <xf numFmtId="0" fontId="21" fillId="2" borderId="5" xfId="1" applyFont="1" applyFill="1" applyBorder="1" applyAlignment="1">
      <alignment horizontal="left" vertical="top" wrapText="1"/>
    </xf>
    <xf numFmtId="0" fontId="19" fillId="2" borderId="5" xfId="1" applyFont="1" applyFill="1" applyBorder="1" applyAlignment="1">
      <alignment horizontal="left" vertical="top" wrapText="1"/>
    </xf>
    <xf numFmtId="49" fontId="14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/>
    </xf>
    <xf numFmtId="49" fontId="11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 wrapText="1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left" vertical="center"/>
    </xf>
    <xf numFmtId="49" fontId="11" fillId="2" borderId="5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DF718"/>
  <sheetViews>
    <sheetView tabSelected="1" workbookViewId="0">
      <selection activeCell="K54" sqref="K54"/>
    </sheetView>
  </sheetViews>
  <sheetFormatPr defaultRowHeight="12.75" x14ac:dyDescent="0.2"/>
  <cols>
    <col min="1" max="1" width="5" style="32" customWidth="1"/>
    <col min="2" max="2" width="35.7109375" style="32" customWidth="1"/>
    <col min="3" max="3" width="6.5703125" style="32" customWidth="1"/>
    <col min="4" max="4" width="5" style="32" customWidth="1"/>
    <col min="5" max="5" width="10" style="32" customWidth="1"/>
    <col min="6" max="6" width="9.140625" style="32" customWidth="1"/>
    <col min="7" max="7" width="9.28515625" style="32" customWidth="1"/>
    <col min="8" max="8" width="7.5703125" style="32" customWidth="1"/>
    <col min="9" max="16384" width="9.140625" style="32"/>
  </cols>
  <sheetData>
    <row r="1" spans="1:88" s="3" customFormat="1" x14ac:dyDescent="0.2">
      <c r="A1" s="1"/>
      <c r="B1" s="2"/>
      <c r="C1" s="2"/>
      <c r="D1" s="2"/>
      <c r="E1" s="2" t="s">
        <v>0</v>
      </c>
      <c r="F1" s="2"/>
      <c r="H1" s="4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3" customFormat="1" x14ac:dyDescent="0.2">
      <c r="A2" s="1"/>
      <c r="B2" s="2"/>
      <c r="C2" s="2"/>
      <c r="D2" s="2"/>
      <c r="E2" s="2" t="s">
        <v>1</v>
      </c>
      <c r="F2" s="2"/>
      <c r="H2" s="4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s="3" customFormat="1" x14ac:dyDescent="0.2">
      <c r="A3" s="1"/>
      <c r="B3" s="2"/>
      <c r="C3" s="2"/>
      <c r="D3" s="2"/>
      <c r="E3" s="2" t="s">
        <v>2</v>
      </c>
      <c r="F3" s="2"/>
      <c r="H3" s="4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8" s="3" customFormat="1" x14ac:dyDescent="0.2">
      <c r="A4" s="1"/>
      <c r="B4" s="2"/>
      <c r="C4" s="2"/>
      <c r="D4" s="2"/>
      <c r="E4" s="2"/>
      <c r="F4" s="2"/>
      <c r="H4" s="4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88" s="3" customFormat="1" x14ac:dyDescent="0.2">
      <c r="A5" s="7"/>
      <c r="B5" s="2"/>
      <c r="C5" s="2"/>
      <c r="D5" s="2"/>
      <c r="E5" s="2" t="s">
        <v>3</v>
      </c>
      <c r="F5" s="2"/>
      <c r="G5" s="8"/>
      <c r="H5" s="9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s="3" customFormat="1" ht="10.5" customHeight="1" x14ac:dyDescent="0.2">
      <c r="A6" s="7"/>
      <c r="C6" s="8"/>
      <c r="D6" s="8"/>
      <c r="E6" s="8"/>
      <c r="F6" s="8"/>
      <c r="G6" s="8"/>
      <c r="H6" s="8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s="3" customFormat="1" ht="13.5" customHeight="1" x14ac:dyDescent="0.2">
      <c r="A7" s="7"/>
      <c r="C7" s="8"/>
      <c r="D7" s="8"/>
      <c r="E7" s="9"/>
      <c r="F7" s="8"/>
      <c r="G7" s="8"/>
      <c r="H7" s="8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s="3" customFormat="1" ht="45" customHeight="1" x14ac:dyDescent="0.25">
      <c r="A8" s="93" t="s">
        <v>4</v>
      </c>
      <c r="B8" s="93"/>
      <c r="C8" s="93"/>
      <c r="D8" s="93"/>
      <c r="E8" s="93"/>
      <c r="F8" s="93"/>
      <c r="G8" s="93"/>
      <c r="H8" s="93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3" customFormat="1" ht="13.5" thickBot="1" x14ac:dyDescent="0.25">
      <c r="A9" s="7"/>
      <c r="C9" s="8"/>
      <c r="D9" s="8"/>
      <c r="E9" s="9"/>
      <c r="F9" s="94" t="s">
        <v>5</v>
      </c>
      <c r="G9" s="94"/>
      <c r="H9" s="8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11" customFormat="1" ht="27.75" customHeight="1" x14ac:dyDescent="0.2">
      <c r="A10" s="95" t="s">
        <v>6</v>
      </c>
      <c r="B10" s="97" t="s">
        <v>7</v>
      </c>
      <c r="C10" s="97" t="s">
        <v>8</v>
      </c>
      <c r="D10" s="10"/>
      <c r="E10" s="99" t="s">
        <v>9</v>
      </c>
      <c r="F10" s="99"/>
      <c r="G10" s="99"/>
      <c r="H10" s="99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6" customFormat="1" ht="93" customHeight="1" x14ac:dyDescent="0.2">
      <c r="A11" s="95"/>
      <c r="B11" s="97"/>
      <c r="C11" s="97"/>
      <c r="D11" s="10"/>
      <c r="E11" s="99" t="s">
        <v>10</v>
      </c>
      <c r="F11" s="99"/>
      <c r="G11" s="99"/>
      <c r="H11" s="99"/>
      <c r="I11" s="5"/>
      <c r="J11" s="5"/>
      <c r="K11" s="5"/>
    </row>
    <row r="12" spans="1:88" s="6" customFormat="1" ht="25.5" x14ac:dyDescent="0.2">
      <c r="A12" s="96"/>
      <c r="B12" s="98"/>
      <c r="C12" s="98"/>
      <c r="D12" s="12"/>
      <c r="E12" s="13" t="s">
        <v>11</v>
      </c>
      <c r="F12" s="14" t="s">
        <v>12</v>
      </c>
      <c r="G12" s="15" t="s">
        <v>13</v>
      </c>
      <c r="H12" s="13" t="s">
        <v>14</v>
      </c>
      <c r="I12" s="5"/>
      <c r="J12" s="5"/>
      <c r="K12" s="5"/>
    </row>
    <row r="13" spans="1:88" s="2" customFormat="1" x14ac:dyDescent="0.2">
      <c r="A13" s="16" t="s">
        <v>15</v>
      </c>
      <c r="B13" s="17" t="s">
        <v>16</v>
      </c>
      <c r="C13" s="18" t="s">
        <v>17</v>
      </c>
      <c r="D13" s="18"/>
      <c r="E13" s="19">
        <f>F13+G13</f>
        <v>17656.994999999999</v>
      </c>
      <c r="F13" s="19">
        <f>F16+F39+F435</f>
        <v>4282.75</v>
      </c>
      <c r="G13" s="19">
        <f>G16+G39+G435</f>
        <v>13374.244999999999</v>
      </c>
      <c r="H13" s="20"/>
    </row>
    <row r="14" spans="1:88" s="2" customFormat="1" x14ac:dyDescent="0.2">
      <c r="A14" s="83">
        <v>1</v>
      </c>
      <c r="B14" s="17" t="s">
        <v>18</v>
      </c>
      <c r="C14" s="18" t="s">
        <v>19</v>
      </c>
      <c r="D14" s="18"/>
      <c r="E14" s="21">
        <f>F14+G14</f>
        <v>7</v>
      </c>
      <c r="F14" s="21">
        <v>2</v>
      </c>
      <c r="G14" s="21">
        <v>5</v>
      </c>
      <c r="H14" s="20"/>
      <c r="I14" s="22"/>
    </row>
    <row r="15" spans="1:88" s="2" customFormat="1" x14ac:dyDescent="0.2">
      <c r="A15" s="83"/>
      <c r="B15" s="17"/>
      <c r="C15" s="18" t="s">
        <v>20</v>
      </c>
      <c r="D15" s="18"/>
      <c r="E15" s="21">
        <f t="shared" ref="E15:E78" si="0">F15+G15</f>
        <v>1.4890000000000001</v>
      </c>
      <c r="F15" s="23">
        <f>F17+F19</f>
        <v>0.18799999999999997</v>
      </c>
      <c r="G15" s="23">
        <f>G17+G19</f>
        <v>1.3010000000000002</v>
      </c>
      <c r="H15" s="20"/>
    </row>
    <row r="16" spans="1:88" s="2" customFormat="1" x14ac:dyDescent="0.2">
      <c r="A16" s="83"/>
      <c r="B16" s="24" t="s">
        <v>21</v>
      </c>
      <c r="C16" s="18" t="s">
        <v>17</v>
      </c>
      <c r="D16" s="18"/>
      <c r="E16" s="25">
        <f t="shared" si="0"/>
        <v>1002.509</v>
      </c>
      <c r="F16" s="23">
        <f>F18+F20</f>
        <v>133.49299999999999</v>
      </c>
      <c r="G16" s="23">
        <f>G18+G20</f>
        <v>869.01599999999996</v>
      </c>
      <c r="H16" s="20"/>
    </row>
    <row r="17" spans="1:10" s="2" customFormat="1" x14ac:dyDescent="0.2">
      <c r="A17" s="83" t="s">
        <v>22</v>
      </c>
      <c r="B17" s="84" t="s">
        <v>23</v>
      </c>
      <c r="C17" s="18" t="s">
        <v>20</v>
      </c>
      <c r="D17" s="18"/>
      <c r="E17" s="27">
        <f t="shared" si="0"/>
        <v>0.23400000000000004</v>
      </c>
      <c r="F17" s="28"/>
      <c r="G17" s="28">
        <f>G30+G32+G34</f>
        <v>0.23400000000000004</v>
      </c>
      <c r="H17" s="20"/>
    </row>
    <row r="18" spans="1:10" s="2" customFormat="1" x14ac:dyDescent="0.2">
      <c r="A18" s="83"/>
      <c r="B18" s="84"/>
      <c r="C18" s="18" t="s">
        <v>17</v>
      </c>
      <c r="D18" s="18"/>
      <c r="E18" s="19">
        <f t="shared" si="0"/>
        <v>148.99599999999998</v>
      </c>
      <c r="F18" s="28"/>
      <c r="G18" s="28">
        <f>G31+G33+G35</f>
        <v>148.99599999999998</v>
      </c>
      <c r="H18" s="20"/>
    </row>
    <row r="19" spans="1:10" s="2" customFormat="1" x14ac:dyDescent="0.2">
      <c r="A19" s="83" t="s">
        <v>24</v>
      </c>
      <c r="B19" s="84" t="s">
        <v>25</v>
      </c>
      <c r="C19" s="18" t="s">
        <v>20</v>
      </c>
      <c r="D19" s="18"/>
      <c r="E19" s="27">
        <f t="shared" si="0"/>
        <v>1.2550000000000001</v>
      </c>
      <c r="F19" s="28">
        <f>F22+F24+F26+F28+F30</f>
        <v>0.18799999999999997</v>
      </c>
      <c r="G19" s="28">
        <f>G24+G26+G28</f>
        <v>1.0670000000000002</v>
      </c>
      <c r="H19" s="20"/>
    </row>
    <row r="20" spans="1:10" s="2" customFormat="1" x14ac:dyDescent="0.2">
      <c r="A20" s="83"/>
      <c r="B20" s="84"/>
      <c r="C20" s="18" t="s">
        <v>17</v>
      </c>
      <c r="D20" s="18"/>
      <c r="E20" s="19">
        <f t="shared" si="0"/>
        <v>853.51299999999992</v>
      </c>
      <c r="F20" s="28">
        <f>F23+F25+F27+F29+F31</f>
        <v>133.49299999999999</v>
      </c>
      <c r="G20" s="28">
        <f>G25+G27+G29</f>
        <v>720.02</v>
      </c>
      <c r="H20" s="20"/>
    </row>
    <row r="21" spans="1:10" s="2" customFormat="1" x14ac:dyDescent="0.2">
      <c r="A21" s="29" t="s">
        <v>26</v>
      </c>
      <c r="B21" s="24" t="s">
        <v>27</v>
      </c>
      <c r="C21" s="18" t="s">
        <v>17</v>
      </c>
      <c r="D21" s="18"/>
      <c r="E21" s="19">
        <f t="shared" si="0"/>
        <v>0</v>
      </c>
      <c r="F21" s="30"/>
      <c r="G21" s="30"/>
      <c r="H21" s="20"/>
    </row>
    <row r="22" spans="1:10" x14ac:dyDescent="0.2">
      <c r="A22" s="83" t="s">
        <v>28</v>
      </c>
      <c r="B22" s="84" t="s">
        <v>29</v>
      </c>
      <c r="C22" s="18" t="s">
        <v>20</v>
      </c>
      <c r="D22" s="18"/>
      <c r="E22" s="27">
        <f t="shared" si="0"/>
        <v>0.02</v>
      </c>
      <c r="F22" s="30">
        <v>0.02</v>
      </c>
      <c r="G22" s="28"/>
      <c r="H22" s="31"/>
      <c r="J22" s="33"/>
    </row>
    <row r="23" spans="1:10" x14ac:dyDescent="0.2">
      <c r="A23" s="83"/>
      <c r="B23" s="84"/>
      <c r="C23" s="18" t="s">
        <v>17</v>
      </c>
      <c r="D23" s="18"/>
      <c r="E23" s="19">
        <f t="shared" si="0"/>
        <v>30.242999999999999</v>
      </c>
      <c r="F23" s="30">
        <v>30.242999999999999</v>
      </c>
      <c r="G23" s="30"/>
      <c r="H23" s="31"/>
      <c r="J23" s="33"/>
    </row>
    <row r="24" spans="1:10" x14ac:dyDescent="0.2">
      <c r="A24" s="83" t="s">
        <v>30</v>
      </c>
      <c r="B24" s="84" t="s">
        <v>31</v>
      </c>
      <c r="C24" s="18" t="s">
        <v>20</v>
      </c>
      <c r="D24" s="18"/>
      <c r="E24" s="27">
        <f t="shared" si="0"/>
        <v>0.50700000000000001</v>
      </c>
      <c r="F24" s="30"/>
      <c r="G24" s="28">
        <v>0.50700000000000001</v>
      </c>
      <c r="H24" s="31"/>
      <c r="J24" s="34"/>
    </row>
    <row r="25" spans="1:10" x14ac:dyDescent="0.2">
      <c r="A25" s="83"/>
      <c r="B25" s="84"/>
      <c r="C25" s="18" t="s">
        <v>17</v>
      </c>
      <c r="D25" s="18"/>
      <c r="E25" s="19">
        <f t="shared" si="0"/>
        <v>324.851</v>
      </c>
      <c r="F25" s="30"/>
      <c r="G25" s="30">
        <v>324.851</v>
      </c>
      <c r="H25" s="31"/>
    </row>
    <row r="26" spans="1:10" x14ac:dyDescent="0.2">
      <c r="A26" s="83" t="s">
        <v>32</v>
      </c>
      <c r="B26" s="84" t="s">
        <v>33</v>
      </c>
      <c r="C26" s="18" t="s">
        <v>20</v>
      </c>
      <c r="D26" s="18"/>
      <c r="E26" s="27">
        <f t="shared" si="0"/>
        <v>0.59799999999999998</v>
      </c>
      <c r="F26" s="30">
        <f>0.12+0.048</f>
        <v>0.16799999999999998</v>
      </c>
      <c r="G26" s="28">
        <v>0.43</v>
      </c>
      <c r="H26" s="31"/>
    </row>
    <row r="27" spans="1:10" x14ac:dyDescent="0.2">
      <c r="A27" s="83"/>
      <c r="B27" s="84"/>
      <c r="C27" s="18" t="s">
        <v>17</v>
      </c>
      <c r="D27" s="18"/>
      <c r="E27" s="19">
        <f t="shared" si="0"/>
        <v>408.26499999999999</v>
      </c>
      <c r="F27" s="30">
        <f>81.783+21.467</f>
        <v>103.25</v>
      </c>
      <c r="G27" s="30">
        <v>305.01499999999999</v>
      </c>
      <c r="H27" s="31"/>
    </row>
    <row r="28" spans="1:10" x14ac:dyDescent="0.2">
      <c r="A28" s="83" t="s">
        <v>34</v>
      </c>
      <c r="B28" s="84" t="s">
        <v>35</v>
      </c>
      <c r="C28" s="18" t="s">
        <v>20</v>
      </c>
      <c r="D28" s="18"/>
      <c r="E28" s="27">
        <f t="shared" si="0"/>
        <v>0.13</v>
      </c>
      <c r="F28" s="30"/>
      <c r="G28" s="28">
        <v>0.13</v>
      </c>
      <c r="H28" s="31"/>
    </row>
    <row r="29" spans="1:10" x14ac:dyDescent="0.2">
      <c r="A29" s="83"/>
      <c r="B29" s="84"/>
      <c r="C29" s="18" t="s">
        <v>17</v>
      </c>
      <c r="D29" s="18"/>
      <c r="E29" s="19">
        <f t="shared" si="0"/>
        <v>90.153999999999996</v>
      </c>
      <c r="F29" s="30"/>
      <c r="G29" s="30">
        <v>90.153999999999996</v>
      </c>
      <c r="H29" s="31"/>
    </row>
    <row r="30" spans="1:10" x14ac:dyDescent="0.2">
      <c r="A30" s="83" t="s">
        <v>36</v>
      </c>
      <c r="B30" s="84" t="s">
        <v>37</v>
      </c>
      <c r="C30" s="18" t="s">
        <v>20</v>
      </c>
      <c r="D30" s="18"/>
      <c r="E30" s="27">
        <f t="shared" si="0"/>
        <v>0.2</v>
      </c>
      <c r="F30" s="28"/>
      <c r="G30" s="28">
        <v>0.2</v>
      </c>
      <c r="H30" s="31"/>
    </row>
    <row r="31" spans="1:10" x14ac:dyDescent="0.2">
      <c r="A31" s="83"/>
      <c r="B31" s="84"/>
      <c r="C31" s="18" t="s">
        <v>17</v>
      </c>
      <c r="D31" s="18"/>
      <c r="E31" s="19">
        <f t="shared" si="0"/>
        <v>67.5</v>
      </c>
      <c r="F31" s="30"/>
      <c r="G31" s="30">
        <v>67.5</v>
      </c>
      <c r="H31" s="31"/>
    </row>
    <row r="32" spans="1:10" x14ac:dyDescent="0.2">
      <c r="A32" s="83" t="s">
        <v>38</v>
      </c>
      <c r="B32" s="84" t="s">
        <v>39</v>
      </c>
      <c r="C32" s="18" t="s">
        <v>20</v>
      </c>
      <c r="D32" s="18"/>
      <c r="E32" s="27">
        <f t="shared" si="0"/>
        <v>1.7000000000000001E-2</v>
      </c>
      <c r="F32" s="28"/>
      <c r="G32" s="28">
        <v>1.7000000000000001E-2</v>
      </c>
      <c r="H32" s="31"/>
    </row>
    <row r="33" spans="1:11" x14ac:dyDescent="0.2">
      <c r="A33" s="83"/>
      <c r="B33" s="84"/>
      <c r="C33" s="18" t="s">
        <v>17</v>
      </c>
      <c r="D33" s="18"/>
      <c r="E33" s="19">
        <f t="shared" si="0"/>
        <v>40.747999999999998</v>
      </c>
      <c r="F33" s="30"/>
      <c r="G33" s="30">
        <v>40.747999999999998</v>
      </c>
      <c r="H33" s="31"/>
    </row>
    <row r="34" spans="1:11" x14ac:dyDescent="0.2">
      <c r="A34" s="83" t="s">
        <v>40</v>
      </c>
      <c r="B34" s="84" t="s">
        <v>41</v>
      </c>
      <c r="C34" s="18" t="s">
        <v>20</v>
      </c>
      <c r="D34" s="18"/>
      <c r="E34" s="27">
        <f t="shared" si="0"/>
        <v>1.7000000000000001E-2</v>
      </c>
      <c r="F34" s="28"/>
      <c r="G34" s="28">
        <v>1.7000000000000001E-2</v>
      </c>
      <c r="H34" s="31"/>
    </row>
    <row r="35" spans="1:11" x14ac:dyDescent="0.2">
      <c r="A35" s="83"/>
      <c r="B35" s="84"/>
      <c r="C35" s="18" t="s">
        <v>17</v>
      </c>
      <c r="D35" s="18"/>
      <c r="E35" s="19">
        <f t="shared" si="0"/>
        <v>40.747999999999998</v>
      </c>
      <c r="F35" s="30"/>
      <c r="G35" s="30">
        <v>40.747999999999998</v>
      </c>
      <c r="H35" s="31"/>
    </row>
    <row r="36" spans="1:11" x14ac:dyDescent="0.2">
      <c r="A36" s="83" t="s">
        <v>42</v>
      </c>
      <c r="B36" s="84"/>
      <c r="C36" s="18" t="s">
        <v>20</v>
      </c>
      <c r="D36" s="18"/>
      <c r="E36" s="27">
        <f t="shared" si="0"/>
        <v>0</v>
      </c>
      <c r="F36" s="28"/>
      <c r="G36" s="28"/>
      <c r="H36" s="31"/>
    </row>
    <row r="37" spans="1:11" ht="13.5" thickBot="1" x14ac:dyDescent="0.25">
      <c r="A37" s="88"/>
      <c r="B37" s="89"/>
      <c r="C37" s="35" t="s">
        <v>17</v>
      </c>
      <c r="D37" s="35"/>
      <c r="E37" s="36">
        <f t="shared" si="0"/>
        <v>0</v>
      </c>
      <c r="F37" s="37"/>
      <c r="G37" s="37"/>
      <c r="H37" s="38"/>
    </row>
    <row r="38" spans="1:11" s="2" customFormat="1" x14ac:dyDescent="0.2">
      <c r="A38" s="90" t="s">
        <v>43</v>
      </c>
      <c r="B38" s="91" t="s">
        <v>44</v>
      </c>
      <c r="C38" s="39" t="s">
        <v>19</v>
      </c>
      <c r="D38" s="39"/>
      <c r="E38" s="40">
        <f t="shared" si="0"/>
        <v>18</v>
      </c>
      <c r="F38" s="41">
        <v>1</v>
      </c>
      <c r="G38" s="41">
        <f>G71+G115+G137+G181+G214+G225+G236+G247+G269+G280+G291+G324+G335+G346+G357+G401+G412</f>
        <v>17</v>
      </c>
      <c r="H38" s="42"/>
      <c r="I38" s="22"/>
    </row>
    <row r="39" spans="1:11" s="2" customFormat="1" x14ac:dyDescent="0.2">
      <c r="A39" s="83"/>
      <c r="B39" s="92"/>
      <c r="C39" s="18" t="s">
        <v>17</v>
      </c>
      <c r="D39" s="18"/>
      <c r="E39" s="21">
        <f t="shared" si="0"/>
        <v>8937.4490000000005</v>
      </c>
      <c r="F39" s="23">
        <f>F50+F61+F72+F83+F94+F105+F116+F138+F149+F160+F171+F182+F193+F204+F215+F226+F237+F248+F259+F270+F281+F292+F303+F314+F325+F336+F347+F358+F369+F380+F391+F402+F413+F424+F127</f>
        <v>3810.24</v>
      </c>
      <c r="G39" s="23">
        <f>G41+G43+G48</f>
        <v>5127.2089999999998</v>
      </c>
      <c r="H39" s="20"/>
      <c r="K39" s="22"/>
    </row>
    <row r="40" spans="1:11" s="2" customFormat="1" x14ac:dyDescent="0.2">
      <c r="A40" s="83" t="s">
        <v>45</v>
      </c>
      <c r="B40" s="84" t="s">
        <v>46</v>
      </c>
      <c r="C40" s="18" t="s">
        <v>47</v>
      </c>
      <c r="D40" s="18"/>
      <c r="E40" s="27">
        <f t="shared" si="0"/>
        <v>491.5</v>
      </c>
      <c r="F40" s="28">
        <f t="shared" ref="F40:F48" si="1">F51+F62+F73+F84+F95+F106+F117+F139+F150+F161+F172+F183+F194+F205+F216+F227+F238+F249+F260+F271+F282+F293+F304+F315+F326+F337+F348+F359+F370+F381+F392+F403+F414+F425+F128</f>
        <v>491.5</v>
      </c>
      <c r="G40" s="28">
        <f>G51+G62+G73+G84+G95+G106+G117+G139+G150+G161+G172+G183+G194+G205+G216+G227+G238+G249+G260+G271+G282+G293+G304+G315+G326+G337+G348+G359+G370+G381+G392+G403+G414+G425</f>
        <v>0</v>
      </c>
      <c r="H40" s="20"/>
      <c r="K40" s="22"/>
    </row>
    <row r="41" spans="1:11" s="2" customFormat="1" x14ac:dyDescent="0.2">
      <c r="A41" s="83"/>
      <c r="B41" s="84"/>
      <c r="C41" s="18" t="s">
        <v>17</v>
      </c>
      <c r="D41" s="18"/>
      <c r="E41" s="27">
        <f t="shared" si="0"/>
        <v>2731.3410000000008</v>
      </c>
      <c r="F41" s="28">
        <f t="shared" si="1"/>
        <v>2731.3410000000008</v>
      </c>
      <c r="G41" s="28">
        <f>G52+G63+G74+G85+G96+G107+G118+G140+G151+G162+G173+G184+G195+G206+G217+G228+G239+G250+G261+G272+G283+G294+G305+G316+G327+G338+G349+G360+G371+G382+G393+G404+G415+G426+G717</f>
        <v>0</v>
      </c>
      <c r="H41" s="20"/>
      <c r="K41" s="22"/>
    </row>
    <row r="42" spans="1:11" s="2" customFormat="1" x14ac:dyDescent="0.2">
      <c r="A42" s="83" t="s">
        <v>48</v>
      </c>
      <c r="B42" s="87" t="s">
        <v>49</v>
      </c>
      <c r="C42" s="18" t="s">
        <v>50</v>
      </c>
      <c r="D42" s="18"/>
      <c r="E42" s="27">
        <f t="shared" si="0"/>
        <v>3633</v>
      </c>
      <c r="F42" s="28">
        <f t="shared" si="1"/>
        <v>829</v>
      </c>
      <c r="G42" s="28">
        <f>G53+G64+G75+G86+G97+G108+G119+G141+G152+G163+G174+G185+G196+G207+G218+G229+G240+G251+G262+G273+G284+G295+G306+G317+G328+G339+G350+G361+G372+G383+G394+G405+G416+G427</f>
        <v>2804</v>
      </c>
      <c r="H42" s="20"/>
      <c r="K42" s="22"/>
    </row>
    <row r="43" spans="1:11" s="2" customFormat="1" x14ac:dyDescent="0.2">
      <c r="A43" s="83"/>
      <c r="B43" s="87"/>
      <c r="C43" s="18" t="s">
        <v>17</v>
      </c>
      <c r="D43" s="18"/>
      <c r="E43" s="27">
        <f t="shared" si="0"/>
        <v>1190.0140000000001</v>
      </c>
      <c r="F43" s="28">
        <f t="shared" si="1"/>
        <v>397.83100000000002</v>
      </c>
      <c r="G43" s="28">
        <f t="shared" ref="G43:G48" si="2">G54+G65+G76+G87+G98+G109+G120+G142+G153+G164+G175+G186+G197+G208+G219+G230+G241+G252+G263+G274+G285+G296+G307+G318+G329+G340+G351+G362+G373+G384+G395+G406+G417+G428+G719</f>
        <v>792.18299999999999</v>
      </c>
      <c r="H43" s="20"/>
      <c r="K43" s="22"/>
    </row>
    <row r="44" spans="1:11" s="2" customFormat="1" x14ac:dyDescent="0.2">
      <c r="A44" s="83" t="s">
        <v>51</v>
      </c>
      <c r="B44" s="87" t="s">
        <v>52</v>
      </c>
      <c r="C44" s="18" t="s">
        <v>50</v>
      </c>
      <c r="D44" s="18"/>
      <c r="E44" s="27">
        <f t="shared" si="0"/>
        <v>0</v>
      </c>
      <c r="F44" s="28">
        <f t="shared" si="1"/>
        <v>0</v>
      </c>
      <c r="G44" s="28">
        <f t="shared" si="2"/>
        <v>0</v>
      </c>
      <c r="H44" s="20"/>
      <c r="K44" s="22"/>
    </row>
    <row r="45" spans="1:11" s="2" customFormat="1" x14ac:dyDescent="0.2">
      <c r="A45" s="83"/>
      <c r="B45" s="87"/>
      <c r="C45" s="18" t="s">
        <v>17</v>
      </c>
      <c r="D45" s="18"/>
      <c r="E45" s="27">
        <f t="shared" si="0"/>
        <v>0</v>
      </c>
      <c r="F45" s="28">
        <f t="shared" si="1"/>
        <v>0</v>
      </c>
      <c r="G45" s="28">
        <f t="shared" si="2"/>
        <v>0</v>
      </c>
      <c r="H45" s="20"/>
      <c r="K45" s="22"/>
    </row>
    <row r="46" spans="1:11" s="2" customFormat="1" x14ac:dyDescent="0.2">
      <c r="A46" s="83" t="s">
        <v>53</v>
      </c>
      <c r="B46" s="84" t="s">
        <v>54</v>
      </c>
      <c r="C46" s="18" t="s">
        <v>55</v>
      </c>
      <c r="D46" s="18"/>
      <c r="E46" s="27">
        <f t="shared" si="0"/>
        <v>0</v>
      </c>
      <c r="F46" s="28">
        <f t="shared" si="1"/>
        <v>0</v>
      </c>
      <c r="G46" s="28">
        <f t="shared" si="2"/>
        <v>0</v>
      </c>
      <c r="H46" s="20"/>
      <c r="K46" s="22"/>
    </row>
    <row r="47" spans="1:11" s="2" customFormat="1" x14ac:dyDescent="0.2">
      <c r="A47" s="83"/>
      <c r="B47" s="84"/>
      <c r="C47" s="18" t="s">
        <v>17</v>
      </c>
      <c r="D47" s="18"/>
      <c r="E47" s="27">
        <f t="shared" si="0"/>
        <v>0</v>
      </c>
      <c r="F47" s="28">
        <f t="shared" si="1"/>
        <v>0</v>
      </c>
      <c r="G47" s="28">
        <f t="shared" si="2"/>
        <v>0</v>
      </c>
      <c r="H47" s="20"/>
      <c r="K47" s="22"/>
    </row>
    <row r="48" spans="1:11" s="2" customFormat="1" x14ac:dyDescent="0.2">
      <c r="A48" s="29" t="s">
        <v>56</v>
      </c>
      <c r="B48" s="24" t="s">
        <v>57</v>
      </c>
      <c r="C48" s="18" t="s">
        <v>17</v>
      </c>
      <c r="D48" s="18"/>
      <c r="E48" s="27">
        <f t="shared" si="0"/>
        <v>5016.0940000000001</v>
      </c>
      <c r="F48" s="28">
        <f t="shared" si="1"/>
        <v>681.06799999999987</v>
      </c>
      <c r="G48" s="28">
        <f t="shared" si="2"/>
        <v>4335.0259999999998</v>
      </c>
      <c r="H48" s="20"/>
      <c r="K48" s="22"/>
    </row>
    <row r="49" spans="1:8" s="2" customFormat="1" x14ac:dyDescent="0.2">
      <c r="A49" s="29"/>
      <c r="B49" s="43" t="s">
        <v>58</v>
      </c>
      <c r="C49" s="18" t="s">
        <v>19</v>
      </c>
      <c r="D49" s="18"/>
      <c r="E49" s="27">
        <f t="shared" si="0"/>
        <v>1</v>
      </c>
      <c r="F49" s="30">
        <v>1</v>
      </c>
      <c r="G49" s="30"/>
      <c r="H49" s="20"/>
    </row>
    <row r="50" spans="1:8" s="2" customFormat="1" x14ac:dyDescent="0.2">
      <c r="A50" s="29"/>
      <c r="B50" s="44"/>
      <c r="C50" s="18" t="s">
        <v>17</v>
      </c>
      <c r="D50" s="18"/>
      <c r="E50" s="27">
        <f t="shared" si="0"/>
        <v>561.35599999999999</v>
      </c>
      <c r="F50" s="30">
        <f>F52+F54+F56+F58+F59</f>
        <v>416.03499999999997</v>
      </c>
      <c r="G50" s="30">
        <f>G52+G54+G56+G58+G59</f>
        <v>145.321</v>
      </c>
      <c r="H50" s="20"/>
    </row>
    <row r="51" spans="1:8" s="2" customFormat="1" x14ac:dyDescent="0.2">
      <c r="A51" s="83" t="s">
        <v>45</v>
      </c>
      <c r="B51" s="84" t="s">
        <v>46</v>
      </c>
      <c r="C51" s="18" t="s">
        <v>47</v>
      </c>
      <c r="D51" s="18"/>
      <c r="E51" s="27">
        <f t="shared" si="0"/>
        <v>50</v>
      </c>
      <c r="F51" s="30">
        <v>50</v>
      </c>
      <c r="G51" s="30"/>
      <c r="H51" s="20"/>
    </row>
    <row r="52" spans="1:8" s="2" customFormat="1" x14ac:dyDescent="0.2">
      <c r="A52" s="83"/>
      <c r="B52" s="84"/>
      <c r="C52" s="18" t="s">
        <v>17</v>
      </c>
      <c r="D52" s="18"/>
      <c r="E52" s="27">
        <f t="shared" si="0"/>
        <v>277.858</v>
      </c>
      <c r="F52" s="30">
        <v>277.858</v>
      </c>
      <c r="G52" s="30"/>
      <c r="H52" s="20"/>
    </row>
    <row r="53" spans="1:8" s="2" customFormat="1" ht="12.75" customHeight="1" x14ac:dyDescent="0.2">
      <c r="A53" s="83" t="s">
        <v>48</v>
      </c>
      <c r="B53" s="87" t="s">
        <v>49</v>
      </c>
      <c r="C53" s="18" t="s">
        <v>50</v>
      </c>
      <c r="D53" s="18"/>
      <c r="E53" s="27">
        <f t="shared" si="0"/>
        <v>174</v>
      </c>
      <c r="F53" s="30">
        <v>174</v>
      </c>
      <c r="G53" s="30"/>
      <c r="H53" s="20"/>
    </row>
    <row r="54" spans="1:8" s="2" customFormat="1" x14ac:dyDescent="0.2">
      <c r="A54" s="83"/>
      <c r="B54" s="87"/>
      <c r="C54" s="18" t="s">
        <v>17</v>
      </c>
      <c r="D54" s="18"/>
      <c r="E54" s="27">
        <f t="shared" si="0"/>
        <v>84.317999999999998</v>
      </c>
      <c r="F54" s="30">
        <v>84.317999999999998</v>
      </c>
      <c r="G54" s="30"/>
      <c r="H54" s="20"/>
    </row>
    <row r="55" spans="1:8" s="2" customFormat="1" ht="12.75" customHeight="1" x14ac:dyDescent="0.2">
      <c r="A55" s="83" t="s">
        <v>51</v>
      </c>
      <c r="B55" s="87" t="s">
        <v>52</v>
      </c>
      <c r="C55" s="18" t="s">
        <v>50</v>
      </c>
      <c r="D55" s="18"/>
      <c r="E55" s="27">
        <f t="shared" si="0"/>
        <v>0</v>
      </c>
      <c r="F55" s="30"/>
      <c r="G55" s="30"/>
      <c r="H55" s="20"/>
    </row>
    <row r="56" spans="1:8" s="2" customFormat="1" x14ac:dyDescent="0.2">
      <c r="A56" s="83"/>
      <c r="B56" s="87"/>
      <c r="C56" s="18" t="s">
        <v>17</v>
      </c>
      <c r="D56" s="18"/>
      <c r="E56" s="27">
        <f t="shared" si="0"/>
        <v>0</v>
      </c>
      <c r="F56" s="30"/>
      <c r="G56" s="30"/>
      <c r="H56" s="20"/>
    </row>
    <row r="57" spans="1:8" s="2" customFormat="1" x14ac:dyDescent="0.2">
      <c r="A57" s="83" t="s">
        <v>53</v>
      </c>
      <c r="B57" s="84" t="s">
        <v>54</v>
      </c>
      <c r="C57" s="18" t="s">
        <v>55</v>
      </c>
      <c r="D57" s="18"/>
      <c r="E57" s="27">
        <f t="shared" si="0"/>
        <v>0</v>
      </c>
      <c r="F57" s="30"/>
      <c r="G57" s="30"/>
      <c r="H57" s="20"/>
    </row>
    <row r="58" spans="1:8" s="2" customFormat="1" x14ac:dyDescent="0.2">
      <c r="A58" s="83"/>
      <c r="B58" s="84"/>
      <c r="C58" s="18" t="s">
        <v>17</v>
      </c>
      <c r="D58" s="18"/>
      <c r="E58" s="27">
        <f t="shared" si="0"/>
        <v>0</v>
      </c>
      <c r="F58" s="30"/>
      <c r="G58" s="30"/>
      <c r="H58" s="20"/>
    </row>
    <row r="59" spans="1:8" s="2" customFormat="1" x14ac:dyDescent="0.2">
      <c r="A59" s="29" t="s">
        <v>56</v>
      </c>
      <c r="B59" s="26" t="s">
        <v>57</v>
      </c>
      <c r="C59" s="18" t="s">
        <v>17</v>
      </c>
      <c r="D59" s="18"/>
      <c r="E59" s="27">
        <f t="shared" si="0"/>
        <v>199.18</v>
      </c>
      <c r="F59" s="30">
        <v>53.859000000000002</v>
      </c>
      <c r="G59" s="30">
        <v>145.321</v>
      </c>
      <c r="H59" s="20"/>
    </row>
    <row r="60" spans="1:8" s="2" customFormat="1" x14ac:dyDescent="0.2">
      <c r="A60" s="20"/>
      <c r="B60" s="47" t="s">
        <v>59</v>
      </c>
      <c r="C60" s="45" t="s">
        <v>19</v>
      </c>
      <c r="D60" s="45"/>
      <c r="E60" s="27">
        <f t="shared" si="0"/>
        <v>1</v>
      </c>
      <c r="F60" s="30"/>
      <c r="G60" s="46">
        <v>1</v>
      </c>
      <c r="H60" s="20"/>
    </row>
    <row r="61" spans="1:8" s="2" customFormat="1" x14ac:dyDescent="0.2">
      <c r="A61" s="20"/>
      <c r="B61" s="20"/>
      <c r="C61" s="45" t="s">
        <v>17</v>
      </c>
      <c r="D61" s="45"/>
      <c r="E61" s="27">
        <f t="shared" si="0"/>
        <v>263.69499999999999</v>
      </c>
      <c r="F61" s="30">
        <f>F63+F65+F67+F69+F70</f>
        <v>128.82</v>
      </c>
      <c r="G61" s="46">
        <f>G63+G65+G67+G69+G70</f>
        <v>134.875</v>
      </c>
      <c r="H61" s="20"/>
    </row>
    <row r="62" spans="1:8" s="2" customFormat="1" x14ac:dyDescent="0.2">
      <c r="A62" s="20" t="s">
        <v>45</v>
      </c>
      <c r="B62" s="20" t="s">
        <v>46</v>
      </c>
      <c r="C62" s="20" t="s">
        <v>47</v>
      </c>
      <c r="D62" s="20"/>
      <c r="E62" s="27">
        <f t="shared" si="0"/>
        <v>0</v>
      </c>
      <c r="F62" s="30"/>
      <c r="G62" s="46"/>
      <c r="H62" s="20"/>
    </row>
    <row r="63" spans="1:8" s="2" customFormat="1" x14ac:dyDescent="0.2">
      <c r="A63" s="20"/>
      <c r="B63" s="20"/>
      <c r="C63" s="20" t="s">
        <v>17</v>
      </c>
      <c r="D63" s="20"/>
      <c r="E63" s="27">
        <f t="shared" si="0"/>
        <v>0</v>
      </c>
      <c r="F63" s="30"/>
      <c r="G63" s="46"/>
      <c r="H63" s="20"/>
    </row>
    <row r="64" spans="1:8" s="2" customFormat="1" x14ac:dyDescent="0.2">
      <c r="A64" s="20" t="s">
        <v>48</v>
      </c>
      <c r="B64" s="20" t="s">
        <v>49</v>
      </c>
      <c r="C64" s="20" t="s">
        <v>50</v>
      </c>
      <c r="D64" s="20"/>
      <c r="E64" s="27">
        <f t="shared" si="0"/>
        <v>180</v>
      </c>
      <c r="F64" s="30">
        <v>180</v>
      </c>
      <c r="G64" s="46"/>
      <c r="H64" s="20"/>
    </row>
    <row r="65" spans="1:8" s="2" customFormat="1" x14ac:dyDescent="0.2">
      <c r="A65" s="20"/>
      <c r="B65" s="20"/>
      <c r="C65" s="20" t="s">
        <v>17</v>
      </c>
      <c r="D65" s="20"/>
      <c r="E65" s="27">
        <f t="shared" si="0"/>
        <v>87.221999999999994</v>
      </c>
      <c r="F65" s="30">
        <v>87.221999999999994</v>
      </c>
      <c r="G65" s="46"/>
      <c r="H65" s="20"/>
    </row>
    <row r="66" spans="1:8" s="2" customFormat="1" x14ac:dyDescent="0.2">
      <c r="A66" s="20" t="s">
        <v>51</v>
      </c>
      <c r="B66" s="20" t="s">
        <v>52</v>
      </c>
      <c r="C66" s="20" t="s">
        <v>50</v>
      </c>
      <c r="D66" s="20"/>
      <c r="E66" s="27">
        <f t="shared" si="0"/>
        <v>0</v>
      </c>
      <c r="F66" s="30"/>
      <c r="G66" s="46"/>
      <c r="H66" s="20"/>
    </row>
    <row r="67" spans="1:8" s="2" customFormat="1" x14ac:dyDescent="0.2">
      <c r="A67" s="20"/>
      <c r="B67" s="20"/>
      <c r="C67" s="20" t="s">
        <v>17</v>
      </c>
      <c r="D67" s="20"/>
      <c r="E67" s="27">
        <f t="shared" si="0"/>
        <v>0</v>
      </c>
      <c r="F67" s="30"/>
      <c r="G67" s="46"/>
      <c r="H67" s="20"/>
    </row>
    <row r="68" spans="1:8" s="2" customFormat="1" x14ac:dyDescent="0.2">
      <c r="A68" s="20" t="s">
        <v>53</v>
      </c>
      <c r="B68" s="20" t="s">
        <v>54</v>
      </c>
      <c r="C68" s="20" t="s">
        <v>55</v>
      </c>
      <c r="D68" s="20"/>
      <c r="E68" s="27">
        <f t="shared" si="0"/>
        <v>0</v>
      </c>
      <c r="F68" s="30"/>
      <c r="G68" s="46"/>
      <c r="H68" s="20"/>
    </row>
    <row r="69" spans="1:8" s="2" customFormat="1" x14ac:dyDescent="0.2">
      <c r="A69" s="20"/>
      <c r="B69" s="20"/>
      <c r="C69" s="20" t="s">
        <v>17</v>
      </c>
      <c r="D69" s="20"/>
      <c r="E69" s="27">
        <f t="shared" si="0"/>
        <v>0</v>
      </c>
      <c r="F69" s="30"/>
      <c r="G69" s="46"/>
      <c r="H69" s="20"/>
    </row>
    <row r="70" spans="1:8" s="2" customFormat="1" x14ac:dyDescent="0.2">
      <c r="A70" s="20" t="s">
        <v>56</v>
      </c>
      <c r="B70" s="20" t="s">
        <v>57</v>
      </c>
      <c r="C70" s="20" t="s">
        <v>17</v>
      </c>
      <c r="D70" s="20"/>
      <c r="E70" s="27">
        <f t="shared" si="0"/>
        <v>176.47300000000001</v>
      </c>
      <c r="F70" s="30">
        <v>41.597999999999999</v>
      </c>
      <c r="G70" s="46">
        <v>134.875</v>
      </c>
      <c r="H70" s="20"/>
    </row>
    <row r="71" spans="1:8" s="2" customFormat="1" x14ac:dyDescent="0.2">
      <c r="A71" s="20"/>
      <c r="B71" s="47" t="s">
        <v>60</v>
      </c>
      <c r="C71" s="45" t="s">
        <v>19</v>
      </c>
      <c r="D71" s="45"/>
      <c r="E71" s="27">
        <f t="shared" si="0"/>
        <v>1</v>
      </c>
      <c r="F71" s="30"/>
      <c r="G71" s="46">
        <v>1</v>
      </c>
      <c r="H71" s="20"/>
    </row>
    <row r="72" spans="1:8" s="2" customFormat="1" x14ac:dyDescent="0.2">
      <c r="A72" s="20"/>
      <c r="B72" s="20"/>
      <c r="C72" s="45" t="s">
        <v>17</v>
      </c>
      <c r="D72" s="45"/>
      <c r="E72" s="27">
        <f t="shared" si="0"/>
        <v>898.2829999999999</v>
      </c>
      <c r="F72" s="30">
        <f>F74+F76+F78+F80+F81</f>
        <v>619.62199999999996</v>
      </c>
      <c r="G72" s="46">
        <f>G74+G76+G78+G80+G81</f>
        <v>278.661</v>
      </c>
      <c r="H72" s="20"/>
    </row>
    <row r="73" spans="1:8" s="2" customFormat="1" x14ac:dyDescent="0.2">
      <c r="A73" s="20" t="s">
        <v>45</v>
      </c>
      <c r="B73" s="20" t="s">
        <v>46</v>
      </c>
      <c r="C73" s="20" t="s">
        <v>47</v>
      </c>
      <c r="D73" s="20"/>
      <c r="E73" s="27">
        <f t="shared" si="0"/>
        <v>111.5</v>
      </c>
      <c r="F73" s="30">
        <v>111.5</v>
      </c>
      <c r="G73" s="46"/>
      <c r="H73" s="20"/>
    </row>
    <row r="74" spans="1:8" s="2" customFormat="1" x14ac:dyDescent="0.2">
      <c r="A74" s="20"/>
      <c r="B74" s="20"/>
      <c r="C74" s="20" t="s">
        <v>17</v>
      </c>
      <c r="D74" s="20"/>
      <c r="E74" s="27">
        <f t="shared" si="0"/>
        <v>619.62199999999996</v>
      </c>
      <c r="F74" s="30">
        <v>619.62199999999996</v>
      </c>
      <c r="G74" s="46"/>
      <c r="H74" s="20"/>
    </row>
    <row r="75" spans="1:8" s="2" customFormat="1" x14ac:dyDescent="0.2">
      <c r="A75" s="20" t="s">
        <v>48</v>
      </c>
      <c r="B75" s="20" t="s">
        <v>49</v>
      </c>
      <c r="C75" s="20" t="s">
        <v>50</v>
      </c>
      <c r="D75" s="20"/>
      <c r="E75" s="27">
        <f t="shared" si="0"/>
        <v>0</v>
      </c>
      <c r="F75" s="30"/>
      <c r="G75" s="46"/>
      <c r="H75" s="20"/>
    </row>
    <row r="76" spans="1:8" s="2" customFormat="1" x14ac:dyDescent="0.2">
      <c r="A76" s="20"/>
      <c r="B76" s="20"/>
      <c r="C76" s="20" t="s">
        <v>17</v>
      </c>
      <c r="D76" s="20"/>
      <c r="E76" s="27">
        <f t="shared" si="0"/>
        <v>0</v>
      </c>
      <c r="F76" s="30"/>
      <c r="G76" s="46"/>
      <c r="H76" s="20"/>
    </row>
    <row r="77" spans="1:8" s="2" customFormat="1" x14ac:dyDescent="0.2">
      <c r="A77" s="20" t="s">
        <v>51</v>
      </c>
      <c r="B77" s="20" t="s">
        <v>52</v>
      </c>
      <c r="C77" s="20" t="s">
        <v>50</v>
      </c>
      <c r="D77" s="20"/>
      <c r="E77" s="27">
        <f t="shared" si="0"/>
        <v>0</v>
      </c>
      <c r="F77" s="30"/>
      <c r="G77" s="46"/>
      <c r="H77" s="20"/>
    </row>
    <row r="78" spans="1:8" s="2" customFormat="1" x14ac:dyDescent="0.2">
      <c r="A78" s="20"/>
      <c r="B78" s="20"/>
      <c r="C78" s="20" t="s">
        <v>17</v>
      </c>
      <c r="D78" s="20"/>
      <c r="E78" s="27">
        <f t="shared" si="0"/>
        <v>0</v>
      </c>
      <c r="F78" s="30"/>
      <c r="G78" s="46"/>
      <c r="H78" s="20"/>
    </row>
    <row r="79" spans="1:8" s="2" customFormat="1" x14ac:dyDescent="0.2">
      <c r="A79" s="20" t="s">
        <v>53</v>
      </c>
      <c r="B79" s="20" t="s">
        <v>54</v>
      </c>
      <c r="C79" s="20" t="s">
        <v>55</v>
      </c>
      <c r="D79" s="20"/>
      <c r="E79" s="27">
        <f t="shared" ref="E79:E186" si="3">F79+G79</f>
        <v>0</v>
      </c>
      <c r="F79" s="30"/>
      <c r="G79" s="46"/>
      <c r="H79" s="20"/>
    </row>
    <row r="80" spans="1:8" s="2" customFormat="1" x14ac:dyDescent="0.2">
      <c r="A80" s="20"/>
      <c r="B80" s="20"/>
      <c r="C80" s="20" t="s">
        <v>17</v>
      </c>
      <c r="D80" s="20"/>
      <c r="E80" s="27">
        <f t="shared" si="3"/>
        <v>0</v>
      </c>
      <c r="F80" s="30"/>
      <c r="G80" s="46"/>
      <c r="H80" s="20"/>
    </row>
    <row r="81" spans="1:8" s="2" customFormat="1" x14ac:dyDescent="0.2">
      <c r="A81" s="20" t="s">
        <v>56</v>
      </c>
      <c r="B81" s="20" t="s">
        <v>57</v>
      </c>
      <c r="C81" s="20" t="s">
        <v>17</v>
      </c>
      <c r="D81" s="20"/>
      <c r="E81" s="27">
        <f t="shared" si="3"/>
        <v>278.661</v>
      </c>
      <c r="F81" s="30"/>
      <c r="G81" s="46">
        <v>278.661</v>
      </c>
      <c r="H81" s="20"/>
    </row>
    <row r="82" spans="1:8" s="2" customFormat="1" x14ac:dyDescent="0.2">
      <c r="A82" s="20"/>
      <c r="B82" s="47" t="s">
        <v>61</v>
      </c>
      <c r="C82" s="45" t="s">
        <v>19</v>
      </c>
      <c r="D82" s="45"/>
      <c r="E82" s="27">
        <f t="shared" si="3"/>
        <v>1</v>
      </c>
      <c r="F82" s="30"/>
      <c r="G82" s="48">
        <v>1</v>
      </c>
      <c r="H82" s="20"/>
    </row>
    <row r="83" spans="1:8" s="2" customFormat="1" x14ac:dyDescent="0.2">
      <c r="A83" s="20"/>
      <c r="B83" s="20"/>
      <c r="C83" s="45" t="s">
        <v>17</v>
      </c>
      <c r="D83" s="45"/>
      <c r="E83" s="27">
        <f t="shared" si="3"/>
        <v>67.233000000000004</v>
      </c>
      <c r="F83" s="30">
        <f>F85+F87+F89+F91+F92</f>
        <v>0</v>
      </c>
      <c r="G83" s="48">
        <f>G85+G87+G89+G91+G92</f>
        <v>67.233000000000004</v>
      </c>
      <c r="H83" s="20"/>
    </row>
    <row r="84" spans="1:8" s="2" customFormat="1" x14ac:dyDescent="0.2">
      <c r="A84" s="20" t="s">
        <v>45</v>
      </c>
      <c r="B84" s="20" t="s">
        <v>46</v>
      </c>
      <c r="C84" s="20" t="s">
        <v>47</v>
      </c>
      <c r="D84" s="20"/>
      <c r="E84" s="27">
        <f t="shared" si="3"/>
        <v>0</v>
      </c>
      <c r="F84" s="30"/>
      <c r="G84" s="48"/>
      <c r="H84" s="20"/>
    </row>
    <row r="85" spans="1:8" s="2" customFormat="1" x14ac:dyDescent="0.2">
      <c r="A85" s="20"/>
      <c r="B85" s="20"/>
      <c r="C85" s="20" t="s">
        <v>17</v>
      </c>
      <c r="D85" s="20"/>
      <c r="E85" s="27">
        <f t="shared" si="3"/>
        <v>0</v>
      </c>
      <c r="F85" s="30"/>
      <c r="G85" s="48"/>
      <c r="H85" s="20"/>
    </row>
    <row r="86" spans="1:8" s="2" customFormat="1" x14ac:dyDescent="0.2">
      <c r="A86" s="20" t="s">
        <v>48</v>
      </c>
      <c r="B86" s="20" t="s">
        <v>49</v>
      </c>
      <c r="C86" s="20" t="s">
        <v>50</v>
      </c>
      <c r="D86" s="20"/>
      <c r="E86" s="27">
        <f t="shared" si="3"/>
        <v>0</v>
      </c>
      <c r="F86" s="30"/>
      <c r="G86" s="48"/>
      <c r="H86" s="20"/>
    </row>
    <row r="87" spans="1:8" s="2" customFormat="1" x14ac:dyDescent="0.2">
      <c r="A87" s="20"/>
      <c r="B87" s="20"/>
      <c r="C87" s="20" t="s">
        <v>17</v>
      </c>
      <c r="D87" s="20"/>
      <c r="E87" s="27">
        <f t="shared" si="3"/>
        <v>0</v>
      </c>
      <c r="F87" s="30"/>
      <c r="G87" s="48"/>
      <c r="H87" s="20"/>
    </row>
    <row r="88" spans="1:8" s="2" customFormat="1" x14ac:dyDescent="0.2">
      <c r="A88" s="20" t="s">
        <v>51</v>
      </c>
      <c r="B88" s="20" t="s">
        <v>52</v>
      </c>
      <c r="C88" s="20" t="s">
        <v>50</v>
      </c>
      <c r="D88" s="20"/>
      <c r="E88" s="27">
        <f t="shared" si="3"/>
        <v>0</v>
      </c>
      <c r="F88" s="30"/>
      <c r="G88" s="48"/>
      <c r="H88" s="20"/>
    </row>
    <row r="89" spans="1:8" s="2" customFormat="1" x14ac:dyDescent="0.2">
      <c r="A89" s="20"/>
      <c r="B89" s="20"/>
      <c r="C89" s="20" t="s">
        <v>17</v>
      </c>
      <c r="D89" s="20"/>
      <c r="E89" s="27">
        <f t="shared" si="3"/>
        <v>0</v>
      </c>
      <c r="F89" s="30"/>
      <c r="G89" s="48"/>
      <c r="H89" s="20"/>
    </row>
    <row r="90" spans="1:8" s="2" customFormat="1" x14ac:dyDescent="0.2">
      <c r="A90" s="20" t="s">
        <v>53</v>
      </c>
      <c r="B90" s="20" t="s">
        <v>54</v>
      </c>
      <c r="C90" s="20" t="s">
        <v>55</v>
      </c>
      <c r="D90" s="20"/>
      <c r="E90" s="27">
        <f t="shared" si="3"/>
        <v>0</v>
      </c>
      <c r="F90" s="30"/>
      <c r="G90" s="48"/>
      <c r="H90" s="20"/>
    </row>
    <row r="91" spans="1:8" s="2" customFormat="1" x14ac:dyDescent="0.2">
      <c r="A91" s="20"/>
      <c r="B91" s="20"/>
      <c r="C91" s="20" t="s">
        <v>17</v>
      </c>
      <c r="D91" s="20"/>
      <c r="E91" s="27">
        <f t="shared" si="3"/>
        <v>0</v>
      </c>
      <c r="F91" s="30"/>
      <c r="G91" s="48"/>
      <c r="H91" s="20"/>
    </row>
    <row r="92" spans="1:8" s="2" customFormat="1" x14ac:dyDescent="0.2">
      <c r="A92" s="20" t="s">
        <v>56</v>
      </c>
      <c r="B92" s="20" t="s">
        <v>57</v>
      </c>
      <c r="C92" s="20" t="s">
        <v>17</v>
      </c>
      <c r="D92" s="20"/>
      <c r="E92" s="27">
        <f t="shared" si="3"/>
        <v>67.233000000000004</v>
      </c>
      <c r="F92" s="30"/>
      <c r="G92" s="48">
        <v>67.233000000000004</v>
      </c>
      <c r="H92" s="20"/>
    </row>
    <row r="93" spans="1:8" s="2" customFormat="1" x14ac:dyDescent="0.2">
      <c r="A93" s="20"/>
      <c r="B93" s="47" t="s">
        <v>62</v>
      </c>
      <c r="C93" s="45" t="s">
        <v>19</v>
      </c>
      <c r="D93" s="45"/>
      <c r="E93" s="27">
        <f t="shared" si="3"/>
        <v>1</v>
      </c>
      <c r="F93" s="30">
        <v>1</v>
      </c>
      <c r="G93" s="46"/>
      <c r="H93" s="20"/>
    </row>
    <row r="94" spans="1:8" s="2" customFormat="1" x14ac:dyDescent="0.2">
      <c r="A94" s="20"/>
      <c r="B94" s="20"/>
      <c r="C94" s="45" t="s">
        <v>17</v>
      </c>
      <c r="D94" s="45"/>
      <c r="E94" s="27">
        <f t="shared" si="3"/>
        <v>316.99399999999997</v>
      </c>
      <c r="F94" s="30">
        <f>F96+F98+F100+F102+F103</f>
        <v>211.62099999999998</v>
      </c>
      <c r="G94" s="46">
        <f>G96+G98+G100+G102+G103</f>
        <v>105.37299999999999</v>
      </c>
      <c r="H94" s="20"/>
    </row>
    <row r="95" spans="1:8" s="2" customFormat="1" x14ac:dyDescent="0.2">
      <c r="A95" s="20" t="s">
        <v>45</v>
      </c>
      <c r="B95" s="20" t="s">
        <v>46</v>
      </c>
      <c r="C95" s="20" t="s">
        <v>47</v>
      </c>
      <c r="D95" s="20"/>
      <c r="E95" s="27">
        <f t="shared" si="3"/>
        <v>33</v>
      </c>
      <c r="F95" s="30">
        <v>33</v>
      </c>
      <c r="G95" s="46"/>
      <c r="H95" s="20"/>
    </row>
    <row r="96" spans="1:8" s="2" customFormat="1" x14ac:dyDescent="0.2">
      <c r="A96" s="20"/>
      <c r="B96" s="20"/>
      <c r="C96" s="20" t="s">
        <v>17</v>
      </c>
      <c r="D96" s="20"/>
      <c r="E96" s="27">
        <f t="shared" si="3"/>
        <v>183.386</v>
      </c>
      <c r="F96" s="30">
        <v>183.386</v>
      </c>
      <c r="G96" s="46"/>
      <c r="H96" s="20"/>
    </row>
    <row r="97" spans="1:10" s="2" customFormat="1" x14ac:dyDescent="0.2">
      <c r="A97" s="20" t="s">
        <v>48</v>
      </c>
      <c r="B97" s="20" t="s">
        <v>49</v>
      </c>
      <c r="C97" s="20" t="s">
        <v>50</v>
      </c>
      <c r="D97" s="20"/>
      <c r="E97" s="27">
        <f t="shared" si="3"/>
        <v>0</v>
      </c>
      <c r="F97" s="30"/>
      <c r="G97" s="46"/>
      <c r="H97" s="20"/>
    </row>
    <row r="98" spans="1:10" s="2" customFormat="1" x14ac:dyDescent="0.2">
      <c r="A98" s="20"/>
      <c r="B98" s="20"/>
      <c r="C98" s="20" t="s">
        <v>17</v>
      </c>
      <c r="D98" s="20"/>
      <c r="E98" s="27">
        <f t="shared" si="3"/>
        <v>0</v>
      </c>
      <c r="F98" s="30"/>
      <c r="G98" s="46"/>
      <c r="H98" s="20"/>
    </row>
    <row r="99" spans="1:10" s="2" customFormat="1" x14ac:dyDescent="0.2">
      <c r="A99" s="20" t="s">
        <v>51</v>
      </c>
      <c r="B99" s="20" t="s">
        <v>52</v>
      </c>
      <c r="C99" s="20" t="s">
        <v>50</v>
      </c>
      <c r="D99" s="20"/>
      <c r="E99" s="27">
        <f t="shared" si="3"/>
        <v>0</v>
      </c>
      <c r="F99" s="30"/>
      <c r="G99" s="46"/>
      <c r="H99" s="20"/>
    </row>
    <row r="100" spans="1:10" s="2" customFormat="1" x14ac:dyDescent="0.2">
      <c r="A100" s="20"/>
      <c r="B100" s="20"/>
      <c r="C100" s="20" t="s">
        <v>17</v>
      </c>
      <c r="D100" s="20"/>
      <c r="E100" s="27">
        <f t="shared" si="3"/>
        <v>0</v>
      </c>
      <c r="F100" s="30"/>
      <c r="G100" s="46"/>
      <c r="H100" s="20"/>
    </row>
    <row r="101" spans="1:10" s="2" customFormat="1" x14ac:dyDescent="0.2">
      <c r="A101" s="20" t="s">
        <v>53</v>
      </c>
      <c r="B101" s="20" t="s">
        <v>54</v>
      </c>
      <c r="C101" s="20" t="s">
        <v>55</v>
      </c>
      <c r="D101" s="20"/>
      <c r="E101" s="27">
        <f t="shared" si="3"/>
        <v>0</v>
      </c>
      <c r="F101" s="30"/>
      <c r="G101" s="46"/>
      <c r="H101" s="20"/>
    </row>
    <row r="102" spans="1:10" s="2" customFormat="1" x14ac:dyDescent="0.2">
      <c r="A102" s="20"/>
      <c r="B102" s="20"/>
      <c r="C102" s="20" t="s">
        <v>17</v>
      </c>
      <c r="D102" s="20"/>
      <c r="E102" s="27">
        <f t="shared" si="3"/>
        <v>0</v>
      </c>
      <c r="F102" s="30"/>
      <c r="G102" s="46"/>
      <c r="H102" s="20"/>
    </row>
    <row r="103" spans="1:10" s="2" customFormat="1" x14ac:dyDescent="0.2">
      <c r="A103" s="20" t="s">
        <v>56</v>
      </c>
      <c r="B103" s="20" t="s">
        <v>57</v>
      </c>
      <c r="C103" s="20" t="s">
        <v>17</v>
      </c>
      <c r="D103" s="20"/>
      <c r="E103" s="27">
        <f t="shared" si="3"/>
        <v>133.608</v>
      </c>
      <c r="F103" s="30">
        <f>26.931+1.304</f>
        <v>28.234999999999999</v>
      </c>
      <c r="G103" s="46">
        <f>45.413+59.96</f>
        <v>105.37299999999999</v>
      </c>
      <c r="H103" s="20"/>
    </row>
    <row r="104" spans="1:10" s="2" customFormat="1" x14ac:dyDescent="0.2">
      <c r="A104" s="29"/>
      <c r="B104" s="43" t="s">
        <v>63</v>
      </c>
      <c r="C104" s="18" t="s">
        <v>19</v>
      </c>
      <c r="D104" s="18"/>
      <c r="E104" s="27">
        <f t="shared" si="3"/>
        <v>1</v>
      </c>
      <c r="F104" s="30">
        <v>1</v>
      </c>
      <c r="G104" s="30"/>
      <c r="H104" s="20"/>
    </row>
    <row r="105" spans="1:10" s="2" customFormat="1" x14ac:dyDescent="0.2">
      <c r="A105" s="29"/>
      <c r="B105" s="44"/>
      <c r="C105" s="18" t="s">
        <v>17</v>
      </c>
      <c r="D105" s="18"/>
      <c r="E105" s="27">
        <f t="shared" si="3"/>
        <v>26.931000000000001</v>
      </c>
      <c r="F105" s="30">
        <f>F107+F109+F111+F113+F114</f>
        <v>26.931000000000001</v>
      </c>
      <c r="G105" s="30"/>
      <c r="H105" s="20"/>
      <c r="J105" s="22"/>
    </row>
    <row r="106" spans="1:10" s="2" customFormat="1" x14ac:dyDescent="0.2">
      <c r="A106" s="83" t="s">
        <v>45</v>
      </c>
      <c r="B106" s="84" t="s">
        <v>46</v>
      </c>
      <c r="C106" s="18" t="s">
        <v>47</v>
      </c>
      <c r="D106" s="18"/>
      <c r="E106" s="27">
        <f t="shared" si="3"/>
        <v>0</v>
      </c>
      <c r="F106" s="30"/>
      <c r="G106" s="30"/>
      <c r="H106" s="20"/>
    </row>
    <row r="107" spans="1:10" s="2" customFormat="1" x14ac:dyDescent="0.2">
      <c r="A107" s="83"/>
      <c r="B107" s="84"/>
      <c r="C107" s="18" t="s">
        <v>17</v>
      </c>
      <c r="D107" s="18"/>
      <c r="E107" s="27">
        <f t="shared" si="3"/>
        <v>0</v>
      </c>
      <c r="F107" s="30"/>
      <c r="G107" s="30"/>
      <c r="H107" s="20"/>
    </row>
    <row r="108" spans="1:10" s="2" customFormat="1" x14ac:dyDescent="0.2">
      <c r="A108" s="83" t="s">
        <v>48</v>
      </c>
      <c r="B108" s="87" t="s">
        <v>49</v>
      </c>
      <c r="C108" s="18" t="s">
        <v>50</v>
      </c>
      <c r="D108" s="18"/>
      <c r="E108" s="27">
        <f t="shared" si="3"/>
        <v>0</v>
      </c>
      <c r="F108" s="30"/>
      <c r="G108" s="30"/>
      <c r="H108" s="20"/>
    </row>
    <row r="109" spans="1:10" s="2" customFormat="1" x14ac:dyDescent="0.2">
      <c r="A109" s="83"/>
      <c r="B109" s="87"/>
      <c r="C109" s="18" t="s">
        <v>17</v>
      </c>
      <c r="D109" s="18"/>
      <c r="E109" s="27">
        <f t="shared" si="3"/>
        <v>0</v>
      </c>
      <c r="F109" s="30"/>
      <c r="G109" s="30"/>
      <c r="H109" s="20"/>
    </row>
    <row r="110" spans="1:10" s="2" customFormat="1" x14ac:dyDescent="0.2">
      <c r="A110" s="83" t="s">
        <v>51</v>
      </c>
      <c r="B110" s="87" t="s">
        <v>52</v>
      </c>
      <c r="C110" s="18" t="s">
        <v>50</v>
      </c>
      <c r="D110" s="18"/>
      <c r="E110" s="27">
        <f t="shared" si="3"/>
        <v>0</v>
      </c>
      <c r="F110" s="30"/>
      <c r="G110" s="30"/>
      <c r="H110" s="20"/>
    </row>
    <row r="111" spans="1:10" s="2" customFormat="1" x14ac:dyDescent="0.2">
      <c r="A111" s="83"/>
      <c r="B111" s="87"/>
      <c r="C111" s="18" t="s">
        <v>17</v>
      </c>
      <c r="D111" s="18"/>
      <c r="E111" s="27">
        <f t="shared" si="3"/>
        <v>0</v>
      </c>
      <c r="F111" s="30"/>
      <c r="G111" s="30"/>
      <c r="H111" s="20"/>
    </row>
    <row r="112" spans="1:10" s="2" customFormat="1" x14ac:dyDescent="0.2">
      <c r="A112" s="83" t="s">
        <v>53</v>
      </c>
      <c r="B112" s="84" t="s">
        <v>54</v>
      </c>
      <c r="C112" s="18" t="s">
        <v>55</v>
      </c>
      <c r="D112" s="18"/>
      <c r="E112" s="27">
        <f t="shared" si="3"/>
        <v>0</v>
      </c>
      <c r="F112" s="30"/>
      <c r="G112" s="30"/>
      <c r="H112" s="20"/>
    </row>
    <row r="113" spans="1:8" s="2" customFormat="1" x14ac:dyDescent="0.2">
      <c r="A113" s="83"/>
      <c r="B113" s="84"/>
      <c r="C113" s="18" t="s">
        <v>17</v>
      </c>
      <c r="D113" s="18"/>
      <c r="E113" s="27">
        <f t="shared" si="3"/>
        <v>0</v>
      </c>
      <c r="F113" s="30"/>
      <c r="G113" s="30"/>
      <c r="H113" s="20"/>
    </row>
    <row r="114" spans="1:8" s="2" customFormat="1" x14ac:dyDescent="0.2">
      <c r="A114" s="29" t="s">
        <v>56</v>
      </c>
      <c r="B114" s="26" t="s">
        <v>57</v>
      </c>
      <c r="C114" s="18" t="s">
        <v>17</v>
      </c>
      <c r="D114" s="18"/>
      <c r="E114" s="27">
        <f t="shared" si="3"/>
        <v>26.931000000000001</v>
      </c>
      <c r="F114" s="30">
        <v>26.931000000000001</v>
      </c>
      <c r="G114" s="30"/>
      <c r="H114" s="20"/>
    </row>
    <row r="115" spans="1:8" s="2" customFormat="1" x14ac:dyDescent="0.2">
      <c r="A115" s="20"/>
      <c r="B115" s="47" t="s">
        <v>64</v>
      </c>
      <c r="C115" s="45" t="s">
        <v>19</v>
      </c>
      <c r="D115" s="45"/>
      <c r="E115" s="27">
        <f t="shared" si="3"/>
        <v>1</v>
      </c>
      <c r="F115" s="30"/>
      <c r="G115" s="46">
        <v>1</v>
      </c>
      <c r="H115" s="20"/>
    </row>
    <row r="116" spans="1:8" s="2" customFormat="1" x14ac:dyDescent="0.2">
      <c r="A116" s="20"/>
      <c r="B116" s="20"/>
      <c r="C116" s="45" t="s">
        <v>17</v>
      </c>
      <c r="D116" s="45"/>
      <c r="E116" s="27">
        <f t="shared" si="3"/>
        <v>1035.0320000000002</v>
      </c>
      <c r="F116" s="30">
        <f>F118+F120+F122+F124+F125</f>
        <v>675.36400000000003</v>
      </c>
      <c r="G116" s="46">
        <f>G118+G120+G122+G124+G125</f>
        <v>359.66800000000001</v>
      </c>
      <c r="H116" s="20"/>
    </row>
    <row r="117" spans="1:8" s="2" customFormat="1" x14ac:dyDescent="0.2">
      <c r="A117" s="20" t="s">
        <v>45</v>
      </c>
      <c r="B117" s="20" t="s">
        <v>46</v>
      </c>
      <c r="C117" s="20" t="s">
        <v>47</v>
      </c>
      <c r="D117" s="20"/>
      <c r="E117" s="27">
        <f t="shared" si="3"/>
        <v>75</v>
      </c>
      <c r="F117" s="30">
        <v>75</v>
      </c>
      <c r="G117" s="46"/>
      <c r="H117" s="20"/>
    </row>
    <row r="118" spans="1:8" s="2" customFormat="1" x14ac:dyDescent="0.2">
      <c r="A118" s="20"/>
      <c r="B118" s="20"/>
      <c r="C118" s="20" t="s">
        <v>17</v>
      </c>
      <c r="D118" s="20"/>
      <c r="E118" s="27">
        <f t="shared" si="3"/>
        <v>416.78699999999998</v>
      </c>
      <c r="F118" s="30">
        <v>416.78699999999998</v>
      </c>
      <c r="G118" s="46"/>
      <c r="H118" s="20"/>
    </row>
    <row r="119" spans="1:8" s="2" customFormat="1" x14ac:dyDescent="0.2">
      <c r="A119" s="20" t="s">
        <v>48</v>
      </c>
      <c r="B119" s="20" t="s">
        <v>49</v>
      </c>
      <c r="C119" s="20" t="s">
        <v>50</v>
      </c>
      <c r="D119" s="20"/>
      <c r="E119" s="27">
        <f t="shared" si="3"/>
        <v>0</v>
      </c>
      <c r="F119" s="30"/>
      <c r="G119" s="46"/>
      <c r="H119" s="20"/>
    </row>
    <row r="120" spans="1:8" s="2" customFormat="1" x14ac:dyDescent="0.2">
      <c r="A120" s="20"/>
      <c r="B120" s="20"/>
      <c r="C120" s="20" t="s">
        <v>17</v>
      </c>
      <c r="D120" s="20"/>
      <c r="E120" s="27">
        <f t="shared" si="3"/>
        <v>0</v>
      </c>
      <c r="F120" s="30"/>
      <c r="G120" s="46"/>
      <c r="H120" s="20"/>
    </row>
    <row r="121" spans="1:8" s="2" customFormat="1" x14ac:dyDescent="0.2">
      <c r="A121" s="20" t="s">
        <v>51</v>
      </c>
      <c r="B121" s="20" t="s">
        <v>52</v>
      </c>
      <c r="C121" s="20" t="s">
        <v>50</v>
      </c>
      <c r="D121" s="20"/>
      <c r="E121" s="27">
        <f t="shared" si="3"/>
        <v>0</v>
      </c>
      <c r="F121" s="30"/>
      <c r="G121" s="46"/>
      <c r="H121" s="20"/>
    </row>
    <row r="122" spans="1:8" s="2" customFormat="1" x14ac:dyDescent="0.2">
      <c r="A122" s="20"/>
      <c r="B122" s="20"/>
      <c r="C122" s="20" t="s">
        <v>17</v>
      </c>
      <c r="D122" s="20"/>
      <c r="E122" s="27">
        <f t="shared" si="3"/>
        <v>0</v>
      </c>
      <c r="F122" s="30"/>
      <c r="G122" s="46"/>
      <c r="H122" s="20"/>
    </row>
    <row r="123" spans="1:8" s="2" customFormat="1" x14ac:dyDescent="0.2">
      <c r="A123" s="20" t="s">
        <v>53</v>
      </c>
      <c r="B123" s="20" t="s">
        <v>54</v>
      </c>
      <c r="C123" s="20" t="s">
        <v>55</v>
      </c>
      <c r="D123" s="20"/>
      <c r="E123" s="27">
        <f t="shared" si="3"/>
        <v>0</v>
      </c>
      <c r="F123" s="30"/>
      <c r="G123" s="46"/>
      <c r="H123" s="20"/>
    </row>
    <row r="124" spans="1:8" s="2" customFormat="1" x14ac:dyDescent="0.2">
      <c r="A124" s="20"/>
      <c r="B124" s="20"/>
      <c r="C124" s="20" t="s">
        <v>17</v>
      </c>
      <c r="D124" s="20"/>
      <c r="E124" s="27">
        <f t="shared" si="3"/>
        <v>0</v>
      </c>
      <c r="F124" s="30"/>
      <c r="G124" s="46"/>
      <c r="H124" s="20"/>
    </row>
    <row r="125" spans="1:8" s="2" customFormat="1" ht="30" customHeight="1" x14ac:dyDescent="0.2">
      <c r="A125" s="20" t="s">
        <v>56</v>
      </c>
      <c r="B125" s="49" t="s">
        <v>65</v>
      </c>
      <c r="C125" s="20" t="s">
        <v>17</v>
      </c>
      <c r="D125" s="20"/>
      <c r="E125" s="27">
        <f t="shared" si="3"/>
        <v>618.245</v>
      </c>
      <c r="F125" s="30">
        <f>353.006-59.96-1.772-32.697</f>
        <v>258.577</v>
      </c>
      <c r="G125" s="46">
        <f>326.971+32.697</f>
        <v>359.66800000000001</v>
      </c>
      <c r="H125" s="20"/>
    </row>
    <row r="126" spans="1:8" s="2" customFormat="1" x14ac:dyDescent="0.2">
      <c r="A126" s="20"/>
      <c r="B126" s="47" t="s">
        <v>66</v>
      </c>
      <c r="C126" s="45" t="s">
        <v>19</v>
      </c>
      <c r="D126" s="45"/>
      <c r="E126" s="27">
        <f t="shared" si="3"/>
        <v>1</v>
      </c>
      <c r="F126" s="30">
        <v>1</v>
      </c>
      <c r="G126" s="48"/>
      <c r="H126" s="20"/>
    </row>
    <row r="127" spans="1:8" s="2" customFormat="1" x14ac:dyDescent="0.2">
      <c r="A127" s="20"/>
      <c r="B127" s="20"/>
      <c r="C127" s="45" t="s">
        <v>17</v>
      </c>
      <c r="D127" s="45"/>
      <c r="E127" s="27">
        <f t="shared" si="3"/>
        <v>0.59299999999999997</v>
      </c>
      <c r="F127" s="30">
        <f>F129+F131+F133+F135+F136</f>
        <v>0.59299999999999997</v>
      </c>
      <c r="G127" s="48">
        <f>G129+G131+G133+G135+G136</f>
        <v>0</v>
      </c>
      <c r="H127" s="20"/>
    </row>
    <row r="128" spans="1:8" s="2" customFormat="1" x14ac:dyDescent="0.2">
      <c r="A128" s="20" t="s">
        <v>45</v>
      </c>
      <c r="B128" s="20" t="s">
        <v>46</v>
      </c>
      <c r="C128" s="20" t="s">
        <v>47</v>
      </c>
      <c r="D128" s="20"/>
      <c r="E128" s="27">
        <f t="shared" si="3"/>
        <v>0</v>
      </c>
      <c r="F128" s="30"/>
      <c r="G128" s="48"/>
      <c r="H128" s="20"/>
    </row>
    <row r="129" spans="1:8" s="2" customFormat="1" x14ac:dyDescent="0.2">
      <c r="A129" s="20"/>
      <c r="B129" s="20"/>
      <c r="C129" s="20" t="s">
        <v>17</v>
      </c>
      <c r="D129" s="20"/>
      <c r="E129" s="27">
        <f t="shared" si="3"/>
        <v>0</v>
      </c>
      <c r="F129" s="30"/>
      <c r="G129" s="48"/>
      <c r="H129" s="20"/>
    </row>
    <row r="130" spans="1:8" s="2" customFormat="1" x14ac:dyDescent="0.2">
      <c r="A130" s="20" t="s">
        <v>48</v>
      </c>
      <c r="B130" s="20" t="s">
        <v>49</v>
      </c>
      <c r="C130" s="20" t="s">
        <v>50</v>
      </c>
      <c r="D130" s="20"/>
      <c r="E130" s="27">
        <f t="shared" si="3"/>
        <v>0</v>
      </c>
      <c r="F130" s="30"/>
      <c r="G130" s="48"/>
      <c r="H130" s="20"/>
    </row>
    <row r="131" spans="1:8" s="2" customFormat="1" x14ac:dyDescent="0.2">
      <c r="A131" s="20"/>
      <c r="B131" s="20"/>
      <c r="C131" s="20" t="s">
        <v>17</v>
      </c>
      <c r="D131" s="20"/>
      <c r="E131" s="27">
        <f t="shared" si="3"/>
        <v>0</v>
      </c>
      <c r="F131" s="30"/>
      <c r="G131" s="48"/>
      <c r="H131" s="20"/>
    </row>
    <row r="132" spans="1:8" s="2" customFormat="1" x14ac:dyDescent="0.2">
      <c r="A132" s="20" t="s">
        <v>51</v>
      </c>
      <c r="B132" s="20" t="s">
        <v>52</v>
      </c>
      <c r="C132" s="20" t="s">
        <v>50</v>
      </c>
      <c r="D132" s="20"/>
      <c r="E132" s="27">
        <f t="shared" si="3"/>
        <v>0</v>
      </c>
      <c r="F132" s="30"/>
      <c r="G132" s="48"/>
      <c r="H132" s="20"/>
    </row>
    <row r="133" spans="1:8" s="2" customFormat="1" x14ac:dyDescent="0.2">
      <c r="A133" s="20"/>
      <c r="B133" s="20"/>
      <c r="C133" s="20" t="s">
        <v>17</v>
      </c>
      <c r="D133" s="20"/>
      <c r="E133" s="27">
        <f t="shared" si="3"/>
        <v>0</v>
      </c>
      <c r="F133" s="30"/>
      <c r="G133" s="48"/>
      <c r="H133" s="20"/>
    </row>
    <row r="134" spans="1:8" s="2" customFormat="1" x14ac:dyDescent="0.2">
      <c r="A134" s="20" t="s">
        <v>53</v>
      </c>
      <c r="B134" s="20" t="s">
        <v>54</v>
      </c>
      <c r="C134" s="20" t="s">
        <v>55</v>
      </c>
      <c r="D134" s="20"/>
      <c r="E134" s="27">
        <f t="shared" si="3"/>
        <v>0</v>
      </c>
      <c r="F134" s="30"/>
      <c r="G134" s="48"/>
      <c r="H134" s="20"/>
    </row>
    <row r="135" spans="1:8" s="2" customFormat="1" x14ac:dyDescent="0.2">
      <c r="A135" s="20"/>
      <c r="B135" s="20"/>
      <c r="C135" s="20" t="s">
        <v>17</v>
      </c>
      <c r="D135" s="20"/>
      <c r="E135" s="27">
        <f t="shared" si="3"/>
        <v>0</v>
      </c>
      <c r="F135" s="30"/>
      <c r="G135" s="48"/>
      <c r="H135" s="20"/>
    </row>
    <row r="136" spans="1:8" s="2" customFormat="1" x14ac:dyDescent="0.2">
      <c r="A136" s="20" t="s">
        <v>56</v>
      </c>
      <c r="B136" s="20" t="s">
        <v>57</v>
      </c>
      <c r="C136" s="20" t="s">
        <v>17</v>
      </c>
      <c r="D136" s="20"/>
      <c r="E136" s="27">
        <f t="shared" si="3"/>
        <v>0.59299999999999997</v>
      </c>
      <c r="F136" s="30">
        <v>0.59299999999999997</v>
      </c>
      <c r="G136" s="48"/>
      <c r="H136" s="20"/>
    </row>
    <row r="137" spans="1:8" s="2" customFormat="1" x14ac:dyDescent="0.2">
      <c r="A137" s="20"/>
      <c r="B137" s="47" t="s">
        <v>67</v>
      </c>
      <c r="C137" s="45" t="s">
        <v>19</v>
      </c>
      <c r="D137" s="45"/>
      <c r="E137" s="27">
        <f t="shared" si="3"/>
        <v>1</v>
      </c>
      <c r="F137" s="30"/>
      <c r="G137" s="46">
        <v>1</v>
      </c>
      <c r="H137" s="20"/>
    </row>
    <row r="138" spans="1:8" s="2" customFormat="1" x14ac:dyDescent="0.2">
      <c r="A138" s="20"/>
      <c r="B138" s="20" t="s">
        <v>68</v>
      </c>
      <c r="C138" s="45" t="s">
        <v>17</v>
      </c>
      <c r="D138" s="45"/>
      <c r="E138" s="27">
        <f t="shared" si="3"/>
        <v>424.596</v>
      </c>
      <c r="F138" s="30">
        <f>F140+F142+F144+F146+F147</f>
        <v>111.14900000000002</v>
      </c>
      <c r="G138" s="46">
        <f>G140+G142+G144+G146+G147</f>
        <v>313.447</v>
      </c>
      <c r="H138" s="20"/>
    </row>
    <row r="139" spans="1:8" s="2" customFormat="1" ht="15" customHeight="1" x14ac:dyDescent="0.2">
      <c r="A139" s="20" t="s">
        <v>45</v>
      </c>
      <c r="B139" s="20" t="s">
        <v>46</v>
      </c>
      <c r="C139" s="20" t="s">
        <v>47</v>
      </c>
      <c r="D139" s="20"/>
      <c r="E139" s="27">
        <f t="shared" si="3"/>
        <v>0</v>
      </c>
      <c r="F139" s="30"/>
      <c r="G139" s="46"/>
      <c r="H139" s="20"/>
    </row>
    <row r="140" spans="1:8" s="2" customFormat="1" x14ac:dyDescent="0.2">
      <c r="A140" s="20"/>
      <c r="B140" s="20"/>
      <c r="C140" s="20" t="s">
        <v>17</v>
      </c>
      <c r="D140" s="20"/>
      <c r="E140" s="27">
        <f t="shared" si="3"/>
        <v>0</v>
      </c>
      <c r="F140" s="30"/>
      <c r="G140" s="46"/>
      <c r="H140" s="20"/>
    </row>
    <row r="141" spans="1:8" s="2" customFormat="1" x14ac:dyDescent="0.2">
      <c r="A141" s="20" t="s">
        <v>48</v>
      </c>
      <c r="B141" s="20" t="s">
        <v>49</v>
      </c>
      <c r="C141" s="20" t="s">
        <v>50</v>
      </c>
      <c r="D141" s="20"/>
      <c r="E141" s="27">
        <f t="shared" si="3"/>
        <v>147</v>
      </c>
      <c r="F141" s="30"/>
      <c r="G141" s="46">
        <v>147</v>
      </c>
      <c r="H141" s="20"/>
    </row>
    <row r="142" spans="1:8" s="2" customFormat="1" x14ac:dyDescent="0.2">
      <c r="A142" s="20"/>
      <c r="B142" s="20"/>
      <c r="C142" s="20" t="s">
        <v>17</v>
      </c>
      <c r="D142" s="20"/>
      <c r="E142" s="27">
        <f t="shared" si="3"/>
        <v>86.384</v>
      </c>
      <c r="F142" s="30"/>
      <c r="G142" s="46">
        <v>86.384</v>
      </c>
      <c r="H142" s="20"/>
    </row>
    <row r="143" spans="1:8" s="2" customFormat="1" x14ac:dyDescent="0.2">
      <c r="A143" s="20" t="s">
        <v>51</v>
      </c>
      <c r="B143" s="20" t="s">
        <v>52</v>
      </c>
      <c r="C143" s="20" t="s">
        <v>50</v>
      </c>
      <c r="D143" s="20"/>
      <c r="E143" s="27">
        <f t="shared" si="3"/>
        <v>0</v>
      </c>
      <c r="F143" s="30"/>
      <c r="G143" s="46"/>
      <c r="H143" s="20"/>
    </row>
    <row r="144" spans="1:8" s="2" customFormat="1" x14ac:dyDescent="0.2">
      <c r="A144" s="20"/>
      <c r="B144" s="20"/>
      <c r="C144" s="20" t="s">
        <v>17</v>
      </c>
      <c r="D144" s="20"/>
      <c r="E144" s="27">
        <f t="shared" si="3"/>
        <v>0</v>
      </c>
      <c r="F144" s="30"/>
      <c r="G144" s="46"/>
      <c r="H144" s="20"/>
    </row>
    <row r="145" spans="1:10" s="2" customFormat="1" x14ac:dyDescent="0.2">
      <c r="A145" s="20" t="s">
        <v>53</v>
      </c>
      <c r="B145" s="20" t="s">
        <v>54</v>
      </c>
      <c r="C145" s="20" t="s">
        <v>55</v>
      </c>
      <c r="D145" s="20"/>
      <c r="E145" s="27">
        <f t="shared" si="3"/>
        <v>0</v>
      </c>
      <c r="F145" s="30"/>
      <c r="G145" s="46"/>
      <c r="H145" s="20"/>
    </row>
    <row r="146" spans="1:10" s="2" customFormat="1" x14ac:dyDescent="0.2">
      <c r="A146" s="20"/>
      <c r="B146" s="20"/>
      <c r="C146" s="20" t="s">
        <v>17</v>
      </c>
      <c r="D146" s="20"/>
      <c r="E146" s="27">
        <f t="shared" si="3"/>
        <v>0</v>
      </c>
      <c r="F146" s="30"/>
      <c r="G146" s="46"/>
      <c r="H146" s="20"/>
    </row>
    <row r="147" spans="1:10" s="2" customFormat="1" x14ac:dyDescent="0.2">
      <c r="A147" s="20" t="s">
        <v>56</v>
      </c>
      <c r="B147" s="20" t="s">
        <v>57</v>
      </c>
      <c r="C147" s="20" t="s">
        <v>17</v>
      </c>
      <c r="D147" s="20"/>
      <c r="E147" s="27">
        <f t="shared" si="3"/>
        <v>338.21199999999999</v>
      </c>
      <c r="F147" s="30">
        <f>134.651-23.502</f>
        <v>111.14900000000002</v>
      </c>
      <c r="G147" s="46">
        <v>227.06299999999999</v>
      </c>
      <c r="H147" s="20"/>
    </row>
    <row r="148" spans="1:10" s="2" customFormat="1" x14ac:dyDescent="0.2">
      <c r="A148" s="29"/>
      <c r="B148" s="43" t="s">
        <v>69</v>
      </c>
      <c r="C148" s="18" t="s">
        <v>19</v>
      </c>
      <c r="D148" s="18"/>
      <c r="E148" s="27">
        <f t="shared" si="3"/>
        <v>1</v>
      </c>
      <c r="F148" s="28"/>
      <c r="G148" s="28">
        <v>1</v>
      </c>
      <c r="H148" s="20"/>
    </row>
    <row r="149" spans="1:10" s="2" customFormat="1" x14ac:dyDescent="0.2">
      <c r="A149" s="29"/>
      <c r="B149" s="44"/>
      <c r="C149" s="18" t="s">
        <v>17</v>
      </c>
      <c r="D149" s="18"/>
      <c r="E149" s="27">
        <f t="shared" si="3"/>
        <v>36.33</v>
      </c>
      <c r="F149" s="28">
        <f>F151+F153+F155+F157+F158</f>
        <v>0</v>
      </c>
      <c r="G149" s="28">
        <f>G151+G153+G155+G157+G158</f>
        <v>36.33</v>
      </c>
      <c r="H149" s="20"/>
      <c r="J149" s="22"/>
    </row>
    <row r="150" spans="1:10" s="2" customFormat="1" x14ac:dyDescent="0.2">
      <c r="A150" s="83" t="s">
        <v>45</v>
      </c>
      <c r="B150" s="84" t="s">
        <v>46</v>
      </c>
      <c r="C150" s="18" t="s">
        <v>47</v>
      </c>
      <c r="D150" s="18"/>
      <c r="E150" s="27">
        <f t="shared" si="3"/>
        <v>0</v>
      </c>
      <c r="F150" s="28"/>
      <c r="G150" s="28"/>
      <c r="H150" s="20"/>
    </row>
    <row r="151" spans="1:10" s="2" customFormat="1" x14ac:dyDescent="0.2">
      <c r="A151" s="83"/>
      <c r="B151" s="84"/>
      <c r="C151" s="18" t="s">
        <v>17</v>
      </c>
      <c r="D151" s="18"/>
      <c r="E151" s="27">
        <f t="shared" si="3"/>
        <v>0</v>
      </c>
      <c r="F151" s="28"/>
      <c r="G151" s="28"/>
      <c r="H151" s="20"/>
    </row>
    <row r="152" spans="1:10" s="2" customFormat="1" x14ac:dyDescent="0.2">
      <c r="A152" s="83" t="s">
        <v>48</v>
      </c>
      <c r="B152" s="87" t="s">
        <v>49</v>
      </c>
      <c r="C152" s="18" t="s">
        <v>50</v>
      </c>
      <c r="D152" s="18"/>
      <c r="E152" s="27">
        <f t="shared" si="3"/>
        <v>0</v>
      </c>
      <c r="F152" s="28"/>
      <c r="G152" s="28"/>
      <c r="H152" s="20"/>
    </row>
    <row r="153" spans="1:10" s="2" customFormat="1" x14ac:dyDescent="0.2">
      <c r="A153" s="83"/>
      <c r="B153" s="87"/>
      <c r="C153" s="18" t="s">
        <v>17</v>
      </c>
      <c r="D153" s="18"/>
      <c r="E153" s="27">
        <f t="shared" si="3"/>
        <v>0</v>
      </c>
      <c r="F153" s="28"/>
      <c r="G153" s="28"/>
      <c r="H153" s="20"/>
    </row>
    <row r="154" spans="1:10" s="2" customFormat="1" x14ac:dyDescent="0.2">
      <c r="A154" s="83" t="s">
        <v>51</v>
      </c>
      <c r="B154" s="87" t="s">
        <v>52</v>
      </c>
      <c r="C154" s="18" t="s">
        <v>50</v>
      </c>
      <c r="D154" s="18"/>
      <c r="E154" s="27">
        <f t="shared" si="3"/>
        <v>0</v>
      </c>
      <c r="F154" s="28"/>
      <c r="G154" s="28"/>
      <c r="H154" s="20"/>
    </row>
    <row r="155" spans="1:10" s="2" customFormat="1" x14ac:dyDescent="0.2">
      <c r="A155" s="83"/>
      <c r="B155" s="87"/>
      <c r="C155" s="18" t="s">
        <v>17</v>
      </c>
      <c r="D155" s="18"/>
      <c r="E155" s="27">
        <f t="shared" si="3"/>
        <v>0</v>
      </c>
      <c r="F155" s="28"/>
      <c r="G155" s="28"/>
      <c r="H155" s="20"/>
    </row>
    <row r="156" spans="1:10" s="2" customFormat="1" x14ac:dyDescent="0.2">
      <c r="A156" s="83" t="s">
        <v>53</v>
      </c>
      <c r="B156" s="84" t="s">
        <v>54</v>
      </c>
      <c r="C156" s="18" t="s">
        <v>55</v>
      </c>
      <c r="D156" s="18"/>
      <c r="E156" s="27">
        <f t="shared" si="3"/>
        <v>0</v>
      </c>
      <c r="F156" s="28"/>
      <c r="G156" s="28"/>
      <c r="H156" s="20"/>
    </row>
    <row r="157" spans="1:10" s="2" customFormat="1" x14ac:dyDescent="0.2">
      <c r="A157" s="83"/>
      <c r="B157" s="84"/>
      <c r="C157" s="18" t="s">
        <v>17</v>
      </c>
      <c r="D157" s="18"/>
      <c r="E157" s="27">
        <f t="shared" si="3"/>
        <v>0</v>
      </c>
      <c r="F157" s="28"/>
      <c r="G157" s="28"/>
      <c r="H157" s="20"/>
    </row>
    <row r="158" spans="1:10" s="2" customFormat="1" ht="30" customHeight="1" x14ac:dyDescent="0.2">
      <c r="A158" s="29" t="s">
        <v>56</v>
      </c>
      <c r="B158" s="26" t="s">
        <v>57</v>
      </c>
      <c r="C158" s="18" t="s">
        <v>17</v>
      </c>
      <c r="D158" s="18"/>
      <c r="E158" s="27">
        <f t="shared" si="3"/>
        <v>36.33</v>
      </c>
      <c r="F158" s="30"/>
      <c r="G158" s="28">
        <v>36.33</v>
      </c>
      <c r="H158" s="20"/>
    </row>
    <row r="159" spans="1:10" s="2" customFormat="1" ht="15.75" customHeight="1" x14ac:dyDescent="0.2">
      <c r="A159" s="20"/>
      <c r="B159" s="47" t="s">
        <v>70</v>
      </c>
      <c r="C159" s="45" t="s">
        <v>19</v>
      </c>
      <c r="D159" s="45"/>
      <c r="E159" s="27">
        <f t="shared" si="3"/>
        <v>1</v>
      </c>
      <c r="F159" s="30"/>
      <c r="G159" s="46">
        <v>1</v>
      </c>
      <c r="H159" s="20"/>
    </row>
    <row r="160" spans="1:10" s="2" customFormat="1" x14ac:dyDescent="0.2">
      <c r="A160" s="20"/>
      <c r="B160" s="20"/>
      <c r="C160" s="45" t="s">
        <v>17</v>
      </c>
      <c r="D160" s="45"/>
      <c r="E160" s="27">
        <f t="shared" si="3"/>
        <v>394.83700000000005</v>
      </c>
      <c r="F160" s="30">
        <f>F162+F164+F166+F168+F169</f>
        <v>80.790000000000006</v>
      </c>
      <c r="G160" s="46">
        <f>G162+G164+G166+G168+G169</f>
        <v>314.04700000000003</v>
      </c>
      <c r="H160" s="20"/>
    </row>
    <row r="161" spans="1:10" s="2" customFormat="1" x14ac:dyDescent="0.2">
      <c r="A161" s="20" t="s">
        <v>45</v>
      </c>
      <c r="B161" s="20" t="s">
        <v>46</v>
      </c>
      <c r="C161" s="20" t="s">
        <v>47</v>
      </c>
      <c r="D161" s="20"/>
      <c r="E161" s="27">
        <f t="shared" si="3"/>
        <v>0</v>
      </c>
      <c r="F161" s="30"/>
      <c r="G161" s="46"/>
      <c r="H161" s="20"/>
    </row>
    <row r="162" spans="1:10" s="2" customFormat="1" x14ac:dyDescent="0.2">
      <c r="A162" s="20"/>
      <c r="B162" s="20"/>
      <c r="C162" s="20" t="s">
        <v>17</v>
      </c>
      <c r="D162" s="20"/>
      <c r="E162" s="27">
        <f t="shared" si="3"/>
        <v>0</v>
      </c>
      <c r="F162" s="30"/>
      <c r="G162" s="46"/>
      <c r="H162" s="20"/>
    </row>
    <row r="163" spans="1:10" s="2" customFormat="1" x14ac:dyDescent="0.2">
      <c r="A163" s="20" t="s">
        <v>48</v>
      </c>
      <c r="B163" s="20" t="s">
        <v>49</v>
      </c>
      <c r="C163" s="20" t="s">
        <v>50</v>
      </c>
      <c r="D163" s="20"/>
      <c r="E163" s="27">
        <f t="shared" si="3"/>
        <v>0</v>
      </c>
      <c r="F163" s="30"/>
      <c r="G163" s="46"/>
      <c r="H163" s="20"/>
    </row>
    <row r="164" spans="1:10" s="2" customFormat="1" x14ac:dyDescent="0.2">
      <c r="A164" s="20"/>
      <c r="B164" s="20"/>
      <c r="C164" s="20" t="s">
        <v>17</v>
      </c>
      <c r="D164" s="20"/>
      <c r="E164" s="27">
        <f t="shared" si="3"/>
        <v>0</v>
      </c>
      <c r="F164" s="30"/>
      <c r="G164" s="46"/>
      <c r="H164" s="20"/>
    </row>
    <row r="165" spans="1:10" s="2" customFormat="1" x14ac:dyDescent="0.2">
      <c r="A165" s="20" t="s">
        <v>51</v>
      </c>
      <c r="B165" s="20" t="s">
        <v>52</v>
      </c>
      <c r="C165" s="20" t="s">
        <v>50</v>
      </c>
      <c r="D165" s="20"/>
      <c r="E165" s="27">
        <f t="shared" si="3"/>
        <v>0</v>
      </c>
      <c r="F165" s="30"/>
      <c r="G165" s="46"/>
      <c r="H165" s="20"/>
    </row>
    <row r="166" spans="1:10" s="2" customFormat="1" x14ac:dyDescent="0.2">
      <c r="A166" s="20"/>
      <c r="B166" s="20"/>
      <c r="C166" s="20" t="s">
        <v>17</v>
      </c>
      <c r="D166" s="20"/>
      <c r="E166" s="27">
        <f t="shared" si="3"/>
        <v>0</v>
      </c>
      <c r="F166" s="30"/>
      <c r="G166" s="46"/>
      <c r="H166" s="20"/>
    </row>
    <row r="167" spans="1:10" s="2" customFormat="1" x14ac:dyDescent="0.2">
      <c r="A167" s="20" t="s">
        <v>53</v>
      </c>
      <c r="B167" s="20" t="s">
        <v>54</v>
      </c>
      <c r="C167" s="20" t="s">
        <v>55</v>
      </c>
      <c r="D167" s="20"/>
      <c r="E167" s="27">
        <f t="shared" si="3"/>
        <v>0</v>
      </c>
      <c r="F167" s="30"/>
      <c r="G167" s="46"/>
      <c r="H167" s="20"/>
    </row>
    <row r="168" spans="1:10" s="2" customFormat="1" x14ac:dyDescent="0.2">
      <c r="A168" s="20"/>
      <c r="B168" s="20"/>
      <c r="C168" s="20" t="s">
        <v>17</v>
      </c>
      <c r="D168" s="20"/>
      <c r="E168" s="27">
        <f t="shared" si="3"/>
        <v>0</v>
      </c>
      <c r="F168" s="30"/>
      <c r="G168" s="46"/>
      <c r="H168" s="20"/>
    </row>
    <row r="169" spans="1:10" s="2" customFormat="1" x14ac:dyDescent="0.2">
      <c r="A169" s="20" t="s">
        <v>56</v>
      </c>
      <c r="B169" s="20" t="s">
        <v>57</v>
      </c>
      <c r="C169" s="20" t="s">
        <v>17</v>
      </c>
      <c r="D169" s="20"/>
      <c r="E169" s="27">
        <f t="shared" si="3"/>
        <v>394.83700000000005</v>
      </c>
      <c r="F169" s="30">
        <v>80.790000000000006</v>
      </c>
      <c r="G169" s="46">
        <v>314.04700000000003</v>
      </c>
      <c r="H169" s="20"/>
    </row>
    <row r="170" spans="1:10" s="2" customFormat="1" x14ac:dyDescent="0.2">
      <c r="A170" s="29"/>
      <c r="B170" s="43" t="s">
        <v>71</v>
      </c>
      <c r="C170" s="18" t="s">
        <v>19</v>
      </c>
      <c r="D170" s="18"/>
      <c r="E170" s="27">
        <f t="shared" si="3"/>
        <v>1</v>
      </c>
      <c r="F170" s="30"/>
      <c r="G170" s="30">
        <v>1</v>
      </c>
      <c r="H170" s="20"/>
    </row>
    <row r="171" spans="1:10" s="2" customFormat="1" x14ac:dyDescent="0.2">
      <c r="A171" s="29"/>
      <c r="B171" s="44"/>
      <c r="C171" s="18" t="s">
        <v>17</v>
      </c>
      <c r="D171" s="18"/>
      <c r="E171" s="27">
        <f t="shared" si="3"/>
        <v>505.08799999999997</v>
      </c>
      <c r="F171" s="30">
        <f>F173+F175+F177+F179+F180</f>
        <v>238.95699999999999</v>
      </c>
      <c r="G171" s="30">
        <f>G173+G175+G177+G179+G180</f>
        <v>266.13099999999997</v>
      </c>
      <c r="H171" s="20"/>
      <c r="J171" s="22"/>
    </row>
    <row r="172" spans="1:10" s="2" customFormat="1" x14ac:dyDescent="0.2">
      <c r="A172" s="83" t="s">
        <v>45</v>
      </c>
      <c r="B172" s="84" t="s">
        <v>46</v>
      </c>
      <c r="C172" s="18" t="s">
        <v>47</v>
      </c>
      <c r="D172" s="18"/>
      <c r="E172" s="27">
        <f t="shared" si="3"/>
        <v>43</v>
      </c>
      <c r="F172" s="30">
        <v>43</v>
      </c>
      <c r="G172" s="30"/>
      <c r="H172" s="20"/>
    </row>
    <row r="173" spans="1:10" s="2" customFormat="1" x14ac:dyDescent="0.2">
      <c r="A173" s="83"/>
      <c r="B173" s="84"/>
      <c r="C173" s="18" t="s">
        <v>17</v>
      </c>
      <c r="D173" s="18"/>
      <c r="E173" s="27">
        <f t="shared" si="3"/>
        <v>238.95699999999999</v>
      </c>
      <c r="F173" s="30">
        <v>238.95699999999999</v>
      </c>
      <c r="G173" s="30"/>
      <c r="H173" s="20"/>
    </row>
    <row r="174" spans="1:10" s="2" customFormat="1" x14ac:dyDescent="0.2">
      <c r="A174" s="83" t="s">
        <v>48</v>
      </c>
      <c r="B174" s="87" t="s">
        <v>49</v>
      </c>
      <c r="C174" s="18" t="s">
        <v>50</v>
      </c>
      <c r="D174" s="18"/>
      <c r="E174" s="27">
        <f t="shared" si="3"/>
        <v>469</v>
      </c>
      <c r="F174" s="30"/>
      <c r="G174" s="30">
        <v>469</v>
      </c>
      <c r="H174" s="20"/>
    </row>
    <row r="175" spans="1:10" s="2" customFormat="1" x14ac:dyDescent="0.2">
      <c r="A175" s="83"/>
      <c r="B175" s="87"/>
      <c r="C175" s="18" t="s">
        <v>17</v>
      </c>
      <c r="D175" s="18"/>
      <c r="E175" s="27">
        <f t="shared" si="3"/>
        <v>69.742999999999995</v>
      </c>
      <c r="F175" s="30"/>
      <c r="G175" s="30">
        <v>69.742999999999995</v>
      </c>
      <c r="H175" s="20"/>
    </row>
    <row r="176" spans="1:10" s="2" customFormat="1" x14ac:dyDescent="0.2">
      <c r="A176" s="83" t="s">
        <v>51</v>
      </c>
      <c r="B176" s="87" t="s">
        <v>52</v>
      </c>
      <c r="C176" s="18" t="s">
        <v>50</v>
      </c>
      <c r="D176" s="18"/>
      <c r="E176" s="27">
        <f t="shared" si="3"/>
        <v>0</v>
      </c>
      <c r="F176" s="30"/>
      <c r="G176" s="30"/>
      <c r="H176" s="20"/>
    </row>
    <row r="177" spans="1:8" s="2" customFormat="1" x14ac:dyDescent="0.2">
      <c r="A177" s="83"/>
      <c r="B177" s="87"/>
      <c r="C177" s="18" t="s">
        <v>17</v>
      </c>
      <c r="D177" s="18"/>
      <c r="E177" s="27">
        <f t="shared" si="3"/>
        <v>0</v>
      </c>
      <c r="F177" s="30"/>
      <c r="G177" s="30"/>
      <c r="H177" s="20"/>
    </row>
    <row r="178" spans="1:8" s="2" customFormat="1" x14ac:dyDescent="0.2">
      <c r="A178" s="83" t="s">
        <v>53</v>
      </c>
      <c r="B178" s="84" t="s">
        <v>54</v>
      </c>
      <c r="C178" s="18" t="s">
        <v>55</v>
      </c>
      <c r="D178" s="18"/>
      <c r="E178" s="27">
        <f t="shared" si="3"/>
        <v>0</v>
      </c>
      <c r="F178" s="30"/>
      <c r="G178" s="30"/>
      <c r="H178" s="20"/>
    </row>
    <row r="179" spans="1:8" s="2" customFormat="1" x14ac:dyDescent="0.2">
      <c r="A179" s="83"/>
      <c r="B179" s="84"/>
      <c r="C179" s="18" t="s">
        <v>17</v>
      </c>
      <c r="D179" s="18"/>
      <c r="E179" s="27">
        <f t="shared" si="3"/>
        <v>0</v>
      </c>
      <c r="F179" s="30"/>
      <c r="G179" s="30"/>
      <c r="H179" s="20"/>
    </row>
    <row r="180" spans="1:8" s="2" customFormat="1" x14ac:dyDescent="0.2">
      <c r="A180" s="29" t="s">
        <v>56</v>
      </c>
      <c r="B180" s="26" t="s">
        <v>57</v>
      </c>
      <c r="C180" s="18" t="s">
        <v>17</v>
      </c>
      <c r="D180" s="18"/>
      <c r="E180" s="27">
        <f t="shared" si="3"/>
        <v>196.38800000000001</v>
      </c>
      <c r="F180" s="30"/>
      <c r="G180" s="30">
        <f>136.238+60.15</f>
        <v>196.38800000000001</v>
      </c>
      <c r="H180" s="20"/>
    </row>
    <row r="181" spans="1:8" s="2" customFormat="1" x14ac:dyDescent="0.2">
      <c r="A181" s="20"/>
      <c r="B181" s="47" t="s">
        <v>72</v>
      </c>
      <c r="C181" s="45" t="s">
        <v>19</v>
      </c>
      <c r="D181" s="45"/>
      <c r="E181" s="27">
        <f t="shared" si="3"/>
        <v>1</v>
      </c>
      <c r="F181" s="30"/>
      <c r="G181" s="46">
        <v>1</v>
      </c>
      <c r="H181" s="20"/>
    </row>
    <row r="182" spans="1:8" s="2" customFormat="1" x14ac:dyDescent="0.2">
      <c r="A182" s="20"/>
      <c r="B182" s="20"/>
      <c r="C182" s="45" t="s">
        <v>17</v>
      </c>
      <c r="D182" s="45"/>
      <c r="E182" s="27">
        <f t="shared" si="3"/>
        <v>673.36500000000001</v>
      </c>
      <c r="F182" s="30">
        <f>F184+F186+F188+F190+F191</f>
        <v>446.18</v>
      </c>
      <c r="G182" s="46">
        <f>G184+G186+G188+G190+G191</f>
        <v>227.185</v>
      </c>
      <c r="H182" s="20"/>
    </row>
    <row r="183" spans="1:8" s="2" customFormat="1" x14ac:dyDescent="0.2">
      <c r="A183" s="20" t="s">
        <v>45</v>
      </c>
      <c r="B183" s="20" t="s">
        <v>46</v>
      </c>
      <c r="C183" s="20" t="s">
        <v>47</v>
      </c>
      <c r="D183" s="20"/>
      <c r="E183" s="27">
        <f t="shared" si="3"/>
        <v>80</v>
      </c>
      <c r="F183" s="30">
        <v>80</v>
      </c>
      <c r="G183" s="46"/>
      <c r="H183" s="20"/>
    </row>
    <row r="184" spans="1:8" s="2" customFormat="1" x14ac:dyDescent="0.2">
      <c r="A184" s="20"/>
      <c r="B184" s="20"/>
      <c r="C184" s="20" t="s">
        <v>17</v>
      </c>
      <c r="D184" s="20"/>
      <c r="E184" s="27">
        <f t="shared" si="3"/>
        <v>444.572</v>
      </c>
      <c r="F184" s="30">
        <v>444.572</v>
      </c>
      <c r="G184" s="46"/>
      <c r="H184" s="20"/>
    </row>
    <row r="185" spans="1:8" s="2" customFormat="1" x14ac:dyDescent="0.2">
      <c r="A185" s="20" t="s">
        <v>48</v>
      </c>
      <c r="B185" s="20" t="s">
        <v>49</v>
      </c>
      <c r="C185" s="20" t="s">
        <v>50</v>
      </c>
      <c r="D185" s="20"/>
      <c r="E185" s="27">
        <f t="shared" si="3"/>
        <v>307</v>
      </c>
      <c r="F185" s="30"/>
      <c r="G185" s="46">
        <v>307</v>
      </c>
      <c r="H185" s="20"/>
    </row>
    <row r="186" spans="1:8" s="2" customFormat="1" x14ac:dyDescent="0.2">
      <c r="A186" s="20"/>
      <c r="B186" s="20"/>
      <c r="C186" s="20" t="s">
        <v>17</v>
      </c>
      <c r="D186" s="20"/>
      <c r="E186" s="27">
        <f t="shared" si="3"/>
        <v>45.834000000000003</v>
      </c>
      <c r="F186" s="30"/>
      <c r="G186" s="46">
        <v>45.834000000000003</v>
      </c>
      <c r="H186" s="20"/>
    </row>
    <row r="187" spans="1:8" s="2" customFormat="1" x14ac:dyDescent="0.2">
      <c r="A187" s="20" t="s">
        <v>51</v>
      </c>
      <c r="B187" s="20" t="s">
        <v>52</v>
      </c>
      <c r="C187" s="20" t="s">
        <v>50</v>
      </c>
      <c r="D187" s="20"/>
      <c r="E187" s="27">
        <f t="shared" ref="E187:E382" si="4">F187+G187</f>
        <v>0</v>
      </c>
      <c r="F187" s="30"/>
      <c r="G187" s="46"/>
      <c r="H187" s="20"/>
    </row>
    <row r="188" spans="1:8" s="2" customFormat="1" x14ac:dyDescent="0.2">
      <c r="A188" s="20"/>
      <c r="B188" s="20"/>
      <c r="C188" s="20" t="s">
        <v>17</v>
      </c>
      <c r="D188" s="20"/>
      <c r="E188" s="27">
        <f t="shared" si="4"/>
        <v>0</v>
      </c>
      <c r="F188" s="30"/>
      <c r="G188" s="46"/>
      <c r="H188" s="20"/>
    </row>
    <row r="189" spans="1:8" s="2" customFormat="1" x14ac:dyDescent="0.2">
      <c r="A189" s="20" t="s">
        <v>53</v>
      </c>
      <c r="B189" s="20" t="s">
        <v>54</v>
      </c>
      <c r="C189" s="20" t="s">
        <v>55</v>
      </c>
      <c r="D189" s="20"/>
      <c r="E189" s="27">
        <f t="shared" si="4"/>
        <v>0</v>
      </c>
      <c r="F189" s="30"/>
      <c r="G189" s="46"/>
      <c r="H189" s="20"/>
    </row>
    <row r="190" spans="1:8" s="2" customFormat="1" x14ac:dyDescent="0.2">
      <c r="A190" s="20"/>
      <c r="B190" s="20"/>
      <c r="C190" s="20" t="s">
        <v>17</v>
      </c>
      <c r="D190" s="20"/>
      <c r="E190" s="27">
        <f t="shared" si="4"/>
        <v>0</v>
      </c>
      <c r="F190" s="30"/>
      <c r="G190" s="46"/>
      <c r="H190" s="20"/>
    </row>
    <row r="191" spans="1:8" s="2" customFormat="1" x14ac:dyDescent="0.2">
      <c r="A191" s="20" t="s">
        <v>56</v>
      </c>
      <c r="B191" s="20" t="s">
        <v>57</v>
      </c>
      <c r="C191" s="20" t="s">
        <v>17</v>
      </c>
      <c r="D191" s="20"/>
      <c r="E191" s="27">
        <f t="shared" si="4"/>
        <v>182.959</v>
      </c>
      <c r="F191" s="30">
        <v>1.6080000000000001</v>
      </c>
      <c r="G191" s="46">
        <v>181.351</v>
      </c>
      <c r="H191" s="20"/>
    </row>
    <row r="192" spans="1:8" s="2" customFormat="1" x14ac:dyDescent="0.2">
      <c r="A192" s="20"/>
      <c r="B192" s="47" t="s">
        <v>73</v>
      </c>
      <c r="C192" s="45" t="s">
        <v>19</v>
      </c>
      <c r="D192" s="45"/>
      <c r="E192" s="27">
        <f t="shared" si="4"/>
        <v>1</v>
      </c>
      <c r="F192" s="30"/>
      <c r="G192" s="46">
        <v>1</v>
      </c>
      <c r="H192" s="20"/>
    </row>
    <row r="193" spans="1:8" s="2" customFormat="1" x14ac:dyDescent="0.2">
      <c r="A193" s="20"/>
      <c r="B193" s="20"/>
      <c r="C193" s="45" t="s">
        <v>17</v>
      </c>
      <c r="D193" s="45"/>
      <c r="E193" s="27">
        <f t="shared" si="4"/>
        <v>270.08999999999997</v>
      </c>
      <c r="F193" s="30">
        <f>F195+F197+F199+F201+F202</f>
        <v>47.568000000000005</v>
      </c>
      <c r="G193" s="46">
        <f>G195+G197+G199+G201+G202</f>
        <v>222.52199999999999</v>
      </c>
      <c r="H193" s="20"/>
    </row>
    <row r="194" spans="1:8" s="2" customFormat="1" x14ac:dyDescent="0.2">
      <c r="A194" s="20" t="s">
        <v>45</v>
      </c>
      <c r="B194" s="20" t="s">
        <v>46</v>
      </c>
      <c r="C194" s="20" t="s">
        <v>47</v>
      </c>
      <c r="D194" s="20"/>
      <c r="E194" s="27">
        <f t="shared" si="4"/>
        <v>0</v>
      </c>
      <c r="F194" s="30"/>
      <c r="G194" s="46"/>
      <c r="H194" s="20"/>
    </row>
    <row r="195" spans="1:8" s="2" customFormat="1" x14ac:dyDescent="0.2">
      <c r="A195" s="20"/>
      <c r="B195" s="20"/>
      <c r="C195" s="20" t="s">
        <v>17</v>
      </c>
      <c r="D195" s="20"/>
      <c r="E195" s="27">
        <f t="shared" si="4"/>
        <v>0</v>
      </c>
      <c r="F195" s="30"/>
      <c r="G195" s="46"/>
      <c r="H195" s="20"/>
    </row>
    <row r="196" spans="1:8" s="2" customFormat="1" x14ac:dyDescent="0.2">
      <c r="A196" s="20" t="s">
        <v>48</v>
      </c>
      <c r="B196" s="20" t="s">
        <v>49</v>
      </c>
      <c r="C196" s="20" t="s">
        <v>50</v>
      </c>
      <c r="D196" s="20"/>
      <c r="E196" s="27">
        <f t="shared" si="4"/>
        <v>731</v>
      </c>
      <c r="F196" s="30"/>
      <c r="G196" s="46">
        <v>731</v>
      </c>
      <c r="H196" s="20"/>
    </row>
    <row r="197" spans="1:8" s="2" customFormat="1" x14ac:dyDescent="0.2">
      <c r="A197" s="20"/>
      <c r="B197" s="20"/>
      <c r="C197" s="20" t="s">
        <v>17</v>
      </c>
      <c r="D197" s="20"/>
      <c r="E197" s="27">
        <f t="shared" si="4"/>
        <v>108.99</v>
      </c>
      <c r="F197" s="30"/>
      <c r="G197" s="46">
        <v>108.99</v>
      </c>
      <c r="H197" s="20"/>
    </row>
    <row r="198" spans="1:8" s="2" customFormat="1" x14ac:dyDescent="0.2">
      <c r="A198" s="20" t="s">
        <v>51</v>
      </c>
      <c r="B198" s="20" t="s">
        <v>52</v>
      </c>
      <c r="C198" s="20" t="s">
        <v>50</v>
      </c>
      <c r="D198" s="20"/>
      <c r="E198" s="27">
        <f t="shared" si="4"/>
        <v>0</v>
      </c>
      <c r="F198" s="30"/>
      <c r="G198" s="46"/>
      <c r="H198" s="20"/>
    </row>
    <row r="199" spans="1:8" s="2" customFormat="1" x14ac:dyDescent="0.2">
      <c r="A199" s="20"/>
      <c r="B199" s="20"/>
      <c r="C199" s="20" t="s">
        <v>17</v>
      </c>
      <c r="D199" s="20"/>
      <c r="E199" s="27">
        <f t="shared" si="4"/>
        <v>0</v>
      </c>
      <c r="F199" s="30"/>
      <c r="G199" s="46"/>
      <c r="H199" s="20"/>
    </row>
    <row r="200" spans="1:8" s="2" customFormat="1" x14ac:dyDescent="0.2">
      <c r="A200" s="20" t="s">
        <v>53</v>
      </c>
      <c r="B200" s="20" t="s">
        <v>54</v>
      </c>
      <c r="C200" s="20" t="s">
        <v>55</v>
      </c>
      <c r="D200" s="20"/>
      <c r="E200" s="27">
        <f t="shared" si="4"/>
        <v>0</v>
      </c>
      <c r="F200" s="30"/>
      <c r="G200" s="46"/>
      <c r="H200" s="20"/>
    </row>
    <row r="201" spans="1:8" s="2" customFormat="1" x14ac:dyDescent="0.2">
      <c r="A201" s="20"/>
      <c r="B201" s="20"/>
      <c r="C201" s="20" t="s">
        <v>17</v>
      </c>
      <c r="D201" s="20"/>
      <c r="E201" s="27">
        <f t="shared" si="4"/>
        <v>0</v>
      </c>
      <c r="F201" s="30"/>
      <c r="G201" s="46"/>
      <c r="H201" s="20"/>
    </row>
    <row r="202" spans="1:8" s="2" customFormat="1" x14ac:dyDescent="0.2">
      <c r="A202" s="20" t="s">
        <v>56</v>
      </c>
      <c r="B202" s="20" t="s">
        <v>57</v>
      </c>
      <c r="C202" s="20" t="s">
        <v>17</v>
      </c>
      <c r="D202" s="20"/>
      <c r="E202" s="27">
        <f t="shared" si="4"/>
        <v>161.1</v>
      </c>
      <c r="F202" s="30">
        <f>53.859+53.859-60.15</f>
        <v>47.568000000000005</v>
      </c>
      <c r="G202" s="46">
        <v>113.532</v>
      </c>
      <c r="H202" s="20"/>
    </row>
    <row r="203" spans="1:8" s="2" customFormat="1" x14ac:dyDescent="0.2">
      <c r="A203" s="20"/>
      <c r="B203" s="47" t="s">
        <v>74</v>
      </c>
      <c r="C203" s="45" t="s">
        <v>19</v>
      </c>
      <c r="D203" s="45"/>
      <c r="E203" s="27">
        <f t="shared" si="4"/>
        <v>1</v>
      </c>
      <c r="F203" s="30">
        <v>1</v>
      </c>
      <c r="G203" s="48"/>
      <c r="H203" s="20"/>
    </row>
    <row r="204" spans="1:8" s="2" customFormat="1" x14ac:dyDescent="0.2">
      <c r="A204" s="20"/>
      <c r="B204" s="20"/>
      <c r="C204" s="45" t="s">
        <v>17</v>
      </c>
      <c r="D204" s="45"/>
      <c r="E204" s="27">
        <f t="shared" si="4"/>
        <v>26.931999999999999</v>
      </c>
      <c r="F204" s="30">
        <f>F206+F208+F210+F212+F213</f>
        <v>26.931999999999999</v>
      </c>
      <c r="G204" s="48"/>
      <c r="H204" s="20"/>
    </row>
    <row r="205" spans="1:8" s="2" customFormat="1" ht="15" customHeight="1" x14ac:dyDescent="0.2">
      <c r="A205" s="20" t="s">
        <v>45</v>
      </c>
      <c r="B205" s="20" t="s">
        <v>46</v>
      </c>
      <c r="C205" s="20" t="s">
        <v>47</v>
      </c>
      <c r="D205" s="20"/>
      <c r="E205" s="27">
        <f t="shared" si="4"/>
        <v>0</v>
      </c>
      <c r="F205" s="30"/>
      <c r="G205" s="48"/>
      <c r="H205" s="20"/>
    </row>
    <row r="206" spans="1:8" s="2" customFormat="1" x14ac:dyDescent="0.2">
      <c r="A206" s="20"/>
      <c r="B206" s="20"/>
      <c r="C206" s="20" t="s">
        <v>17</v>
      </c>
      <c r="D206" s="20"/>
      <c r="E206" s="27">
        <f t="shared" si="4"/>
        <v>0</v>
      </c>
      <c r="F206" s="30"/>
      <c r="G206" s="48"/>
      <c r="H206" s="20"/>
    </row>
    <row r="207" spans="1:8" s="2" customFormat="1" x14ac:dyDescent="0.2">
      <c r="A207" s="20" t="s">
        <v>48</v>
      </c>
      <c r="B207" s="20" t="s">
        <v>49</v>
      </c>
      <c r="C207" s="20" t="s">
        <v>50</v>
      </c>
      <c r="D207" s="20"/>
      <c r="E207" s="27">
        <f t="shared" si="4"/>
        <v>0</v>
      </c>
      <c r="F207" s="30"/>
      <c r="G207" s="48"/>
      <c r="H207" s="20"/>
    </row>
    <row r="208" spans="1:8" s="2" customFormat="1" x14ac:dyDescent="0.2">
      <c r="A208" s="20"/>
      <c r="B208" s="20"/>
      <c r="C208" s="20" t="s">
        <v>17</v>
      </c>
      <c r="D208" s="20"/>
      <c r="E208" s="27">
        <f t="shared" si="4"/>
        <v>0</v>
      </c>
      <c r="F208" s="30"/>
      <c r="G208" s="48"/>
      <c r="H208" s="20"/>
    </row>
    <row r="209" spans="1:8" s="2" customFormat="1" x14ac:dyDescent="0.2">
      <c r="A209" s="20" t="s">
        <v>51</v>
      </c>
      <c r="B209" s="20" t="s">
        <v>52</v>
      </c>
      <c r="C209" s="20" t="s">
        <v>50</v>
      </c>
      <c r="D209" s="20"/>
      <c r="E209" s="27">
        <f t="shared" si="4"/>
        <v>0</v>
      </c>
      <c r="F209" s="30"/>
      <c r="G209" s="48"/>
      <c r="H209" s="20"/>
    </row>
    <row r="210" spans="1:8" s="2" customFormat="1" x14ac:dyDescent="0.2">
      <c r="A210" s="20"/>
      <c r="B210" s="20"/>
      <c r="C210" s="20" t="s">
        <v>17</v>
      </c>
      <c r="D210" s="20"/>
      <c r="E210" s="27">
        <f t="shared" si="4"/>
        <v>0</v>
      </c>
      <c r="F210" s="30"/>
      <c r="G210" s="48"/>
      <c r="H210" s="20"/>
    </row>
    <row r="211" spans="1:8" s="2" customFormat="1" x14ac:dyDescent="0.2">
      <c r="A211" s="20" t="s">
        <v>53</v>
      </c>
      <c r="B211" s="20" t="s">
        <v>54</v>
      </c>
      <c r="C211" s="20" t="s">
        <v>55</v>
      </c>
      <c r="D211" s="20"/>
      <c r="E211" s="27">
        <f t="shared" si="4"/>
        <v>0</v>
      </c>
      <c r="F211" s="30"/>
      <c r="G211" s="48"/>
      <c r="H211" s="20"/>
    </row>
    <row r="212" spans="1:8" s="2" customFormat="1" x14ac:dyDescent="0.2">
      <c r="A212" s="20"/>
      <c r="B212" s="20"/>
      <c r="C212" s="20" t="s">
        <v>17</v>
      </c>
      <c r="D212" s="20"/>
      <c r="E212" s="27">
        <f t="shared" si="4"/>
        <v>0</v>
      </c>
      <c r="F212" s="30"/>
      <c r="G212" s="48"/>
      <c r="H212" s="20"/>
    </row>
    <row r="213" spans="1:8" s="2" customFormat="1" x14ac:dyDescent="0.2">
      <c r="A213" s="20" t="s">
        <v>56</v>
      </c>
      <c r="B213" s="50" t="s">
        <v>75</v>
      </c>
      <c r="C213" s="20" t="s">
        <v>17</v>
      </c>
      <c r="D213" s="20"/>
      <c r="E213" s="27">
        <f t="shared" si="4"/>
        <v>26.931999999999999</v>
      </c>
      <c r="F213" s="30">
        <v>26.931999999999999</v>
      </c>
      <c r="G213" s="48"/>
      <c r="H213" s="20"/>
    </row>
    <row r="214" spans="1:8" s="2" customFormat="1" x14ac:dyDescent="0.2">
      <c r="A214" s="20"/>
      <c r="B214" s="47" t="s">
        <v>76</v>
      </c>
      <c r="C214" s="45" t="s">
        <v>19</v>
      </c>
      <c r="D214" s="45"/>
      <c r="E214" s="27">
        <f t="shared" si="4"/>
        <v>1</v>
      </c>
      <c r="F214" s="30"/>
      <c r="G214" s="46">
        <v>1</v>
      </c>
      <c r="H214" s="20"/>
    </row>
    <row r="215" spans="1:8" s="2" customFormat="1" x14ac:dyDescent="0.2">
      <c r="A215" s="20"/>
      <c r="B215" s="20"/>
      <c r="C215" s="45" t="s">
        <v>17</v>
      </c>
      <c r="D215" s="45"/>
      <c r="E215" s="27">
        <f t="shared" si="4"/>
        <v>153.48500000000001</v>
      </c>
      <c r="F215" s="30">
        <f>F217+F219+F221+F223+F224</f>
        <v>0</v>
      </c>
      <c r="G215" s="46">
        <f>G217+G219+G221+G223+G224</f>
        <v>153.48500000000001</v>
      </c>
      <c r="H215" s="20"/>
    </row>
    <row r="216" spans="1:8" s="2" customFormat="1" x14ac:dyDescent="0.2">
      <c r="A216" s="20" t="s">
        <v>45</v>
      </c>
      <c r="B216" s="20" t="s">
        <v>46</v>
      </c>
      <c r="C216" s="20" t="s">
        <v>47</v>
      </c>
      <c r="D216" s="20"/>
      <c r="E216" s="27">
        <f t="shared" si="4"/>
        <v>0</v>
      </c>
      <c r="F216" s="30"/>
      <c r="G216" s="46"/>
      <c r="H216" s="20"/>
    </row>
    <row r="217" spans="1:8" s="2" customFormat="1" x14ac:dyDescent="0.2">
      <c r="A217" s="20"/>
      <c r="B217" s="20"/>
      <c r="C217" s="20" t="s">
        <v>17</v>
      </c>
      <c r="D217" s="20"/>
      <c r="E217" s="27">
        <f t="shared" si="4"/>
        <v>0</v>
      </c>
      <c r="F217" s="30"/>
      <c r="G217" s="46"/>
      <c r="H217" s="20"/>
    </row>
    <row r="218" spans="1:8" s="2" customFormat="1" x14ac:dyDescent="0.2">
      <c r="A218" s="20" t="s">
        <v>48</v>
      </c>
      <c r="B218" s="20" t="s">
        <v>49</v>
      </c>
      <c r="C218" s="20" t="s">
        <v>50</v>
      </c>
      <c r="D218" s="20"/>
      <c r="E218" s="27">
        <f t="shared" si="4"/>
        <v>0</v>
      </c>
      <c r="F218" s="30"/>
      <c r="G218" s="46"/>
      <c r="H218" s="20"/>
    </row>
    <row r="219" spans="1:8" s="2" customFormat="1" x14ac:dyDescent="0.2">
      <c r="A219" s="20"/>
      <c r="B219" s="20"/>
      <c r="C219" s="20" t="s">
        <v>17</v>
      </c>
      <c r="D219" s="20"/>
      <c r="E219" s="27">
        <f t="shared" si="4"/>
        <v>0</v>
      </c>
      <c r="F219" s="30"/>
      <c r="G219" s="46"/>
      <c r="H219" s="20"/>
    </row>
    <row r="220" spans="1:8" s="2" customFormat="1" x14ac:dyDescent="0.2">
      <c r="A220" s="20" t="s">
        <v>51</v>
      </c>
      <c r="B220" s="20" t="s">
        <v>52</v>
      </c>
      <c r="C220" s="20" t="s">
        <v>50</v>
      </c>
      <c r="D220" s="20"/>
      <c r="E220" s="27">
        <f t="shared" si="4"/>
        <v>0</v>
      </c>
      <c r="F220" s="30"/>
      <c r="G220" s="46"/>
      <c r="H220" s="20"/>
    </row>
    <row r="221" spans="1:8" s="2" customFormat="1" x14ac:dyDescent="0.2">
      <c r="A221" s="20"/>
      <c r="B221" s="20"/>
      <c r="C221" s="20" t="s">
        <v>17</v>
      </c>
      <c r="D221" s="20"/>
      <c r="E221" s="27">
        <f t="shared" si="4"/>
        <v>0</v>
      </c>
      <c r="F221" s="30"/>
      <c r="G221" s="46"/>
      <c r="H221" s="20"/>
    </row>
    <row r="222" spans="1:8" s="2" customFormat="1" x14ac:dyDescent="0.2">
      <c r="A222" s="20" t="s">
        <v>53</v>
      </c>
      <c r="B222" s="20" t="s">
        <v>54</v>
      </c>
      <c r="C222" s="20" t="s">
        <v>55</v>
      </c>
      <c r="D222" s="20"/>
      <c r="E222" s="27">
        <f t="shared" si="4"/>
        <v>0</v>
      </c>
      <c r="F222" s="30"/>
      <c r="G222" s="46"/>
      <c r="H222" s="20"/>
    </row>
    <row r="223" spans="1:8" s="2" customFormat="1" x14ac:dyDescent="0.2">
      <c r="A223" s="20"/>
      <c r="B223" s="20"/>
      <c r="C223" s="20" t="s">
        <v>17</v>
      </c>
      <c r="D223" s="20"/>
      <c r="E223" s="27">
        <f t="shared" si="4"/>
        <v>0</v>
      </c>
      <c r="F223" s="30"/>
      <c r="G223" s="46"/>
      <c r="H223" s="20"/>
    </row>
    <row r="224" spans="1:8" s="2" customFormat="1" x14ac:dyDescent="0.2">
      <c r="A224" s="20" t="s">
        <v>56</v>
      </c>
      <c r="B224" s="20" t="s">
        <v>57</v>
      </c>
      <c r="C224" s="20" t="s">
        <v>17</v>
      </c>
      <c r="D224" s="20"/>
      <c r="E224" s="27">
        <f t="shared" si="4"/>
        <v>153.48500000000001</v>
      </c>
      <c r="F224" s="30"/>
      <c r="G224" s="46">
        <v>153.48500000000001</v>
      </c>
      <c r="H224" s="20"/>
    </row>
    <row r="225" spans="1:8" s="2" customFormat="1" x14ac:dyDescent="0.2">
      <c r="A225" s="20"/>
      <c r="B225" s="47" t="s">
        <v>77</v>
      </c>
      <c r="C225" s="45" t="s">
        <v>19</v>
      </c>
      <c r="D225" s="45"/>
      <c r="E225" s="27">
        <f t="shared" si="4"/>
        <v>1</v>
      </c>
      <c r="F225" s="30"/>
      <c r="G225" s="46">
        <v>1</v>
      </c>
      <c r="H225" s="20"/>
    </row>
    <row r="226" spans="1:8" s="2" customFormat="1" x14ac:dyDescent="0.2">
      <c r="A226" s="20"/>
      <c r="B226" s="20"/>
      <c r="C226" s="45" t="s">
        <v>17</v>
      </c>
      <c r="D226" s="45"/>
      <c r="E226" s="27">
        <f t="shared" si="4"/>
        <v>95.099000000000004</v>
      </c>
      <c r="F226" s="30">
        <f>F228+F230+F232+F234+F235</f>
        <v>0</v>
      </c>
      <c r="G226" s="46">
        <f>G228+G230+G232+G234+G235</f>
        <v>95.099000000000004</v>
      </c>
      <c r="H226" s="20"/>
    </row>
    <row r="227" spans="1:8" s="2" customFormat="1" x14ac:dyDescent="0.2">
      <c r="A227" s="20" t="s">
        <v>45</v>
      </c>
      <c r="B227" s="20" t="s">
        <v>46</v>
      </c>
      <c r="C227" s="20" t="s">
        <v>47</v>
      </c>
      <c r="D227" s="20"/>
      <c r="E227" s="27">
        <f t="shared" si="4"/>
        <v>0</v>
      </c>
      <c r="F227" s="30"/>
      <c r="G227" s="46"/>
      <c r="H227" s="20"/>
    </row>
    <row r="228" spans="1:8" s="2" customFormat="1" x14ac:dyDescent="0.2">
      <c r="A228" s="20"/>
      <c r="B228" s="20"/>
      <c r="C228" s="20" t="s">
        <v>17</v>
      </c>
      <c r="D228" s="20"/>
      <c r="E228" s="27">
        <f t="shared" si="4"/>
        <v>0</v>
      </c>
      <c r="F228" s="30"/>
      <c r="G228" s="46"/>
      <c r="H228" s="20"/>
    </row>
    <row r="229" spans="1:8" s="2" customFormat="1" x14ac:dyDescent="0.2">
      <c r="A229" s="20" t="s">
        <v>48</v>
      </c>
      <c r="B229" s="20" t="s">
        <v>49</v>
      </c>
      <c r="C229" s="20" t="s">
        <v>50</v>
      </c>
      <c r="D229" s="20"/>
      <c r="E229" s="27">
        <f t="shared" si="4"/>
        <v>0</v>
      </c>
      <c r="F229" s="30"/>
      <c r="G229" s="46"/>
      <c r="H229" s="20"/>
    </row>
    <row r="230" spans="1:8" s="2" customFormat="1" x14ac:dyDescent="0.2">
      <c r="A230" s="20"/>
      <c r="B230" s="20"/>
      <c r="C230" s="20" t="s">
        <v>17</v>
      </c>
      <c r="D230" s="20"/>
      <c r="E230" s="27">
        <f t="shared" si="4"/>
        <v>0</v>
      </c>
      <c r="F230" s="30"/>
      <c r="G230" s="46"/>
      <c r="H230" s="20"/>
    </row>
    <row r="231" spans="1:8" s="2" customFormat="1" x14ac:dyDescent="0.2">
      <c r="A231" s="20" t="s">
        <v>51</v>
      </c>
      <c r="B231" s="20" t="s">
        <v>52</v>
      </c>
      <c r="C231" s="20" t="s">
        <v>50</v>
      </c>
      <c r="D231" s="20"/>
      <c r="E231" s="27">
        <f t="shared" si="4"/>
        <v>0</v>
      </c>
      <c r="F231" s="30"/>
      <c r="G231" s="46"/>
      <c r="H231" s="20"/>
    </row>
    <row r="232" spans="1:8" s="2" customFormat="1" x14ac:dyDescent="0.2">
      <c r="A232" s="20"/>
      <c r="B232" s="20"/>
      <c r="C232" s="20" t="s">
        <v>17</v>
      </c>
      <c r="D232" s="20"/>
      <c r="E232" s="27">
        <f t="shared" si="4"/>
        <v>0</v>
      </c>
      <c r="F232" s="30"/>
      <c r="G232" s="46"/>
      <c r="H232" s="20"/>
    </row>
    <row r="233" spans="1:8" s="2" customFormat="1" x14ac:dyDescent="0.2">
      <c r="A233" s="20" t="s">
        <v>53</v>
      </c>
      <c r="B233" s="20" t="s">
        <v>54</v>
      </c>
      <c r="C233" s="20" t="s">
        <v>55</v>
      </c>
      <c r="D233" s="20"/>
      <c r="E233" s="27">
        <f t="shared" si="4"/>
        <v>0</v>
      </c>
      <c r="F233" s="30"/>
      <c r="G233" s="46"/>
      <c r="H233" s="20"/>
    </row>
    <row r="234" spans="1:8" s="2" customFormat="1" x14ac:dyDescent="0.2">
      <c r="A234" s="20"/>
      <c r="B234" s="20"/>
      <c r="C234" s="20" t="s">
        <v>17</v>
      </c>
      <c r="D234" s="20"/>
      <c r="E234" s="27">
        <f t="shared" si="4"/>
        <v>0</v>
      </c>
      <c r="F234" s="30"/>
      <c r="G234" s="46"/>
      <c r="H234" s="20"/>
    </row>
    <row r="235" spans="1:8" s="2" customFormat="1" x14ac:dyDescent="0.2">
      <c r="A235" s="20" t="s">
        <v>56</v>
      </c>
      <c r="B235" s="20" t="s">
        <v>57</v>
      </c>
      <c r="C235" s="20" t="s">
        <v>17</v>
      </c>
      <c r="D235" s="20"/>
      <c r="E235" s="27">
        <f t="shared" si="4"/>
        <v>95.099000000000004</v>
      </c>
      <c r="F235" s="30"/>
      <c r="G235" s="46">
        <v>95.099000000000004</v>
      </c>
      <c r="H235" s="20"/>
    </row>
    <row r="236" spans="1:8" s="2" customFormat="1" x14ac:dyDescent="0.2">
      <c r="A236" s="20"/>
      <c r="B236" s="47" t="s">
        <v>78</v>
      </c>
      <c r="C236" s="45" t="s">
        <v>19</v>
      </c>
      <c r="D236" s="45"/>
      <c r="E236" s="27">
        <f t="shared" si="4"/>
        <v>1</v>
      </c>
      <c r="F236" s="30"/>
      <c r="G236" s="46">
        <v>1</v>
      </c>
      <c r="H236" s="20"/>
    </row>
    <row r="237" spans="1:8" s="2" customFormat="1" x14ac:dyDescent="0.2">
      <c r="A237" s="20"/>
      <c r="B237" s="20"/>
      <c r="C237" s="45" t="s">
        <v>17</v>
      </c>
      <c r="D237" s="45"/>
      <c r="E237" s="27">
        <f t="shared" si="4"/>
        <v>30.962</v>
      </c>
      <c r="F237" s="30">
        <f>F239+F241+F243+F245+F246</f>
        <v>0</v>
      </c>
      <c r="G237" s="46">
        <f>G239+G241+G243+G245+G246</f>
        <v>30.962</v>
      </c>
      <c r="H237" s="20"/>
    </row>
    <row r="238" spans="1:8" s="2" customFormat="1" x14ac:dyDescent="0.2">
      <c r="A238" s="20" t="s">
        <v>45</v>
      </c>
      <c r="B238" s="20" t="s">
        <v>46</v>
      </c>
      <c r="C238" s="20" t="s">
        <v>47</v>
      </c>
      <c r="D238" s="20"/>
      <c r="E238" s="27">
        <f t="shared" si="4"/>
        <v>0</v>
      </c>
      <c r="F238" s="30"/>
      <c r="G238" s="46"/>
      <c r="H238" s="20"/>
    </row>
    <row r="239" spans="1:8" s="2" customFormat="1" x14ac:dyDescent="0.2">
      <c r="A239" s="20"/>
      <c r="B239" s="20"/>
      <c r="C239" s="20" t="s">
        <v>17</v>
      </c>
      <c r="D239" s="20"/>
      <c r="E239" s="27">
        <f t="shared" si="4"/>
        <v>0</v>
      </c>
      <c r="F239" s="30"/>
      <c r="G239" s="46"/>
      <c r="H239" s="20"/>
    </row>
    <row r="240" spans="1:8" s="2" customFormat="1" x14ac:dyDescent="0.2">
      <c r="A240" s="20" t="s">
        <v>48</v>
      </c>
      <c r="B240" s="20" t="s">
        <v>49</v>
      </c>
      <c r="C240" s="20" t="s">
        <v>50</v>
      </c>
      <c r="D240" s="20"/>
      <c r="E240" s="27">
        <f t="shared" si="4"/>
        <v>0</v>
      </c>
      <c r="F240" s="30"/>
      <c r="G240" s="46"/>
      <c r="H240" s="20"/>
    </row>
    <row r="241" spans="1:8" s="2" customFormat="1" x14ac:dyDescent="0.2">
      <c r="A241" s="20"/>
      <c r="B241" s="20"/>
      <c r="C241" s="20" t="s">
        <v>17</v>
      </c>
      <c r="D241" s="20"/>
      <c r="E241" s="27">
        <f t="shared" si="4"/>
        <v>0</v>
      </c>
      <c r="F241" s="30"/>
      <c r="G241" s="46"/>
      <c r="H241" s="20"/>
    </row>
    <row r="242" spans="1:8" s="2" customFormat="1" x14ac:dyDescent="0.2">
      <c r="A242" s="20" t="s">
        <v>51</v>
      </c>
      <c r="B242" s="20" t="s">
        <v>52</v>
      </c>
      <c r="C242" s="20" t="s">
        <v>50</v>
      </c>
      <c r="D242" s="20"/>
      <c r="E242" s="27">
        <f t="shared" si="4"/>
        <v>0</v>
      </c>
      <c r="F242" s="30"/>
      <c r="G242" s="46"/>
      <c r="H242" s="20"/>
    </row>
    <row r="243" spans="1:8" s="2" customFormat="1" x14ac:dyDescent="0.2">
      <c r="A243" s="20"/>
      <c r="B243" s="20"/>
      <c r="C243" s="20" t="s">
        <v>17</v>
      </c>
      <c r="D243" s="20"/>
      <c r="E243" s="27">
        <f t="shared" si="4"/>
        <v>0</v>
      </c>
      <c r="F243" s="30"/>
      <c r="G243" s="46"/>
      <c r="H243" s="20"/>
    </row>
    <row r="244" spans="1:8" s="2" customFormat="1" x14ac:dyDescent="0.2">
      <c r="A244" s="20" t="s">
        <v>53</v>
      </c>
      <c r="B244" s="20" t="s">
        <v>54</v>
      </c>
      <c r="C244" s="20" t="s">
        <v>55</v>
      </c>
      <c r="D244" s="20"/>
      <c r="E244" s="27">
        <f t="shared" si="4"/>
        <v>0</v>
      </c>
      <c r="F244" s="30"/>
      <c r="G244" s="46"/>
      <c r="H244" s="20"/>
    </row>
    <row r="245" spans="1:8" s="2" customFormat="1" x14ac:dyDescent="0.2">
      <c r="A245" s="20"/>
      <c r="B245" s="20"/>
      <c r="C245" s="20" t="s">
        <v>17</v>
      </c>
      <c r="D245" s="20"/>
      <c r="E245" s="27">
        <f t="shared" si="4"/>
        <v>0</v>
      </c>
      <c r="F245" s="30"/>
      <c r="G245" s="46"/>
      <c r="H245" s="20"/>
    </row>
    <row r="246" spans="1:8" s="2" customFormat="1" x14ac:dyDescent="0.2">
      <c r="A246" s="20" t="s">
        <v>56</v>
      </c>
      <c r="B246" s="20" t="s">
        <v>57</v>
      </c>
      <c r="C246" s="20" t="s">
        <v>17</v>
      </c>
      <c r="D246" s="20"/>
      <c r="E246" s="27">
        <f t="shared" si="4"/>
        <v>30.962</v>
      </c>
      <c r="F246" s="30"/>
      <c r="G246" s="46">
        <v>30.962</v>
      </c>
      <c r="H246" s="20"/>
    </row>
    <row r="247" spans="1:8" s="2" customFormat="1" x14ac:dyDescent="0.2">
      <c r="A247" s="20"/>
      <c r="B247" s="47" t="s">
        <v>79</v>
      </c>
      <c r="C247" s="45" t="s">
        <v>19</v>
      </c>
      <c r="D247" s="45"/>
      <c r="E247" s="27">
        <f t="shared" si="4"/>
        <v>1</v>
      </c>
      <c r="F247" s="30"/>
      <c r="G247" s="46">
        <v>1</v>
      </c>
      <c r="H247" s="20"/>
    </row>
    <row r="248" spans="1:8" s="2" customFormat="1" x14ac:dyDescent="0.2">
      <c r="A248" s="20"/>
      <c r="B248" s="20"/>
      <c r="C248" s="45" t="s">
        <v>17</v>
      </c>
      <c r="D248" s="45"/>
      <c r="E248" s="27">
        <f t="shared" si="4"/>
        <v>120.15299999999999</v>
      </c>
      <c r="F248" s="30">
        <f>F250+F252+F254+F256+F257</f>
        <v>67.213999999999999</v>
      </c>
      <c r="G248" s="46">
        <f>G250+G252+G254+G256+G257</f>
        <v>52.939</v>
      </c>
      <c r="H248" s="20"/>
    </row>
    <row r="249" spans="1:8" s="2" customFormat="1" x14ac:dyDescent="0.2">
      <c r="A249" s="20" t="s">
        <v>45</v>
      </c>
      <c r="B249" s="20" t="s">
        <v>46</v>
      </c>
      <c r="C249" s="20" t="s">
        <v>47</v>
      </c>
      <c r="D249" s="20"/>
      <c r="E249" s="27">
        <f t="shared" si="4"/>
        <v>12</v>
      </c>
      <c r="F249" s="30">
        <v>12</v>
      </c>
      <c r="G249" s="46"/>
      <c r="H249" s="20"/>
    </row>
    <row r="250" spans="1:8" s="2" customFormat="1" x14ac:dyDescent="0.2">
      <c r="A250" s="20"/>
      <c r="B250" s="20"/>
      <c r="C250" s="20" t="s">
        <v>17</v>
      </c>
      <c r="D250" s="20"/>
      <c r="E250" s="27">
        <f t="shared" si="4"/>
        <v>66.685000000000002</v>
      </c>
      <c r="F250" s="30">
        <v>66.685000000000002</v>
      </c>
      <c r="G250" s="46"/>
      <c r="H250" s="20"/>
    </row>
    <row r="251" spans="1:8" s="2" customFormat="1" x14ac:dyDescent="0.2">
      <c r="A251" s="20" t="s">
        <v>48</v>
      </c>
      <c r="B251" s="20" t="s">
        <v>49</v>
      </c>
      <c r="C251" s="20" t="s">
        <v>50</v>
      </c>
      <c r="D251" s="20"/>
      <c r="E251" s="27">
        <f t="shared" si="4"/>
        <v>90</v>
      </c>
      <c r="F251" s="30"/>
      <c r="G251" s="46">
        <v>90</v>
      </c>
      <c r="H251" s="20"/>
    </row>
    <row r="252" spans="1:8" s="2" customFormat="1" x14ac:dyDescent="0.2">
      <c r="A252" s="20"/>
      <c r="B252" s="20"/>
      <c r="C252" s="20" t="s">
        <v>17</v>
      </c>
      <c r="D252" s="20"/>
      <c r="E252" s="27">
        <f t="shared" si="4"/>
        <v>52.939</v>
      </c>
      <c r="F252" s="30"/>
      <c r="G252" s="46">
        <v>52.939</v>
      </c>
      <c r="H252" s="20"/>
    </row>
    <row r="253" spans="1:8" s="2" customFormat="1" x14ac:dyDescent="0.2">
      <c r="A253" s="20" t="s">
        <v>51</v>
      </c>
      <c r="B253" s="20" t="s">
        <v>52</v>
      </c>
      <c r="C253" s="20" t="s">
        <v>50</v>
      </c>
      <c r="D253" s="20"/>
      <c r="E253" s="27">
        <f t="shared" si="4"/>
        <v>0</v>
      </c>
      <c r="F253" s="30"/>
      <c r="G253" s="46"/>
      <c r="H253" s="20"/>
    </row>
    <row r="254" spans="1:8" s="2" customFormat="1" x14ac:dyDescent="0.2">
      <c r="A254" s="20"/>
      <c r="B254" s="20"/>
      <c r="C254" s="20" t="s">
        <v>17</v>
      </c>
      <c r="D254" s="20"/>
      <c r="E254" s="27">
        <f t="shared" si="4"/>
        <v>0</v>
      </c>
      <c r="F254" s="30"/>
      <c r="G254" s="46"/>
      <c r="H254" s="20"/>
    </row>
    <row r="255" spans="1:8" s="2" customFormat="1" x14ac:dyDescent="0.2">
      <c r="A255" s="20" t="s">
        <v>53</v>
      </c>
      <c r="B255" s="20" t="s">
        <v>54</v>
      </c>
      <c r="C255" s="20" t="s">
        <v>55</v>
      </c>
      <c r="D255" s="20"/>
      <c r="E255" s="27">
        <f t="shared" si="4"/>
        <v>0</v>
      </c>
      <c r="F255" s="30"/>
      <c r="G255" s="46"/>
      <c r="H255" s="20"/>
    </row>
    <row r="256" spans="1:8" s="2" customFormat="1" x14ac:dyDescent="0.2">
      <c r="A256" s="20"/>
      <c r="B256" s="20"/>
      <c r="C256" s="20" t="s">
        <v>17</v>
      </c>
      <c r="D256" s="20"/>
      <c r="E256" s="27">
        <f t="shared" si="4"/>
        <v>0</v>
      </c>
      <c r="F256" s="30"/>
      <c r="G256" s="46"/>
      <c r="H256" s="20"/>
    </row>
    <row r="257" spans="1:8" s="2" customFormat="1" x14ac:dyDescent="0.2">
      <c r="A257" s="20" t="s">
        <v>56</v>
      </c>
      <c r="B257" s="20" t="s">
        <v>57</v>
      </c>
      <c r="C257" s="20" t="s">
        <v>17</v>
      </c>
      <c r="D257" s="20"/>
      <c r="E257" s="27">
        <f t="shared" si="4"/>
        <v>0.52900000000000003</v>
      </c>
      <c r="F257" s="30">
        <v>0.52900000000000003</v>
      </c>
      <c r="G257" s="46"/>
      <c r="H257" s="20"/>
    </row>
    <row r="258" spans="1:8" s="2" customFormat="1" x14ac:dyDescent="0.2">
      <c r="A258" s="20"/>
      <c r="B258" s="47" t="s">
        <v>80</v>
      </c>
      <c r="C258" s="45" t="s">
        <v>19</v>
      </c>
      <c r="D258" s="45"/>
      <c r="E258" s="27">
        <f t="shared" si="4"/>
        <v>1</v>
      </c>
      <c r="F258" s="30"/>
      <c r="G258" s="46">
        <v>1</v>
      </c>
      <c r="H258" s="20"/>
    </row>
    <row r="259" spans="1:8" s="2" customFormat="1" x14ac:dyDescent="0.2">
      <c r="A259" s="20"/>
      <c r="B259" s="20"/>
      <c r="C259" s="45" t="s">
        <v>17</v>
      </c>
      <c r="D259" s="45"/>
      <c r="E259" s="27">
        <f t="shared" si="4"/>
        <v>268.93299999999999</v>
      </c>
      <c r="F259" s="30">
        <f>F261+F263+F265+F267+F268</f>
        <v>194.501</v>
      </c>
      <c r="G259" s="46">
        <f>G261+G263+G265+G267+G268</f>
        <v>74.432000000000002</v>
      </c>
      <c r="H259" s="20"/>
    </row>
    <row r="260" spans="1:8" s="2" customFormat="1" x14ac:dyDescent="0.2">
      <c r="A260" s="20" t="s">
        <v>45</v>
      </c>
      <c r="B260" s="20" t="s">
        <v>46</v>
      </c>
      <c r="C260" s="20" t="s">
        <v>47</v>
      </c>
      <c r="D260" s="20"/>
      <c r="E260" s="27">
        <f t="shared" si="4"/>
        <v>35</v>
      </c>
      <c r="F260" s="30">
        <v>35</v>
      </c>
      <c r="G260" s="46"/>
      <c r="H260" s="20"/>
    </row>
    <row r="261" spans="1:8" s="2" customFormat="1" x14ac:dyDescent="0.2">
      <c r="A261" s="20"/>
      <c r="B261" s="20"/>
      <c r="C261" s="20" t="s">
        <v>17</v>
      </c>
      <c r="D261" s="20"/>
      <c r="E261" s="27">
        <f t="shared" si="4"/>
        <v>194.501</v>
      </c>
      <c r="F261" s="30">
        <v>194.501</v>
      </c>
      <c r="G261" s="46"/>
      <c r="H261" s="20"/>
    </row>
    <row r="262" spans="1:8" s="2" customFormat="1" x14ac:dyDescent="0.2">
      <c r="A262" s="20" t="s">
        <v>48</v>
      </c>
      <c r="B262" s="20" t="s">
        <v>49</v>
      </c>
      <c r="C262" s="20" t="s">
        <v>50</v>
      </c>
      <c r="D262" s="20"/>
      <c r="E262" s="27">
        <f t="shared" si="4"/>
        <v>0</v>
      </c>
      <c r="F262" s="30"/>
      <c r="G262" s="46"/>
      <c r="H262" s="20"/>
    </row>
    <row r="263" spans="1:8" s="2" customFormat="1" x14ac:dyDescent="0.2">
      <c r="A263" s="20"/>
      <c r="B263" s="20"/>
      <c r="C263" s="20" t="s">
        <v>17</v>
      </c>
      <c r="D263" s="20"/>
      <c r="E263" s="27">
        <f t="shared" si="4"/>
        <v>0</v>
      </c>
      <c r="F263" s="30"/>
      <c r="G263" s="46"/>
      <c r="H263" s="20"/>
    </row>
    <row r="264" spans="1:8" s="2" customFormat="1" x14ac:dyDescent="0.2">
      <c r="A264" s="20" t="s">
        <v>51</v>
      </c>
      <c r="B264" s="20" t="s">
        <v>52</v>
      </c>
      <c r="C264" s="20" t="s">
        <v>50</v>
      </c>
      <c r="D264" s="20"/>
      <c r="E264" s="27">
        <f t="shared" si="4"/>
        <v>0</v>
      </c>
      <c r="F264" s="30"/>
      <c r="G264" s="46"/>
      <c r="H264" s="20"/>
    </row>
    <row r="265" spans="1:8" s="2" customFormat="1" x14ac:dyDescent="0.2">
      <c r="A265" s="20"/>
      <c r="B265" s="20"/>
      <c r="C265" s="20" t="s">
        <v>17</v>
      </c>
      <c r="D265" s="20"/>
      <c r="E265" s="27">
        <f t="shared" si="4"/>
        <v>0</v>
      </c>
      <c r="F265" s="30"/>
      <c r="G265" s="46"/>
      <c r="H265" s="20"/>
    </row>
    <row r="266" spans="1:8" s="2" customFormat="1" x14ac:dyDescent="0.2">
      <c r="A266" s="20" t="s">
        <v>53</v>
      </c>
      <c r="B266" s="20" t="s">
        <v>54</v>
      </c>
      <c r="C266" s="20" t="s">
        <v>55</v>
      </c>
      <c r="D266" s="20"/>
      <c r="E266" s="27">
        <f t="shared" si="4"/>
        <v>0</v>
      </c>
      <c r="F266" s="30"/>
      <c r="G266" s="46"/>
      <c r="H266" s="20"/>
    </row>
    <row r="267" spans="1:8" s="2" customFormat="1" x14ac:dyDescent="0.2">
      <c r="A267" s="20"/>
      <c r="B267" s="20"/>
      <c r="C267" s="20" t="s">
        <v>17</v>
      </c>
      <c r="D267" s="20"/>
      <c r="E267" s="27">
        <f t="shared" si="4"/>
        <v>0</v>
      </c>
      <c r="F267" s="30"/>
      <c r="G267" s="46"/>
      <c r="H267" s="20"/>
    </row>
    <row r="268" spans="1:8" s="2" customFormat="1" x14ac:dyDescent="0.2">
      <c r="A268" s="20" t="s">
        <v>56</v>
      </c>
      <c r="B268" s="20" t="s">
        <v>57</v>
      </c>
      <c r="C268" s="20" t="s">
        <v>17</v>
      </c>
      <c r="D268" s="20"/>
      <c r="E268" s="27">
        <f t="shared" si="4"/>
        <v>74.432000000000002</v>
      </c>
      <c r="F268" s="30"/>
      <c r="G268" s="46">
        <f>72.66+1.772</f>
        <v>74.432000000000002</v>
      </c>
      <c r="H268" s="20"/>
    </row>
    <row r="269" spans="1:8" s="2" customFormat="1" ht="13.5" customHeight="1" x14ac:dyDescent="0.2">
      <c r="A269" s="20"/>
      <c r="B269" s="47" t="s">
        <v>81</v>
      </c>
      <c r="C269" s="45" t="s">
        <v>19</v>
      </c>
      <c r="D269" s="45"/>
      <c r="E269" s="27">
        <f t="shared" si="4"/>
        <v>1</v>
      </c>
      <c r="F269" s="30"/>
      <c r="G269" s="46">
        <v>1</v>
      </c>
      <c r="H269" s="20"/>
    </row>
    <row r="270" spans="1:8" s="2" customFormat="1" ht="13.5" customHeight="1" x14ac:dyDescent="0.2">
      <c r="A270" s="20"/>
      <c r="B270" s="20"/>
      <c r="C270" s="45" t="s">
        <v>17</v>
      </c>
      <c r="D270" s="45"/>
      <c r="E270" s="27">
        <f t="shared" si="4"/>
        <v>153.512</v>
      </c>
      <c r="F270" s="30">
        <f>F272+F274+F276+F278+F279</f>
        <v>0</v>
      </c>
      <c r="G270" s="46">
        <f>G272+G274+G276+G278+G279</f>
        <v>153.512</v>
      </c>
      <c r="H270" s="20"/>
    </row>
    <row r="271" spans="1:8" s="2" customFormat="1" ht="13.5" customHeight="1" x14ac:dyDescent="0.2">
      <c r="A271" s="20" t="s">
        <v>45</v>
      </c>
      <c r="B271" s="20" t="s">
        <v>46</v>
      </c>
      <c r="C271" s="20" t="s">
        <v>47</v>
      </c>
      <c r="D271" s="20"/>
      <c r="E271" s="27">
        <f t="shared" si="4"/>
        <v>0</v>
      </c>
      <c r="F271" s="30"/>
      <c r="G271" s="46"/>
      <c r="H271" s="20"/>
    </row>
    <row r="272" spans="1:8" s="2" customFormat="1" ht="13.5" customHeight="1" x14ac:dyDescent="0.2">
      <c r="A272" s="20"/>
      <c r="B272" s="20"/>
      <c r="C272" s="20" t="s">
        <v>17</v>
      </c>
      <c r="D272" s="20"/>
      <c r="E272" s="27">
        <f t="shared" si="4"/>
        <v>0</v>
      </c>
      <c r="F272" s="30"/>
      <c r="G272" s="46"/>
      <c r="H272" s="20"/>
    </row>
    <row r="273" spans="1:8" s="2" customFormat="1" ht="13.5" customHeight="1" x14ac:dyDescent="0.2">
      <c r="A273" s="20" t="s">
        <v>48</v>
      </c>
      <c r="B273" s="20" t="s">
        <v>49</v>
      </c>
      <c r="C273" s="20" t="s">
        <v>50</v>
      </c>
      <c r="D273" s="20"/>
      <c r="E273" s="27">
        <f t="shared" si="4"/>
        <v>200</v>
      </c>
      <c r="F273" s="30"/>
      <c r="G273" s="46">
        <v>200</v>
      </c>
      <c r="H273" s="20"/>
    </row>
    <row r="274" spans="1:8" s="2" customFormat="1" ht="13.5" customHeight="1" x14ac:dyDescent="0.2">
      <c r="A274" s="20"/>
      <c r="B274" s="20"/>
      <c r="C274" s="20" t="s">
        <v>17</v>
      </c>
      <c r="D274" s="20"/>
      <c r="E274" s="27">
        <f t="shared" si="4"/>
        <v>62.686999999999998</v>
      </c>
      <c r="F274" s="30"/>
      <c r="G274" s="46">
        <v>62.686999999999998</v>
      </c>
      <c r="H274" s="20"/>
    </row>
    <row r="275" spans="1:8" s="2" customFormat="1" ht="13.5" customHeight="1" x14ac:dyDescent="0.2">
      <c r="A275" s="20" t="s">
        <v>51</v>
      </c>
      <c r="B275" s="20" t="s">
        <v>52</v>
      </c>
      <c r="C275" s="20" t="s">
        <v>50</v>
      </c>
      <c r="D275" s="20"/>
      <c r="E275" s="27">
        <f t="shared" si="4"/>
        <v>0</v>
      </c>
      <c r="F275" s="30"/>
      <c r="G275" s="46"/>
      <c r="H275" s="20"/>
    </row>
    <row r="276" spans="1:8" s="2" customFormat="1" ht="13.5" customHeight="1" x14ac:dyDescent="0.2">
      <c r="A276" s="20"/>
      <c r="B276" s="20"/>
      <c r="C276" s="20" t="s">
        <v>17</v>
      </c>
      <c r="D276" s="20"/>
      <c r="E276" s="27">
        <f t="shared" si="4"/>
        <v>0</v>
      </c>
      <c r="F276" s="30"/>
      <c r="G276" s="46"/>
      <c r="H276" s="20"/>
    </row>
    <row r="277" spans="1:8" s="2" customFormat="1" ht="13.5" customHeight="1" x14ac:dyDescent="0.2">
      <c r="A277" s="20" t="s">
        <v>53</v>
      </c>
      <c r="B277" s="20" t="s">
        <v>54</v>
      </c>
      <c r="C277" s="20" t="s">
        <v>55</v>
      </c>
      <c r="D277" s="20"/>
      <c r="E277" s="27">
        <f t="shared" si="4"/>
        <v>0</v>
      </c>
      <c r="F277" s="30"/>
      <c r="G277" s="46"/>
      <c r="H277" s="20"/>
    </row>
    <row r="278" spans="1:8" s="2" customFormat="1" ht="13.5" customHeight="1" x14ac:dyDescent="0.2">
      <c r="A278" s="20"/>
      <c r="B278" s="20"/>
      <c r="C278" s="20" t="s">
        <v>17</v>
      </c>
      <c r="D278" s="20"/>
      <c r="E278" s="27">
        <f t="shared" si="4"/>
        <v>0</v>
      </c>
      <c r="F278" s="30"/>
      <c r="G278" s="46"/>
      <c r="H278" s="20"/>
    </row>
    <row r="279" spans="1:8" s="2" customFormat="1" ht="13.5" customHeight="1" x14ac:dyDescent="0.2">
      <c r="A279" s="20" t="s">
        <v>56</v>
      </c>
      <c r="B279" s="20" t="s">
        <v>57</v>
      </c>
      <c r="C279" s="20" t="s">
        <v>17</v>
      </c>
      <c r="D279" s="20"/>
      <c r="E279" s="27">
        <f t="shared" si="4"/>
        <v>90.825000000000003</v>
      </c>
      <c r="F279" s="30"/>
      <c r="G279" s="46">
        <v>90.825000000000003</v>
      </c>
      <c r="H279" s="20"/>
    </row>
    <row r="280" spans="1:8" s="2" customFormat="1" x14ac:dyDescent="0.2">
      <c r="A280" s="20"/>
      <c r="B280" s="47" t="s">
        <v>82</v>
      </c>
      <c r="C280" s="45" t="s">
        <v>19</v>
      </c>
      <c r="D280" s="45"/>
      <c r="E280" s="27">
        <f t="shared" si="4"/>
        <v>1</v>
      </c>
      <c r="F280" s="30"/>
      <c r="G280" s="46">
        <v>1</v>
      </c>
      <c r="H280" s="20"/>
    </row>
    <row r="281" spans="1:8" s="2" customFormat="1" x14ac:dyDescent="0.2">
      <c r="A281" s="20"/>
      <c r="B281" s="20"/>
      <c r="C281" s="45" t="s">
        <v>17</v>
      </c>
      <c r="D281" s="45"/>
      <c r="E281" s="27">
        <f t="shared" si="4"/>
        <v>191.81</v>
      </c>
      <c r="F281" s="30">
        <f>F283+F285+F287+F289+F290</f>
        <v>55.572000000000003</v>
      </c>
      <c r="G281" s="46">
        <f>G283+G285+G287+G289+G290</f>
        <v>136.238</v>
      </c>
      <c r="H281" s="20"/>
    </row>
    <row r="282" spans="1:8" s="2" customFormat="1" x14ac:dyDescent="0.2">
      <c r="A282" s="20" t="s">
        <v>45</v>
      </c>
      <c r="B282" s="20" t="s">
        <v>46</v>
      </c>
      <c r="C282" s="20" t="s">
        <v>47</v>
      </c>
      <c r="D282" s="20"/>
      <c r="E282" s="27">
        <f t="shared" si="4"/>
        <v>10</v>
      </c>
      <c r="F282" s="30">
        <v>10</v>
      </c>
      <c r="G282" s="46"/>
      <c r="H282" s="20"/>
    </row>
    <row r="283" spans="1:8" s="2" customFormat="1" x14ac:dyDescent="0.2">
      <c r="A283" s="20"/>
      <c r="B283" s="20"/>
      <c r="C283" s="20" t="s">
        <v>17</v>
      </c>
      <c r="D283" s="20"/>
      <c r="E283" s="27">
        <f t="shared" si="4"/>
        <v>55.572000000000003</v>
      </c>
      <c r="F283" s="30">
        <v>55.572000000000003</v>
      </c>
      <c r="G283" s="46"/>
      <c r="H283" s="20"/>
    </row>
    <row r="284" spans="1:8" s="2" customFormat="1" x14ac:dyDescent="0.2">
      <c r="A284" s="20" t="s">
        <v>48</v>
      </c>
      <c r="B284" s="20" t="s">
        <v>49</v>
      </c>
      <c r="C284" s="20" t="s">
        <v>50</v>
      </c>
      <c r="D284" s="20"/>
      <c r="E284" s="27">
        <f t="shared" si="4"/>
        <v>0</v>
      </c>
      <c r="F284" s="30"/>
      <c r="G284" s="46"/>
      <c r="H284" s="20"/>
    </row>
    <row r="285" spans="1:8" s="2" customFormat="1" x14ac:dyDescent="0.2">
      <c r="A285" s="20"/>
      <c r="B285" s="20"/>
      <c r="C285" s="20" t="s">
        <v>17</v>
      </c>
      <c r="D285" s="20"/>
      <c r="E285" s="27">
        <f t="shared" si="4"/>
        <v>0</v>
      </c>
      <c r="F285" s="30"/>
      <c r="G285" s="46"/>
      <c r="H285" s="20"/>
    </row>
    <row r="286" spans="1:8" s="2" customFormat="1" x14ac:dyDescent="0.2">
      <c r="A286" s="20" t="s">
        <v>51</v>
      </c>
      <c r="B286" s="20" t="s">
        <v>52</v>
      </c>
      <c r="C286" s="20" t="s">
        <v>50</v>
      </c>
      <c r="D286" s="20"/>
      <c r="E286" s="27">
        <f t="shared" si="4"/>
        <v>0</v>
      </c>
      <c r="F286" s="30"/>
      <c r="G286" s="46"/>
      <c r="H286" s="20"/>
    </row>
    <row r="287" spans="1:8" s="2" customFormat="1" x14ac:dyDescent="0.2">
      <c r="A287" s="20"/>
      <c r="B287" s="20"/>
      <c r="C287" s="20" t="s">
        <v>17</v>
      </c>
      <c r="D287" s="20"/>
      <c r="E287" s="27">
        <f t="shared" si="4"/>
        <v>0</v>
      </c>
      <c r="F287" s="30"/>
      <c r="G287" s="46"/>
      <c r="H287" s="20"/>
    </row>
    <row r="288" spans="1:8" s="2" customFormat="1" x14ac:dyDescent="0.2">
      <c r="A288" s="20" t="s">
        <v>53</v>
      </c>
      <c r="B288" s="20" t="s">
        <v>54</v>
      </c>
      <c r="C288" s="20" t="s">
        <v>55</v>
      </c>
      <c r="D288" s="20"/>
      <c r="E288" s="27">
        <f t="shared" si="4"/>
        <v>0</v>
      </c>
      <c r="F288" s="30"/>
      <c r="G288" s="46"/>
      <c r="H288" s="20"/>
    </row>
    <row r="289" spans="1:8" s="2" customFormat="1" x14ac:dyDescent="0.2">
      <c r="A289" s="20"/>
      <c r="B289" s="20"/>
      <c r="C289" s="20" t="s">
        <v>17</v>
      </c>
      <c r="D289" s="20"/>
      <c r="E289" s="27">
        <f t="shared" si="4"/>
        <v>0</v>
      </c>
      <c r="F289" s="30"/>
      <c r="G289" s="46"/>
      <c r="H289" s="20"/>
    </row>
    <row r="290" spans="1:8" s="2" customFormat="1" x14ac:dyDescent="0.2">
      <c r="A290" s="20" t="s">
        <v>56</v>
      </c>
      <c r="B290" s="20" t="s">
        <v>57</v>
      </c>
      <c r="C290" s="20" t="s">
        <v>17</v>
      </c>
      <c r="D290" s="20"/>
      <c r="E290" s="27">
        <f t="shared" si="4"/>
        <v>136.238</v>
      </c>
      <c r="F290" s="30"/>
      <c r="G290" s="46">
        <v>136.238</v>
      </c>
      <c r="H290" s="20"/>
    </row>
    <row r="291" spans="1:8" s="2" customFormat="1" x14ac:dyDescent="0.2">
      <c r="A291" s="20"/>
      <c r="B291" s="47" t="s">
        <v>83</v>
      </c>
      <c r="C291" s="45" t="s">
        <v>19</v>
      </c>
      <c r="D291" s="45"/>
      <c r="E291" s="27">
        <f t="shared" si="4"/>
        <v>1</v>
      </c>
      <c r="F291" s="30"/>
      <c r="G291" s="46">
        <v>1</v>
      </c>
      <c r="H291" s="20"/>
    </row>
    <row r="292" spans="1:8" s="2" customFormat="1" x14ac:dyDescent="0.2">
      <c r="A292" s="20"/>
      <c r="B292" s="20"/>
      <c r="C292" s="45" t="s">
        <v>17</v>
      </c>
      <c r="D292" s="45"/>
      <c r="E292" s="27">
        <f t="shared" si="4"/>
        <v>211.18099999999998</v>
      </c>
      <c r="F292" s="30">
        <f>F294+F296+F298+F300+F301</f>
        <v>74.942999999999998</v>
      </c>
      <c r="G292" s="46">
        <f>G294+G296+G298+G300+G301</f>
        <v>136.238</v>
      </c>
      <c r="H292" s="20"/>
    </row>
    <row r="293" spans="1:8" s="2" customFormat="1" x14ac:dyDescent="0.2">
      <c r="A293" s="20" t="s">
        <v>45</v>
      </c>
      <c r="B293" s="20" t="s">
        <v>46</v>
      </c>
      <c r="C293" s="20" t="s">
        <v>47</v>
      </c>
      <c r="D293" s="20"/>
      <c r="E293" s="27">
        <f t="shared" si="4"/>
        <v>13</v>
      </c>
      <c r="F293" s="30">
        <v>13</v>
      </c>
      <c r="G293" s="46"/>
      <c r="H293" s="20"/>
    </row>
    <row r="294" spans="1:8" s="2" customFormat="1" x14ac:dyDescent="0.2">
      <c r="A294" s="20"/>
      <c r="B294" s="20"/>
      <c r="C294" s="20" t="s">
        <v>17</v>
      </c>
      <c r="D294" s="20"/>
      <c r="E294" s="27">
        <f t="shared" si="4"/>
        <v>72.244</v>
      </c>
      <c r="F294" s="30">
        <v>72.244</v>
      </c>
      <c r="G294" s="46"/>
      <c r="H294" s="20"/>
    </row>
    <row r="295" spans="1:8" s="2" customFormat="1" x14ac:dyDescent="0.2">
      <c r="A295" s="20" t="s">
        <v>48</v>
      </c>
      <c r="B295" s="20" t="s">
        <v>49</v>
      </c>
      <c r="C295" s="20" t="s">
        <v>50</v>
      </c>
      <c r="D295" s="20"/>
      <c r="E295" s="27">
        <f t="shared" si="4"/>
        <v>0</v>
      </c>
      <c r="F295" s="30"/>
      <c r="G295" s="46"/>
      <c r="H295" s="20"/>
    </row>
    <row r="296" spans="1:8" s="2" customFormat="1" x14ac:dyDescent="0.2">
      <c r="A296" s="20"/>
      <c r="B296" s="20"/>
      <c r="C296" s="20" t="s">
        <v>17</v>
      </c>
      <c r="D296" s="20"/>
      <c r="E296" s="27">
        <f t="shared" si="4"/>
        <v>0</v>
      </c>
      <c r="F296" s="30"/>
      <c r="G296" s="46"/>
      <c r="H296" s="20"/>
    </row>
    <row r="297" spans="1:8" s="2" customFormat="1" x14ac:dyDescent="0.2">
      <c r="A297" s="20" t="s">
        <v>51</v>
      </c>
      <c r="B297" s="20" t="s">
        <v>52</v>
      </c>
      <c r="C297" s="20" t="s">
        <v>50</v>
      </c>
      <c r="D297" s="20"/>
      <c r="E297" s="27">
        <f t="shared" si="4"/>
        <v>0</v>
      </c>
      <c r="F297" s="30"/>
      <c r="G297" s="46"/>
      <c r="H297" s="20"/>
    </row>
    <row r="298" spans="1:8" s="2" customFormat="1" x14ac:dyDescent="0.2">
      <c r="A298" s="20"/>
      <c r="B298" s="20"/>
      <c r="C298" s="20" t="s">
        <v>17</v>
      </c>
      <c r="D298" s="20"/>
      <c r="E298" s="27">
        <f t="shared" si="4"/>
        <v>0</v>
      </c>
      <c r="F298" s="30"/>
      <c r="G298" s="46"/>
      <c r="H298" s="20"/>
    </row>
    <row r="299" spans="1:8" s="2" customFormat="1" x14ac:dyDescent="0.2">
      <c r="A299" s="20" t="s">
        <v>53</v>
      </c>
      <c r="B299" s="20" t="s">
        <v>54</v>
      </c>
      <c r="C299" s="20" t="s">
        <v>55</v>
      </c>
      <c r="D299" s="20"/>
      <c r="E299" s="27">
        <f t="shared" si="4"/>
        <v>0</v>
      </c>
      <c r="F299" s="30"/>
      <c r="G299" s="46"/>
      <c r="H299" s="20"/>
    </row>
    <row r="300" spans="1:8" s="2" customFormat="1" x14ac:dyDescent="0.2">
      <c r="A300" s="20"/>
      <c r="B300" s="20"/>
      <c r="C300" s="20" t="s">
        <v>17</v>
      </c>
      <c r="D300" s="20"/>
      <c r="E300" s="27">
        <f t="shared" si="4"/>
        <v>0</v>
      </c>
      <c r="F300" s="30"/>
      <c r="G300" s="46"/>
      <c r="H300" s="20"/>
    </row>
    <row r="301" spans="1:8" s="2" customFormat="1" x14ac:dyDescent="0.2">
      <c r="A301" s="20" t="s">
        <v>56</v>
      </c>
      <c r="B301" s="20" t="s">
        <v>57</v>
      </c>
      <c r="C301" s="20" t="s">
        <v>17</v>
      </c>
      <c r="D301" s="20"/>
      <c r="E301" s="27">
        <f t="shared" si="4"/>
        <v>138.93700000000001</v>
      </c>
      <c r="F301" s="30">
        <f>1.639+1.06</f>
        <v>2.6989999999999998</v>
      </c>
      <c r="G301" s="46">
        <v>136.238</v>
      </c>
      <c r="H301" s="20"/>
    </row>
    <row r="302" spans="1:8" s="2" customFormat="1" x14ac:dyDescent="0.2">
      <c r="A302" s="20"/>
      <c r="B302" s="47" t="s">
        <v>84</v>
      </c>
      <c r="C302" s="45" t="s">
        <v>19</v>
      </c>
      <c r="D302" s="45"/>
      <c r="E302" s="27">
        <f t="shared" si="4"/>
        <v>1</v>
      </c>
      <c r="F302" s="30"/>
      <c r="G302" s="46">
        <v>1</v>
      </c>
      <c r="H302" s="20"/>
    </row>
    <row r="303" spans="1:8" s="2" customFormat="1" x14ac:dyDescent="0.2">
      <c r="A303" s="20"/>
      <c r="B303" s="20"/>
      <c r="C303" s="45" t="s">
        <v>17</v>
      </c>
      <c r="D303" s="45"/>
      <c r="E303" s="27">
        <f t="shared" si="4"/>
        <v>240.81700000000001</v>
      </c>
      <c r="F303" s="30">
        <f>F305+F307+F309+F311+F312</f>
        <v>0</v>
      </c>
      <c r="G303" s="46">
        <f>G305+G307+G309+G311+G312</f>
        <v>240.81700000000001</v>
      </c>
      <c r="H303" s="20"/>
    </row>
    <row r="304" spans="1:8" s="2" customFormat="1" x14ac:dyDescent="0.2">
      <c r="A304" s="20" t="s">
        <v>45</v>
      </c>
      <c r="B304" s="20" t="s">
        <v>46</v>
      </c>
      <c r="C304" s="20" t="s">
        <v>47</v>
      </c>
      <c r="D304" s="20"/>
      <c r="E304" s="27">
        <f t="shared" si="4"/>
        <v>0</v>
      </c>
      <c r="F304" s="30"/>
      <c r="G304" s="46"/>
      <c r="H304" s="20"/>
    </row>
    <row r="305" spans="1:8" s="2" customFormat="1" x14ac:dyDescent="0.2">
      <c r="A305" s="20"/>
      <c r="B305" s="20"/>
      <c r="C305" s="20" t="s">
        <v>17</v>
      </c>
      <c r="D305" s="20"/>
      <c r="E305" s="27">
        <f t="shared" si="4"/>
        <v>0</v>
      </c>
      <c r="F305" s="30"/>
      <c r="G305" s="46"/>
      <c r="H305" s="20"/>
    </row>
    <row r="306" spans="1:8" s="2" customFormat="1" x14ac:dyDescent="0.2">
      <c r="A306" s="20" t="s">
        <v>48</v>
      </c>
      <c r="B306" s="20" t="s">
        <v>49</v>
      </c>
      <c r="C306" s="20" t="s">
        <v>50</v>
      </c>
      <c r="D306" s="20"/>
      <c r="E306" s="27">
        <f t="shared" si="4"/>
        <v>100</v>
      </c>
      <c r="F306" s="30"/>
      <c r="G306" s="46">
        <v>100</v>
      </c>
      <c r="H306" s="20"/>
    </row>
    <row r="307" spans="1:8" s="2" customFormat="1" x14ac:dyDescent="0.2">
      <c r="A307" s="20"/>
      <c r="B307" s="20"/>
      <c r="C307" s="20" t="s">
        <v>17</v>
      </c>
      <c r="D307" s="20"/>
      <c r="E307" s="27">
        <f t="shared" si="4"/>
        <v>59.165999999999997</v>
      </c>
      <c r="F307" s="30"/>
      <c r="G307" s="46">
        <v>59.165999999999997</v>
      </c>
      <c r="H307" s="20"/>
    </row>
    <row r="308" spans="1:8" s="2" customFormat="1" x14ac:dyDescent="0.2">
      <c r="A308" s="20" t="s">
        <v>51</v>
      </c>
      <c r="B308" s="20" t="s">
        <v>52</v>
      </c>
      <c r="C308" s="20" t="s">
        <v>50</v>
      </c>
      <c r="D308" s="20"/>
      <c r="E308" s="27">
        <f t="shared" si="4"/>
        <v>0</v>
      </c>
      <c r="F308" s="30"/>
      <c r="G308" s="46"/>
      <c r="H308" s="20"/>
    </row>
    <row r="309" spans="1:8" s="2" customFormat="1" x14ac:dyDescent="0.2">
      <c r="A309" s="20"/>
      <c r="B309" s="20"/>
      <c r="C309" s="20" t="s">
        <v>17</v>
      </c>
      <c r="D309" s="20"/>
      <c r="E309" s="27">
        <f t="shared" si="4"/>
        <v>0</v>
      </c>
      <c r="F309" s="30"/>
      <c r="G309" s="46"/>
      <c r="H309" s="20"/>
    </row>
    <row r="310" spans="1:8" s="2" customFormat="1" x14ac:dyDescent="0.2">
      <c r="A310" s="20" t="s">
        <v>53</v>
      </c>
      <c r="B310" s="20" t="s">
        <v>54</v>
      </c>
      <c r="C310" s="20" t="s">
        <v>55</v>
      </c>
      <c r="D310" s="20"/>
      <c r="E310" s="27">
        <f t="shared" si="4"/>
        <v>0</v>
      </c>
      <c r="F310" s="30"/>
      <c r="G310" s="46"/>
      <c r="H310" s="20"/>
    </row>
    <row r="311" spans="1:8" s="2" customFormat="1" x14ac:dyDescent="0.2">
      <c r="A311" s="20"/>
      <c r="B311" s="20"/>
      <c r="C311" s="20" t="s">
        <v>17</v>
      </c>
      <c r="D311" s="20"/>
      <c r="E311" s="27">
        <f t="shared" si="4"/>
        <v>0</v>
      </c>
      <c r="F311" s="30"/>
      <c r="G311" s="46"/>
      <c r="H311" s="20"/>
    </row>
    <row r="312" spans="1:8" s="2" customFormat="1" x14ac:dyDescent="0.2">
      <c r="A312" s="20" t="s">
        <v>56</v>
      </c>
      <c r="B312" s="20" t="s">
        <v>57</v>
      </c>
      <c r="C312" s="20" t="s">
        <v>17</v>
      </c>
      <c r="D312" s="20"/>
      <c r="E312" s="27">
        <f t="shared" si="4"/>
        <v>181.65100000000001</v>
      </c>
      <c r="F312" s="30"/>
      <c r="G312" s="46">
        <v>181.65100000000001</v>
      </c>
      <c r="H312" s="20"/>
    </row>
    <row r="313" spans="1:8" s="2" customFormat="1" x14ac:dyDescent="0.2">
      <c r="A313" s="20"/>
      <c r="B313" s="47" t="s">
        <v>85</v>
      </c>
      <c r="C313" s="45" t="s">
        <v>19</v>
      </c>
      <c r="D313" s="45"/>
      <c r="E313" s="27">
        <f t="shared" si="4"/>
        <v>1</v>
      </c>
      <c r="F313" s="30"/>
      <c r="G313" s="46">
        <v>1</v>
      </c>
      <c r="H313" s="20"/>
    </row>
    <row r="314" spans="1:8" s="2" customFormat="1" x14ac:dyDescent="0.2">
      <c r="A314" s="20"/>
      <c r="B314" s="20"/>
      <c r="C314" s="45" t="s">
        <v>17</v>
      </c>
      <c r="D314" s="45"/>
      <c r="E314" s="27">
        <f t="shared" si="4"/>
        <v>211.774</v>
      </c>
      <c r="F314" s="30">
        <f>F316+F318+F320+F322+F323</f>
        <v>0</v>
      </c>
      <c r="G314" s="46">
        <f>G316+G318+G320+G322+G323</f>
        <v>211.774</v>
      </c>
      <c r="H314" s="20"/>
    </row>
    <row r="315" spans="1:8" s="2" customFormat="1" x14ac:dyDescent="0.2">
      <c r="A315" s="20" t="s">
        <v>45</v>
      </c>
      <c r="B315" s="20" t="s">
        <v>46</v>
      </c>
      <c r="C315" s="20" t="s">
        <v>47</v>
      </c>
      <c r="D315" s="20"/>
      <c r="E315" s="27">
        <f t="shared" si="4"/>
        <v>0</v>
      </c>
      <c r="F315" s="30"/>
      <c r="G315" s="46"/>
      <c r="H315" s="20"/>
    </row>
    <row r="316" spans="1:8" s="2" customFormat="1" x14ac:dyDescent="0.2">
      <c r="A316" s="20"/>
      <c r="B316" s="20"/>
      <c r="C316" s="20" t="s">
        <v>17</v>
      </c>
      <c r="D316" s="20"/>
      <c r="E316" s="27">
        <f t="shared" si="4"/>
        <v>0</v>
      </c>
      <c r="F316" s="30"/>
      <c r="G316" s="46"/>
      <c r="H316" s="20"/>
    </row>
    <row r="317" spans="1:8" s="2" customFormat="1" x14ac:dyDescent="0.2">
      <c r="A317" s="20" t="s">
        <v>48</v>
      </c>
      <c r="B317" s="20" t="s">
        <v>49</v>
      </c>
      <c r="C317" s="20" t="s">
        <v>50</v>
      </c>
      <c r="D317" s="20"/>
      <c r="E317" s="27">
        <f t="shared" si="4"/>
        <v>103</v>
      </c>
      <c r="F317" s="30"/>
      <c r="G317" s="46">
        <v>103</v>
      </c>
      <c r="H317" s="20"/>
    </row>
    <row r="318" spans="1:8" s="2" customFormat="1" x14ac:dyDescent="0.2">
      <c r="A318" s="20"/>
      <c r="B318" s="20"/>
      <c r="C318" s="20" t="s">
        <v>17</v>
      </c>
      <c r="D318" s="20"/>
      <c r="E318" s="27">
        <f t="shared" si="4"/>
        <v>61.116</v>
      </c>
      <c r="F318" s="30"/>
      <c r="G318" s="46">
        <v>61.116</v>
      </c>
      <c r="H318" s="20"/>
    </row>
    <row r="319" spans="1:8" s="2" customFormat="1" x14ac:dyDescent="0.2">
      <c r="A319" s="20" t="s">
        <v>51</v>
      </c>
      <c r="B319" s="20" t="s">
        <v>52</v>
      </c>
      <c r="C319" s="20" t="s">
        <v>50</v>
      </c>
      <c r="D319" s="20"/>
      <c r="E319" s="27">
        <f t="shared" si="4"/>
        <v>0</v>
      </c>
      <c r="F319" s="30"/>
      <c r="G319" s="46"/>
      <c r="H319" s="20"/>
    </row>
    <row r="320" spans="1:8" s="2" customFormat="1" x14ac:dyDescent="0.2">
      <c r="A320" s="20"/>
      <c r="B320" s="20"/>
      <c r="C320" s="20" t="s">
        <v>17</v>
      </c>
      <c r="D320" s="20"/>
      <c r="E320" s="27">
        <f t="shared" si="4"/>
        <v>0</v>
      </c>
      <c r="F320" s="30"/>
      <c r="G320" s="46"/>
      <c r="H320" s="20"/>
    </row>
    <row r="321" spans="1:8" s="2" customFormat="1" x14ac:dyDescent="0.2">
      <c r="A321" s="20" t="s">
        <v>53</v>
      </c>
      <c r="B321" s="20" t="s">
        <v>54</v>
      </c>
      <c r="C321" s="20" t="s">
        <v>55</v>
      </c>
      <c r="D321" s="20"/>
      <c r="E321" s="27">
        <f t="shared" si="4"/>
        <v>0</v>
      </c>
      <c r="F321" s="30"/>
      <c r="G321" s="46"/>
      <c r="H321" s="20"/>
    </row>
    <row r="322" spans="1:8" s="2" customFormat="1" x14ac:dyDescent="0.2">
      <c r="A322" s="20"/>
      <c r="B322" s="20"/>
      <c r="C322" s="20" t="s">
        <v>17</v>
      </c>
      <c r="D322" s="20"/>
      <c r="E322" s="27">
        <f t="shared" si="4"/>
        <v>0</v>
      </c>
      <c r="F322" s="30"/>
      <c r="G322" s="46"/>
      <c r="H322" s="20"/>
    </row>
    <row r="323" spans="1:8" s="2" customFormat="1" x14ac:dyDescent="0.2">
      <c r="A323" s="20" t="s">
        <v>56</v>
      </c>
      <c r="B323" s="20" t="s">
        <v>57</v>
      </c>
      <c r="C323" s="20" t="s">
        <v>17</v>
      </c>
      <c r="D323" s="20"/>
      <c r="E323" s="27">
        <f t="shared" si="4"/>
        <v>150.65800000000002</v>
      </c>
      <c r="F323" s="30"/>
      <c r="G323" s="46">
        <f>127.156+23.502</f>
        <v>150.65800000000002</v>
      </c>
      <c r="H323" s="20"/>
    </row>
    <row r="324" spans="1:8" s="2" customFormat="1" x14ac:dyDescent="0.2">
      <c r="A324" s="20"/>
      <c r="B324" s="47" t="s">
        <v>86</v>
      </c>
      <c r="C324" s="45" t="s">
        <v>19</v>
      </c>
      <c r="D324" s="45"/>
      <c r="E324" s="27">
        <f t="shared" si="4"/>
        <v>1</v>
      </c>
      <c r="F324" s="30"/>
      <c r="G324" s="46">
        <v>1</v>
      </c>
      <c r="H324" s="20"/>
    </row>
    <row r="325" spans="1:8" s="2" customFormat="1" x14ac:dyDescent="0.2">
      <c r="A325" s="20"/>
      <c r="B325" s="20"/>
      <c r="C325" s="45" t="s">
        <v>17</v>
      </c>
      <c r="D325" s="45"/>
      <c r="E325" s="27">
        <f t="shared" si="4"/>
        <v>196.727</v>
      </c>
      <c r="F325" s="30">
        <f>F327+F329+F331+F333+F334</f>
        <v>0</v>
      </c>
      <c r="G325" s="46">
        <f>G327+G329+G331+G333+G334</f>
        <v>196.727</v>
      </c>
      <c r="H325" s="20"/>
    </row>
    <row r="326" spans="1:8" s="2" customFormat="1" x14ac:dyDescent="0.2">
      <c r="A326" s="20" t="s">
        <v>45</v>
      </c>
      <c r="B326" s="20" t="s">
        <v>46</v>
      </c>
      <c r="C326" s="20" t="s">
        <v>47</v>
      </c>
      <c r="D326" s="20"/>
      <c r="E326" s="27">
        <f t="shared" si="4"/>
        <v>0</v>
      </c>
      <c r="F326" s="30"/>
      <c r="G326" s="46"/>
      <c r="H326" s="20"/>
    </row>
    <row r="327" spans="1:8" s="2" customFormat="1" x14ac:dyDescent="0.2">
      <c r="A327" s="20"/>
      <c r="B327" s="20"/>
      <c r="C327" s="20" t="s">
        <v>17</v>
      </c>
      <c r="D327" s="20"/>
      <c r="E327" s="27">
        <f t="shared" si="4"/>
        <v>0</v>
      </c>
      <c r="F327" s="30"/>
      <c r="G327" s="46"/>
      <c r="H327" s="20"/>
    </row>
    <row r="328" spans="1:8" s="2" customFormat="1" x14ac:dyDescent="0.2">
      <c r="A328" s="20" t="s">
        <v>48</v>
      </c>
      <c r="B328" s="20" t="s">
        <v>49</v>
      </c>
      <c r="C328" s="20" t="s">
        <v>50</v>
      </c>
      <c r="D328" s="20"/>
      <c r="E328" s="27">
        <f t="shared" si="4"/>
        <v>110</v>
      </c>
      <c r="F328" s="30"/>
      <c r="G328" s="46">
        <v>110</v>
      </c>
      <c r="H328" s="20"/>
    </row>
    <row r="329" spans="1:8" s="2" customFormat="1" x14ac:dyDescent="0.2">
      <c r="A329" s="20"/>
      <c r="B329" s="20"/>
      <c r="C329" s="20" t="s">
        <v>17</v>
      </c>
      <c r="D329" s="20"/>
      <c r="E329" s="27">
        <f t="shared" si="4"/>
        <v>65.03</v>
      </c>
      <c r="F329" s="30"/>
      <c r="G329" s="46">
        <v>65.03</v>
      </c>
      <c r="H329" s="20"/>
    </row>
    <row r="330" spans="1:8" s="2" customFormat="1" x14ac:dyDescent="0.2">
      <c r="A330" s="20" t="s">
        <v>51</v>
      </c>
      <c r="B330" s="20" t="s">
        <v>52</v>
      </c>
      <c r="C330" s="20" t="s">
        <v>50</v>
      </c>
      <c r="D330" s="20"/>
      <c r="E330" s="27">
        <f t="shared" si="4"/>
        <v>0</v>
      </c>
      <c r="F330" s="30"/>
      <c r="G330" s="46"/>
      <c r="H330" s="20"/>
    </row>
    <row r="331" spans="1:8" s="2" customFormat="1" x14ac:dyDescent="0.2">
      <c r="A331" s="20"/>
      <c r="B331" s="20"/>
      <c r="C331" s="20" t="s">
        <v>17</v>
      </c>
      <c r="D331" s="20"/>
      <c r="E331" s="27">
        <f t="shared" si="4"/>
        <v>0</v>
      </c>
      <c r="F331" s="30"/>
      <c r="G331" s="46"/>
      <c r="H331" s="20"/>
    </row>
    <row r="332" spans="1:8" s="2" customFormat="1" x14ac:dyDescent="0.2">
      <c r="A332" s="20" t="s">
        <v>53</v>
      </c>
      <c r="B332" s="20" t="s">
        <v>54</v>
      </c>
      <c r="C332" s="20" t="s">
        <v>55</v>
      </c>
      <c r="D332" s="20"/>
      <c r="E332" s="27">
        <f t="shared" si="4"/>
        <v>0</v>
      </c>
      <c r="F332" s="30"/>
      <c r="G332" s="46"/>
      <c r="H332" s="20"/>
    </row>
    <row r="333" spans="1:8" s="2" customFormat="1" x14ac:dyDescent="0.2">
      <c r="A333" s="20"/>
      <c r="B333" s="20"/>
      <c r="C333" s="20" t="s">
        <v>17</v>
      </c>
      <c r="D333" s="20"/>
      <c r="E333" s="27">
        <f t="shared" si="4"/>
        <v>0</v>
      </c>
      <c r="F333" s="30"/>
      <c r="G333" s="46"/>
      <c r="H333" s="20"/>
    </row>
    <row r="334" spans="1:8" s="2" customFormat="1" x14ac:dyDescent="0.2">
      <c r="A334" s="20" t="s">
        <v>56</v>
      </c>
      <c r="B334" s="20" t="s">
        <v>57</v>
      </c>
      <c r="C334" s="20" t="s">
        <v>17</v>
      </c>
      <c r="D334" s="20"/>
      <c r="E334" s="27">
        <f t="shared" si="4"/>
        <v>131.697</v>
      </c>
      <c r="F334" s="30"/>
      <c r="G334" s="46">
        <v>131.697</v>
      </c>
      <c r="H334" s="20"/>
    </row>
    <row r="335" spans="1:8" s="2" customFormat="1" x14ac:dyDescent="0.2">
      <c r="A335" s="20"/>
      <c r="B335" s="47" t="s">
        <v>87</v>
      </c>
      <c r="C335" s="45" t="s">
        <v>19</v>
      </c>
      <c r="D335" s="45"/>
      <c r="E335" s="27">
        <f t="shared" si="4"/>
        <v>1</v>
      </c>
      <c r="F335" s="30"/>
      <c r="G335" s="46">
        <v>1</v>
      </c>
      <c r="H335" s="20"/>
    </row>
    <row r="336" spans="1:8" s="2" customFormat="1" x14ac:dyDescent="0.2">
      <c r="A336" s="20"/>
      <c r="B336" s="20"/>
      <c r="C336" s="45" t="s">
        <v>17</v>
      </c>
      <c r="D336" s="45"/>
      <c r="E336" s="27">
        <f t="shared" si="4"/>
        <v>68.117000000000004</v>
      </c>
      <c r="F336" s="30">
        <f>F338+F340+F342+F344+F345</f>
        <v>0</v>
      </c>
      <c r="G336" s="46">
        <f>G338+G340+G342+G344+G345</f>
        <v>68.117000000000004</v>
      </c>
      <c r="H336" s="20"/>
    </row>
    <row r="337" spans="1:8" s="2" customFormat="1" x14ac:dyDescent="0.2">
      <c r="A337" s="20" t="s">
        <v>45</v>
      </c>
      <c r="B337" s="20" t="s">
        <v>46</v>
      </c>
      <c r="C337" s="20" t="s">
        <v>47</v>
      </c>
      <c r="D337" s="20"/>
      <c r="E337" s="27">
        <f t="shared" si="4"/>
        <v>0</v>
      </c>
      <c r="F337" s="30"/>
      <c r="G337" s="46"/>
      <c r="H337" s="20"/>
    </row>
    <row r="338" spans="1:8" s="2" customFormat="1" x14ac:dyDescent="0.2">
      <c r="A338" s="20"/>
      <c r="B338" s="20"/>
      <c r="C338" s="20" t="s">
        <v>17</v>
      </c>
      <c r="D338" s="20"/>
      <c r="E338" s="27">
        <f t="shared" si="4"/>
        <v>0</v>
      </c>
      <c r="F338" s="30"/>
      <c r="G338" s="46"/>
      <c r="H338" s="20"/>
    </row>
    <row r="339" spans="1:8" s="2" customFormat="1" x14ac:dyDescent="0.2">
      <c r="A339" s="20" t="s">
        <v>48</v>
      </c>
      <c r="B339" s="20" t="s">
        <v>49</v>
      </c>
      <c r="C339" s="20" t="s">
        <v>50</v>
      </c>
      <c r="D339" s="20"/>
      <c r="E339" s="27">
        <f t="shared" si="4"/>
        <v>0</v>
      </c>
      <c r="F339" s="30"/>
      <c r="G339" s="46"/>
      <c r="H339" s="20"/>
    </row>
    <row r="340" spans="1:8" s="2" customFormat="1" x14ac:dyDescent="0.2">
      <c r="A340" s="20"/>
      <c r="B340" s="20"/>
      <c r="C340" s="20" t="s">
        <v>17</v>
      </c>
      <c r="D340" s="20"/>
      <c r="E340" s="27">
        <f t="shared" si="4"/>
        <v>0</v>
      </c>
      <c r="F340" s="30"/>
      <c r="G340" s="46"/>
      <c r="H340" s="20"/>
    </row>
    <row r="341" spans="1:8" s="2" customFormat="1" x14ac:dyDescent="0.2">
      <c r="A341" s="20" t="s">
        <v>51</v>
      </c>
      <c r="B341" s="20" t="s">
        <v>52</v>
      </c>
      <c r="C341" s="20" t="s">
        <v>50</v>
      </c>
      <c r="D341" s="20"/>
      <c r="E341" s="27">
        <f t="shared" si="4"/>
        <v>0</v>
      </c>
      <c r="F341" s="30"/>
      <c r="G341" s="46"/>
      <c r="H341" s="20"/>
    </row>
    <row r="342" spans="1:8" s="2" customFormat="1" x14ac:dyDescent="0.2">
      <c r="A342" s="20"/>
      <c r="B342" s="20"/>
      <c r="C342" s="20" t="s">
        <v>17</v>
      </c>
      <c r="D342" s="20"/>
      <c r="E342" s="27">
        <f t="shared" si="4"/>
        <v>0</v>
      </c>
      <c r="F342" s="30"/>
      <c r="G342" s="46"/>
      <c r="H342" s="20"/>
    </row>
    <row r="343" spans="1:8" s="2" customFormat="1" x14ac:dyDescent="0.2">
      <c r="A343" s="20" t="s">
        <v>53</v>
      </c>
      <c r="B343" s="20" t="s">
        <v>54</v>
      </c>
      <c r="C343" s="20" t="s">
        <v>55</v>
      </c>
      <c r="D343" s="20"/>
      <c r="E343" s="27">
        <f t="shared" si="4"/>
        <v>0</v>
      </c>
      <c r="F343" s="30"/>
      <c r="G343" s="46"/>
      <c r="H343" s="20"/>
    </row>
    <row r="344" spans="1:8" s="2" customFormat="1" x14ac:dyDescent="0.2">
      <c r="A344" s="20"/>
      <c r="B344" s="20"/>
      <c r="C344" s="20" t="s">
        <v>17</v>
      </c>
      <c r="D344" s="20"/>
      <c r="E344" s="27">
        <f t="shared" si="4"/>
        <v>0</v>
      </c>
      <c r="F344" s="30"/>
      <c r="G344" s="46"/>
      <c r="H344" s="20"/>
    </row>
    <row r="345" spans="1:8" s="2" customFormat="1" x14ac:dyDescent="0.2">
      <c r="A345" s="20" t="s">
        <v>56</v>
      </c>
      <c r="B345" s="20" t="s">
        <v>57</v>
      </c>
      <c r="C345" s="20" t="s">
        <v>17</v>
      </c>
      <c r="D345" s="20"/>
      <c r="E345" s="27">
        <f t="shared" si="4"/>
        <v>68.117000000000004</v>
      </c>
      <c r="F345" s="30"/>
      <c r="G345" s="46">
        <v>68.117000000000004</v>
      </c>
      <c r="H345" s="20"/>
    </row>
    <row r="346" spans="1:8" s="2" customFormat="1" x14ac:dyDescent="0.2">
      <c r="A346" s="20"/>
      <c r="B346" s="47" t="s">
        <v>88</v>
      </c>
      <c r="C346" s="45" t="s">
        <v>19</v>
      </c>
      <c r="D346" s="45"/>
      <c r="E346" s="27">
        <f t="shared" si="4"/>
        <v>1</v>
      </c>
      <c r="F346" s="30"/>
      <c r="G346" s="46">
        <v>1</v>
      </c>
      <c r="H346" s="20"/>
    </row>
    <row r="347" spans="1:8" s="2" customFormat="1" x14ac:dyDescent="0.2">
      <c r="A347" s="20"/>
      <c r="B347" s="47"/>
      <c r="C347" s="45" t="s">
        <v>17</v>
      </c>
      <c r="D347" s="45"/>
      <c r="E347" s="27">
        <f t="shared" si="4"/>
        <v>33.616</v>
      </c>
      <c r="F347" s="30">
        <f>F349+F351+F353+F355+F356</f>
        <v>0</v>
      </c>
      <c r="G347" s="46">
        <f>G349+G351+G353+G355+G356</f>
        <v>33.616</v>
      </c>
      <c r="H347" s="20"/>
    </row>
    <row r="348" spans="1:8" s="2" customFormat="1" x14ac:dyDescent="0.2">
      <c r="A348" s="20" t="s">
        <v>45</v>
      </c>
      <c r="B348" s="20" t="s">
        <v>46</v>
      </c>
      <c r="C348" s="20" t="s">
        <v>47</v>
      </c>
      <c r="D348" s="20"/>
      <c r="E348" s="27">
        <f t="shared" si="4"/>
        <v>0</v>
      </c>
      <c r="F348" s="30"/>
      <c r="G348" s="46"/>
      <c r="H348" s="20"/>
    </row>
    <row r="349" spans="1:8" s="2" customFormat="1" x14ac:dyDescent="0.2">
      <c r="A349" s="20"/>
      <c r="B349" s="20"/>
      <c r="C349" s="20" t="s">
        <v>17</v>
      </c>
      <c r="D349" s="20"/>
      <c r="E349" s="27">
        <f t="shared" si="4"/>
        <v>0</v>
      </c>
      <c r="F349" s="30"/>
      <c r="G349" s="46"/>
      <c r="H349" s="20"/>
    </row>
    <row r="350" spans="1:8" s="2" customFormat="1" x14ac:dyDescent="0.2">
      <c r="A350" s="20" t="s">
        <v>48</v>
      </c>
      <c r="B350" s="20" t="s">
        <v>49</v>
      </c>
      <c r="C350" s="20" t="s">
        <v>50</v>
      </c>
      <c r="D350" s="20"/>
      <c r="E350" s="27">
        <f t="shared" si="4"/>
        <v>0</v>
      </c>
      <c r="F350" s="30"/>
      <c r="G350" s="46"/>
      <c r="H350" s="20"/>
    </row>
    <row r="351" spans="1:8" s="2" customFormat="1" x14ac:dyDescent="0.2">
      <c r="A351" s="20"/>
      <c r="B351" s="20"/>
      <c r="C351" s="20" t="s">
        <v>17</v>
      </c>
      <c r="D351" s="20"/>
      <c r="E351" s="27">
        <f t="shared" si="4"/>
        <v>0</v>
      </c>
      <c r="F351" s="30"/>
      <c r="G351" s="46"/>
      <c r="H351" s="20"/>
    </row>
    <row r="352" spans="1:8" s="2" customFormat="1" x14ac:dyDescent="0.2">
      <c r="A352" s="20" t="s">
        <v>51</v>
      </c>
      <c r="B352" s="20" t="s">
        <v>52</v>
      </c>
      <c r="C352" s="20" t="s">
        <v>50</v>
      </c>
      <c r="D352" s="20"/>
      <c r="E352" s="27">
        <f t="shared" si="4"/>
        <v>0</v>
      </c>
      <c r="F352" s="30"/>
      <c r="G352" s="46"/>
      <c r="H352" s="20"/>
    </row>
    <row r="353" spans="1:8" s="2" customFormat="1" x14ac:dyDescent="0.2">
      <c r="A353" s="20"/>
      <c r="B353" s="20"/>
      <c r="C353" s="20" t="s">
        <v>17</v>
      </c>
      <c r="D353" s="20"/>
      <c r="E353" s="27">
        <f t="shared" si="4"/>
        <v>0</v>
      </c>
      <c r="F353" s="30"/>
      <c r="G353" s="46"/>
      <c r="H353" s="20"/>
    </row>
    <row r="354" spans="1:8" s="2" customFormat="1" x14ac:dyDescent="0.2">
      <c r="A354" s="20" t="s">
        <v>53</v>
      </c>
      <c r="B354" s="20" t="s">
        <v>54</v>
      </c>
      <c r="C354" s="20" t="s">
        <v>55</v>
      </c>
      <c r="D354" s="20"/>
      <c r="E354" s="27">
        <f t="shared" si="4"/>
        <v>0</v>
      </c>
      <c r="F354" s="30"/>
      <c r="G354" s="46"/>
      <c r="H354" s="20"/>
    </row>
    <row r="355" spans="1:8" s="2" customFormat="1" x14ac:dyDescent="0.2">
      <c r="A355" s="20"/>
      <c r="B355" s="20"/>
      <c r="C355" s="20" t="s">
        <v>17</v>
      </c>
      <c r="D355" s="20"/>
      <c r="E355" s="27">
        <f t="shared" si="4"/>
        <v>0</v>
      </c>
      <c r="F355" s="30"/>
      <c r="G355" s="46"/>
      <c r="H355" s="20"/>
    </row>
    <row r="356" spans="1:8" s="2" customFormat="1" x14ac:dyDescent="0.2">
      <c r="A356" s="20" t="s">
        <v>56</v>
      </c>
      <c r="B356" s="20" t="s">
        <v>57</v>
      </c>
      <c r="C356" s="20" t="s">
        <v>17</v>
      </c>
      <c r="D356" s="20"/>
      <c r="E356" s="27">
        <f t="shared" si="4"/>
        <v>33.616</v>
      </c>
      <c r="F356" s="30"/>
      <c r="G356" s="46">
        <v>33.616</v>
      </c>
      <c r="H356" s="20"/>
    </row>
    <row r="357" spans="1:8" s="2" customFormat="1" x14ac:dyDescent="0.2">
      <c r="A357" s="20"/>
      <c r="B357" s="47" t="s">
        <v>89</v>
      </c>
      <c r="C357" s="45" t="s">
        <v>19</v>
      </c>
      <c r="D357" s="45"/>
      <c r="E357" s="27">
        <f t="shared" si="4"/>
        <v>1</v>
      </c>
      <c r="F357" s="30"/>
      <c r="G357" s="46">
        <v>1</v>
      </c>
      <c r="H357" s="20"/>
    </row>
    <row r="358" spans="1:8" s="2" customFormat="1" x14ac:dyDescent="0.2">
      <c r="A358" s="20"/>
      <c r="B358" s="20"/>
      <c r="C358" s="45" t="s">
        <v>17</v>
      </c>
      <c r="D358" s="45"/>
      <c r="E358" s="27">
        <f t="shared" si="4"/>
        <v>234.429</v>
      </c>
      <c r="F358" s="30">
        <f>F360+F362+F364+F366+F367</f>
        <v>0</v>
      </c>
      <c r="G358" s="46">
        <f>G360+G362+G364+G366+G367</f>
        <v>234.429</v>
      </c>
      <c r="H358" s="20"/>
    </row>
    <row r="359" spans="1:8" s="2" customFormat="1" x14ac:dyDescent="0.2">
      <c r="A359" s="20" t="s">
        <v>45</v>
      </c>
      <c r="B359" s="20" t="s">
        <v>46</v>
      </c>
      <c r="C359" s="20" t="s">
        <v>47</v>
      </c>
      <c r="D359" s="20"/>
      <c r="E359" s="27">
        <f t="shared" si="4"/>
        <v>0</v>
      </c>
      <c r="F359" s="30"/>
      <c r="G359" s="46"/>
      <c r="H359" s="20"/>
    </row>
    <row r="360" spans="1:8" s="2" customFormat="1" x14ac:dyDescent="0.2">
      <c r="A360" s="20"/>
      <c r="B360" s="20"/>
      <c r="C360" s="20" t="s">
        <v>17</v>
      </c>
      <c r="D360" s="20"/>
      <c r="E360" s="27">
        <f t="shared" si="4"/>
        <v>0</v>
      </c>
      <c r="F360" s="30"/>
      <c r="G360" s="46"/>
      <c r="H360" s="20"/>
    </row>
    <row r="361" spans="1:8" s="2" customFormat="1" x14ac:dyDescent="0.2">
      <c r="A361" s="20" t="s">
        <v>48</v>
      </c>
      <c r="B361" s="20" t="s">
        <v>49</v>
      </c>
      <c r="C361" s="20" t="s">
        <v>50</v>
      </c>
      <c r="D361" s="20"/>
      <c r="E361" s="27">
        <f t="shared" si="4"/>
        <v>0</v>
      </c>
      <c r="F361" s="30"/>
      <c r="G361" s="46"/>
      <c r="H361" s="20"/>
    </row>
    <row r="362" spans="1:8" s="2" customFormat="1" x14ac:dyDescent="0.2">
      <c r="A362" s="20"/>
      <c r="B362" s="20"/>
      <c r="C362" s="20" t="s">
        <v>17</v>
      </c>
      <c r="D362" s="20"/>
      <c r="E362" s="27">
        <f t="shared" si="4"/>
        <v>0</v>
      </c>
      <c r="F362" s="30"/>
      <c r="G362" s="46"/>
      <c r="H362" s="20"/>
    </row>
    <row r="363" spans="1:8" s="2" customFormat="1" x14ac:dyDescent="0.2">
      <c r="A363" s="20" t="s">
        <v>51</v>
      </c>
      <c r="B363" s="20" t="s">
        <v>52</v>
      </c>
      <c r="C363" s="20" t="s">
        <v>50</v>
      </c>
      <c r="D363" s="20"/>
      <c r="E363" s="27">
        <f t="shared" si="4"/>
        <v>0</v>
      </c>
      <c r="F363" s="30"/>
      <c r="G363" s="46"/>
      <c r="H363" s="20"/>
    </row>
    <row r="364" spans="1:8" s="2" customFormat="1" x14ac:dyDescent="0.2">
      <c r="A364" s="20"/>
      <c r="B364" s="20"/>
      <c r="C364" s="20" t="s">
        <v>17</v>
      </c>
      <c r="D364" s="20"/>
      <c r="E364" s="27">
        <f t="shared" si="4"/>
        <v>0</v>
      </c>
      <c r="F364" s="30"/>
      <c r="G364" s="46"/>
      <c r="H364" s="20"/>
    </row>
    <row r="365" spans="1:8" s="2" customFormat="1" x14ac:dyDescent="0.2">
      <c r="A365" s="20" t="s">
        <v>53</v>
      </c>
      <c r="B365" s="20" t="s">
        <v>54</v>
      </c>
      <c r="C365" s="20" t="s">
        <v>55</v>
      </c>
      <c r="D365" s="20"/>
      <c r="E365" s="27">
        <f t="shared" si="4"/>
        <v>0</v>
      </c>
      <c r="F365" s="30"/>
      <c r="G365" s="46"/>
      <c r="H365" s="20"/>
    </row>
    <row r="366" spans="1:8" s="2" customFormat="1" x14ac:dyDescent="0.2">
      <c r="A366" s="20"/>
      <c r="B366" s="20"/>
      <c r="C366" s="20" t="s">
        <v>17</v>
      </c>
      <c r="D366" s="20"/>
      <c r="E366" s="27">
        <f t="shared" si="4"/>
        <v>0</v>
      </c>
      <c r="F366" s="30"/>
      <c r="G366" s="46"/>
      <c r="H366" s="20"/>
    </row>
    <row r="367" spans="1:8" s="2" customFormat="1" x14ac:dyDescent="0.2">
      <c r="A367" s="20" t="s">
        <v>56</v>
      </c>
      <c r="B367" s="20" t="s">
        <v>57</v>
      </c>
      <c r="C367" s="20" t="s">
        <v>17</v>
      </c>
      <c r="D367" s="20"/>
      <c r="E367" s="27">
        <f t="shared" si="4"/>
        <v>234.429</v>
      </c>
      <c r="F367" s="30"/>
      <c r="G367" s="46">
        <v>234.429</v>
      </c>
      <c r="H367" s="20"/>
    </row>
    <row r="368" spans="1:8" s="2" customFormat="1" x14ac:dyDescent="0.2">
      <c r="A368" s="20"/>
      <c r="B368" s="47" t="s">
        <v>90</v>
      </c>
      <c r="C368" s="45" t="s">
        <v>19</v>
      </c>
      <c r="D368" s="45"/>
      <c r="E368" s="27">
        <f t="shared" si="4"/>
        <v>1</v>
      </c>
      <c r="F368" s="30">
        <v>1</v>
      </c>
      <c r="G368" s="46"/>
      <c r="H368" s="20"/>
    </row>
    <row r="369" spans="1:8" s="2" customFormat="1" x14ac:dyDescent="0.2">
      <c r="A369" s="20"/>
      <c r="B369" s="20"/>
      <c r="C369" s="45" t="s">
        <v>17</v>
      </c>
      <c r="D369" s="45"/>
      <c r="E369" s="27">
        <f t="shared" si="4"/>
        <v>58.14</v>
      </c>
      <c r="F369" s="30">
        <f>F371+F373+F375+F377+F378</f>
        <v>58.14</v>
      </c>
      <c r="G369" s="46">
        <f>G371+G373+G375+G377+G378</f>
        <v>0</v>
      </c>
      <c r="H369" s="20"/>
    </row>
    <row r="370" spans="1:8" s="2" customFormat="1" x14ac:dyDescent="0.2">
      <c r="A370" s="20" t="s">
        <v>45</v>
      </c>
      <c r="B370" s="20" t="s">
        <v>46</v>
      </c>
      <c r="C370" s="20" t="s">
        <v>47</v>
      </c>
      <c r="D370" s="20"/>
      <c r="E370" s="27">
        <f t="shared" si="4"/>
        <v>0</v>
      </c>
      <c r="F370" s="30"/>
      <c r="G370" s="46"/>
      <c r="H370" s="20"/>
    </row>
    <row r="371" spans="1:8" s="2" customFormat="1" x14ac:dyDescent="0.2">
      <c r="A371" s="20"/>
      <c r="B371" s="20"/>
      <c r="C371" s="20" t="s">
        <v>17</v>
      </c>
      <c r="D371" s="20"/>
      <c r="E371" s="27">
        <f t="shared" si="4"/>
        <v>0</v>
      </c>
      <c r="F371" s="30"/>
      <c r="G371" s="46"/>
      <c r="H371" s="20"/>
    </row>
    <row r="372" spans="1:8" s="2" customFormat="1" x14ac:dyDescent="0.2">
      <c r="A372" s="20" t="s">
        <v>48</v>
      </c>
      <c r="B372" s="20" t="s">
        <v>49</v>
      </c>
      <c r="C372" s="20" t="s">
        <v>50</v>
      </c>
      <c r="D372" s="20"/>
      <c r="E372" s="27">
        <f t="shared" si="4"/>
        <v>120</v>
      </c>
      <c r="F372" s="30">
        <v>120</v>
      </c>
      <c r="G372" s="46"/>
      <c r="H372" s="20"/>
    </row>
    <row r="373" spans="1:8" s="2" customFormat="1" x14ac:dyDescent="0.2">
      <c r="A373" s="20"/>
      <c r="B373" s="20"/>
      <c r="C373" s="20" t="s">
        <v>17</v>
      </c>
      <c r="D373" s="20"/>
      <c r="E373" s="27">
        <f t="shared" si="4"/>
        <v>58.14</v>
      </c>
      <c r="F373" s="30">
        <v>58.14</v>
      </c>
      <c r="G373" s="46"/>
      <c r="H373" s="20"/>
    </row>
    <row r="374" spans="1:8" s="2" customFormat="1" x14ac:dyDescent="0.2">
      <c r="A374" s="20" t="s">
        <v>51</v>
      </c>
      <c r="B374" s="20" t="s">
        <v>52</v>
      </c>
      <c r="C374" s="20" t="s">
        <v>50</v>
      </c>
      <c r="D374" s="20"/>
      <c r="E374" s="27">
        <f t="shared" si="4"/>
        <v>0</v>
      </c>
      <c r="F374" s="30"/>
      <c r="G374" s="46"/>
      <c r="H374" s="20"/>
    </row>
    <row r="375" spans="1:8" s="2" customFormat="1" x14ac:dyDescent="0.2">
      <c r="A375" s="20"/>
      <c r="B375" s="20"/>
      <c r="C375" s="20" t="s">
        <v>17</v>
      </c>
      <c r="D375" s="20"/>
      <c r="E375" s="27">
        <f t="shared" si="4"/>
        <v>0</v>
      </c>
      <c r="F375" s="30"/>
      <c r="G375" s="46"/>
      <c r="H375" s="20"/>
    </row>
    <row r="376" spans="1:8" s="2" customFormat="1" x14ac:dyDescent="0.2">
      <c r="A376" s="20" t="s">
        <v>53</v>
      </c>
      <c r="B376" s="20" t="s">
        <v>54</v>
      </c>
      <c r="C376" s="20" t="s">
        <v>55</v>
      </c>
      <c r="D376" s="20"/>
      <c r="E376" s="27">
        <f t="shared" si="4"/>
        <v>0</v>
      </c>
      <c r="F376" s="30"/>
      <c r="G376" s="46"/>
      <c r="H376" s="20"/>
    </row>
    <row r="377" spans="1:8" s="2" customFormat="1" x14ac:dyDescent="0.2">
      <c r="A377" s="20"/>
      <c r="B377" s="20"/>
      <c r="C377" s="20" t="s">
        <v>17</v>
      </c>
      <c r="D377" s="20"/>
      <c r="E377" s="27">
        <f t="shared" si="4"/>
        <v>0</v>
      </c>
      <c r="F377" s="30"/>
      <c r="G377" s="46"/>
      <c r="H377" s="20"/>
    </row>
    <row r="378" spans="1:8" s="2" customFormat="1" x14ac:dyDescent="0.2">
      <c r="A378" s="20" t="s">
        <v>56</v>
      </c>
      <c r="B378" s="20" t="s">
        <v>57</v>
      </c>
      <c r="C378" s="20" t="s">
        <v>17</v>
      </c>
      <c r="D378" s="20"/>
      <c r="E378" s="27">
        <f t="shared" si="4"/>
        <v>0</v>
      </c>
      <c r="F378" s="30"/>
      <c r="G378" s="46"/>
      <c r="H378" s="20"/>
    </row>
    <row r="379" spans="1:8" s="2" customFormat="1" x14ac:dyDescent="0.2">
      <c r="A379" s="20"/>
      <c r="B379" s="47" t="s">
        <v>91</v>
      </c>
      <c r="C379" s="45" t="s">
        <v>19</v>
      </c>
      <c r="D379" s="45"/>
      <c r="E379" s="27">
        <f t="shared" si="4"/>
        <v>1</v>
      </c>
      <c r="F379" s="30"/>
      <c r="G379" s="46">
        <v>1</v>
      </c>
      <c r="H379" s="20"/>
    </row>
    <row r="380" spans="1:8" s="2" customFormat="1" x14ac:dyDescent="0.2">
      <c r="A380" s="20"/>
      <c r="B380" s="20"/>
      <c r="C380" s="45" t="s">
        <v>17</v>
      </c>
      <c r="D380" s="45"/>
      <c r="E380" s="27">
        <f t="shared" si="4"/>
        <v>237.96700000000001</v>
      </c>
      <c r="F380" s="30">
        <f>F382+F384+F386+F388+F389</f>
        <v>0</v>
      </c>
      <c r="G380" s="46">
        <f>G382+G384+G386+G388+G389</f>
        <v>237.96700000000001</v>
      </c>
      <c r="H380" s="20"/>
    </row>
    <row r="381" spans="1:8" s="2" customFormat="1" x14ac:dyDescent="0.2">
      <c r="A381" s="20" t="s">
        <v>45</v>
      </c>
      <c r="B381" s="20" t="s">
        <v>46</v>
      </c>
      <c r="C381" s="20" t="s">
        <v>47</v>
      </c>
      <c r="D381" s="20"/>
      <c r="E381" s="27">
        <f t="shared" si="4"/>
        <v>0</v>
      </c>
      <c r="F381" s="30"/>
      <c r="G381" s="46"/>
      <c r="H381" s="20"/>
    </row>
    <row r="382" spans="1:8" s="2" customFormat="1" x14ac:dyDescent="0.2">
      <c r="A382" s="20"/>
      <c r="B382" s="20"/>
      <c r="C382" s="20" t="s">
        <v>17</v>
      </c>
      <c r="D382" s="20"/>
      <c r="E382" s="27">
        <f t="shared" si="4"/>
        <v>0</v>
      </c>
      <c r="F382" s="30"/>
      <c r="G382" s="46"/>
      <c r="H382" s="20"/>
    </row>
    <row r="383" spans="1:8" s="2" customFormat="1" x14ac:dyDescent="0.2">
      <c r="A383" s="20" t="s">
        <v>48</v>
      </c>
      <c r="B383" s="20" t="s">
        <v>49</v>
      </c>
      <c r="C383" s="20" t="s">
        <v>50</v>
      </c>
      <c r="D383" s="20"/>
      <c r="E383" s="27">
        <f t="shared" ref="E383:E433" si="5">F383+G383</f>
        <v>0</v>
      </c>
      <c r="F383" s="30"/>
      <c r="G383" s="46"/>
      <c r="H383" s="20"/>
    </row>
    <row r="384" spans="1:8" s="2" customFormat="1" x14ac:dyDescent="0.2">
      <c r="A384" s="20"/>
      <c r="B384" s="20"/>
      <c r="C384" s="20" t="s">
        <v>17</v>
      </c>
      <c r="D384" s="20"/>
      <c r="E384" s="27">
        <f t="shared" si="5"/>
        <v>0</v>
      </c>
      <c r="F384" s="30"/>
      <c r="G384" s="46"/>
      <c r="H384" s="20"/>
    </row>
    <row r="385" spans="1:8" s="2" customFormat="1" x14ac:dyDescent="0.2">
      <c r="A385" s="20" t="s">
        <v>51</v>
      </c>
      <c r="B385" s="20" t="s">
        <v>52</v>
      </c>
      <c r="C385" s="20" t="s">
        <v>50</v>
      </c>
      <c r="D385" s="20"/>
      <c r="E385" s="27">
        <f t="shared" si="5"/>
        <v>0</v>
      </c>
      <c r="F385" s="30"/>
      <c r="G385" s="46"/>
      <c r="H385" s="20"/>
    </row>
    <row r="386" spans="1:8" s="2" customFormat="1" x14ac:dyDescent="0.2">
      <c r="A386" s="20"/>
      <c r="B386" s="20"/>
      <c r="C386" s="20" t="s">
        <v>17</v>
      </c>
      <c r="D386" s="20"/>
      <c r="E386" s="27">
        <f t="shared" si="5"/>
        <v>0</v>
      </c>
      <c r="F386" s="30"/>
      <c r="G386" s="46"/>
      <c r="H386" s="20"/>
    </row>
    <row r="387" spans="1:8" s="2" customFormat="1" x14ac:dyDescent="0.2">
      <c r="A387" s="20" t="s">
        <v>53</v>
      </c>
      <c r="B387" s="20" t="s">
        <v>54</v>
      </c>
      <c r="C387" s="20" t="s">
        <v>55</v>
      </c>
      <c r="D387" s="20"/>
      <c r="E387" s="27">
        <f t="shared" si="5"/>
        <v>0</v>
      </c>
      <c r="F387" s="30"/>
      <c r="G387" s="46"/>
      <c r="H387" s="20"/>
    </row>
    <row r="388" spans="1:8" s="2" customFormat="1" x14ac:dyDescent="0.2">
      <c r="A388" s="20"/>
      <c r="B388" s="20"/>
      <c r="C388" s="20" t="s">
        <v>17</v>
      </c>
      <c r="D388" s="20"/>
      <c r="E388" s="27">
        <f t="shared" si="5"/>
        <v>0</v>
      </c>
      <c r="F388" s="30"/>
      <c r="G388" s="46"/>
      <c r="H388" s="20"/>
    </row>
    <row r="389" spans="1:8" s="2" customFormat="1" x14ac:dyDescent="0.2">
      <c r="A389" s="20" t="s">
        <v>56</v>
      </c>
      <c r="B389" s="20" t="s">
        <v>57</v>
      </c>
      <c r="C389" s="20" t="s">
        <v>17</v>
      </c>
      <c r="D389" s="20"/>
      <c r="E389" s="27">
        <f t="shared" si="5"/>
        <v>237.96700000000001</v>
      </c>
      <c r="F389" s="30"/>
      <c r="G389" s="46">
        <v>237.96700000000001</v>
      </c>
      <c r="H389" s="20"/>
    </row>
    <row r="390" spans="1:8" s="2" customFormat="1" x14ac:dyDescent="0.2">
      <c r="A390" s="20"/>
      <c r="B390" s="47" t="s">
        <v>92</v>
      </c>
      <c r="C390" s="20" t="s">
        <v>19</v>
      </c>
      <c r="D390" s="20"/>
      <c r="E390" s="27">
        <f t="shared" si="5"/>
        <v>1</v>
      </c>
      <c r="F390" s="30"/>
      <c r="G390" s="46">
        <v>1</v>
      </c>
      <c r="H390" s="20"/>
    </row>
    <row r="391" spans="1:8" s="2" customFormat="1" x14ac:dyDescent="0.2">
      <c r="A391" s="20"/>
      <c r="B391" s="20"/>
      <c r="C391" s="20" t="s">
        <v>17</v>
      </c>
      <c r="D391" s="20"/>
      <c r="E391" s="27">
        <f t="shared" si="5"/>
        <v>215.65200000000002</v>
      </c>
      <c r="F391" s="30">
        <f>F393+F395+F397+F399+F400</f>
        <v>161.15700000000001</v>
      </c>
      <c r="G391" s="46">
        <f>G393+G395+G397+G399+G400</f>
        <v>54.494999999999997</v>
      </c>
      <c r="H391" s="20"/>
    </row>
    <row r="392" spans="1:8" s="2" customFormat="1" x14ac:dyDescent="0.2">
      <c r="A392" s="20" t="s">
        <v>45</v>
      </c>
      <c r="B392" s="20" t="s">
        <v>46</v>
      </c>
      <c r="C392" s="20" t="s">
        <v>47</v>
      </c>
      <c r="D392" s="20"/>
      <c r="E392" s="27">
        <f t="shared" si="5"/>
        <v>29</v>
      </c>
      <c r="F392" s="30">
        <v>29</v>
      </c>
      <c r="G392" s="46"/>
      <c r="H392" s="20"/>
    </row>
    <row r="393" spans="1:8" s="2" customFormat="1" x14ac:dyDescent="0.2">
      <c r="A393" s="20"/>
      <c r="B393" s="20"/>
      <c r="C393" s="20" t="s">
        <v>17</v>
      </c>
      <c r="D393" s="20"/>
      <c r="E393" s="27">
        <f t="shared" si="5"/>
        <v>161.15700000000001</v>
      </c>
      <c r="F393" s="30">
        <v>161.15700000000001</v>
      </c>
      <c r="G393" s="46"/>
      <c r="H393" s="20"/>
    </row>
    <row r="394" spans="1:8" s="2" customFormat="1" x14ac:dyDescent="0.2">
      <c r="A394" s="20" t="s">
        <v>48</v>
      </c>
      <c r="B394" s="20" t="s">
        <v>49</v>
      </c>
      <c r="C394" s="20" t="s">
        <v>50</v>
      </c>
      <c r="D394" s="20"/>
      <c r="E394" s="27">
        <f t="shared" si="5"/>
        <v>0</v>
      </c>
      <c r="F394" s="30"/>
      <c r="G394" s="46"/>
      <c r="H394" s="20"/>
    </row>
    <row r="395" spans="1:8" s="2" customFormat="1" x14ac:dyDescent="0.2">
      <c r="A395" s="20"/>
      <c r="B395" s="20"/>
      <c r="C395" s="20" t="s">
        <v>17</v>
      </c>
      <c r="D395" s="20"/>
      <c r="E395" s="27">
        <f t="shared" si="5"/>
        <v>0</v>
      </c>
      <c r="F395" s="30"/>
      <c r="G395" s="46"/>
      <c r="H395" s="20"/>
    </row>
    <row r="396" spans="1:8" s="2" customFormat="1" x14ac:dyDescent="0.2">
      <c r="A396" s="20" t="s">
        <v>51</v>
      </c>
      <c r="B396" s="20" t="s">
        <v>52</v>
      </c>
      <c r="C396" s="20" t="s">
        <v>50</v>
      </c>
      <c r="D396" s="20"/>
      <c r="E396" s="27">
        <f t="shared" si="5"/>
        <v>0</v>
      </c>
      <c r="F396" s="30"/>
      <c r="G396" s="46"/>
      <c r="H396" s="20"/>
    </row>
    <row r="397" spans="1:8" s="2" customFormat="1" x14ac:dyDescent="0.2">
      <c r="A397" s="20"/>
      <c r="B397" s="20"/>
      <c r="C397" s="20" t="s">
        <v>17</v>
      </c>
      <c r="D397" s="20"/>
      <c r="E397" s="27">
        <f t="shared" si="5"/>
        <v>0</v>
      </c>
      <c r="F397" s="30"/>
      <c r="G397" s="46"/>
      <c r="H397" s="20"/>
    </row>
    <row r="398" spans="1:8" s="2" customFormat="1" x14ac:dyDescent="0.2">
      <c r="A398" s="20" t="s">
        <v>53</v>
      </c>
      <c r="B398" s="20" t="s">
        <v>54</v>
      </c>
      <c r="C398" s="20" t="s">
        <v>55</v>
      </c>
      <c r="D398" s="20"/>
      <c r="E398" s="27">
        <f t="shared" si="5"/>
        <v>0</v>
      </c>
      <c r="F398" s="30"/>
      <c r="G398" s="46"/>
      <c r="H398" s="20"/>
    </row>
    <row r="399" spans="1:8" s="2" customFormat="1" x14ac:dyDescent="0.2">
      <c r="A399" s="20"/>
      <c r="B399" s="20"/>
      <c r="C399" s="20" t="s">
        <v>17</v>
      </c>
      <c r="D399" s="20"/>
      <c r="E399" s="27">
        <f t="shared" si="5"/>
        <v>0</v>
      </c>
      <c r="F399" s="30"/>
      <c r="G399" s="46"/>
      <c r="H399" s="20"/>
    </row>
    <row r="400" spans="1:8" s="2" customFormat="1" x14ac:dyDescent="0.2">
      <c r="A400" s="20" t="s">
        <v>56</v>
      </c>
      <c r="B400" s="20" t="s">
        <v>57</v>
      </c>
      <c r="C400" s="20" t="s">
        <v>17</v>
      </c>
      <c r="D400" s="20"/>
      <c r="E400" s="27">
        <f t="shared" si="5"/>
        <v>54.494999999999997</v>
      </c>
      <c r="F400" s="30"/>
      <c r="G400" s="46">
        <v>54.494999999999997</v>
      </c>
      <c r="H400" s="20"/>
    </row>
    <row r="401" spans="1:8" s="2" customFormat="1" x14ac:dyDescent="0.2">
      <c r="A401" s="20"/>
      <c r="B401" s="47" t="s">
        <v>93</v>
      </c>
      <c r="C401" s="45" t="s">
        <v>19</v>
      </c>
      <c r="D401" s="45"/>
      <c r="E401" s="27">
        <f t="shared" si="5"/>
        <v>1</v>
      </c>
      <c r="F401" s="30"/>
      <c r="G401" s="46">
        <v>1</v>
      </c>
      <c r="H401" s="20"/>
    </row>
    <row r="402" spans="1:8" s="2" customFormat="1" x14ac:dyDescent="0.2">
      <c r="A402" s="20"/>
      <c r="B402" s="20"/>
      <c r="C402" s="45" t="s">
        <v>17</v>
      </c>
      <c r="D402" s="45"/>
      <c r="E402" s="27">
        <f t="shared" si="5"/>
        <v>271.17700000000002</v>
      </c>
      <c r="F402" s="30">
        <f>F404+F406+F408+F410+F411</f>
        <v>0</v>
      </c>
      <c r="G402" s="46">
        <f>G404+G406+G408+G410+G411</f>
        <v>271.17700000000002</v>
      </c>
      <c r="H402" s="20"/>
    </row>
    <row r="403" spans="1:8" s="2" customFormat="1" x14ac:dyDescent="0.2">
      <c r="A403" s="20" t="s">
        <v>45</v>
      </c>
      <c r="B403" s="20" t="s">
        <v>46</v>
      </c>
      <c r="C403" s="20" t="s">
        <v>47</v>
      </c>
      <c r="D403" s="20"/>
      <c r="E403" s="27">
        <f t="shared" si="5"/>
        <v>0</v>
      </c>
      <c r="F403" s="30"/>
      <c r="G403" s="46"/>
      <c r="H403" s="20"/>
    </row>
    <row r="404" spans="1:8" s="2" customFormat="1" x14ac:dyDescent="0.2">
      <c r="A404" s="20"/>
      <c r="B404" s="20"/>
      <c r="C404" s="20" t="s">
        <v>17</v>
      </c>
      <c r="D404" s="20"/>
      <c r="E404" s="27">
        <f t="shared" si="5"/>
        <v>0</v>
      </c>
      <c r="F404" s="30"/>
      <c r="G404" s="46"/>
      <c r="H404" s="20"/>
    </row>
    <row r="405" spans="1:8" s="2" customFormat="1" x14ac:dyDescent="0.2">
      <c r="A405" s="20" t="s">
        <v>48</v>
      </c>
      <c r="B405" s="20" t="s">
        <v>49</v>
      </c>
      <c r="C405" s="20" t="s">
        <v>50</v>
      </c>
      <c r="D405" s="20"/>
      <c r="E405" s="27">
        <f t="shared" si="5"/>
        <v>137</v>
      </c>
      <c r="F405" s="30"/>
      <c r="G405" s="46">
        <v>137</v>
      </c>
      <c r="H405" s="20"/>
    </row>
    <row r="406" spans="1:8" s="2" customFormat="1" x14ac:dyDescent="0.2">
      <c r="A406" s="20"/>
      <c r="B406" s="20"/>
      <c r="C406" s="20" t="s">
        <v>17</v>
      </c>
      <c r="D406" s="20"/>
      <c r="E406" s="27">
        <f t="shared" si="5"/>
        <v>80.444000000000003</v>
      </c>
      <c r="F406" s="30"/>
      <c r="G406" s="46">
        <v>80.444000000000003</v>
      </c>
      <c r="H406" s="20"/>
    </row>
    <row r="407" spans="1:8" s="2" customFormat="1" x14ac:dyDescent="0.2">
      <c r="A407" s="20" t="s">
        <v>51</v>
      </c>
      <c r="B407" s="20" t="s">
        <v>52</v>
      </c>
      <c r="C407" s="20" t="s">
        <v>50</v>
      </c>
      <c r="D407" s="20"/>
      <c r="E407" s="27">
        <f t="shared" si="5"/>
        <v>0</v>
      </c>
      <c r="F407" s="30"/>
      <c r="G407" s="46"/>
      <c r="H407" s="20"/>
    </row>
    <row r="408" spans="1:8" s="2" customFormat="1" x14ac:dyDescent="0.2">
      <c r="A408" s="20"/>
      <c r="B408" s="20"/>
      <c r="C408" s="20" t="s">
        <v>17</v>
      </c>
      <c r="D408" s="20"/>
      <c r="E408" s="27">
        <f t="shared" si="5"/>
        <v>0</v>
      </c>
      <c r="F408" s="30"/>
      <c r="G408" s="46"/>
      <c r="H408" s="20"/>
    </row>
    <row r="409" spans="1:8" s="2" customFormat="1" x14ac:dyDescent="0.2">
      <c r="A409" s="20" t="s">
        <v>53</v>
      </c>
      <c r="B409" s="20" t="s">
        <v>54</v>
      </c>
      <c r="C409" s="20" t="s">
        <v>55</v>
      </c>
      <c r="D409" s="20"/>
      <c r="E409" s="27">
        <f t="shared" si="5"/>
        <v>0</v>
      </c>
      <c r="F409" s="30"/>
      <c r="G409" s="46"/>
      <c r="H409" s="20"/>
    </row>
    <row r="410" spans="1:8" s="2" customFormat="1" x14ac:dyDescent="0.2">
      <c r="A410" s="20"/>
      <c r="B410" s="20"/>
      <c r="C410" s="20" t="s">
        <v>17</v>
      </c>
      <c r="D410" s="20"/>
      <c r="E410" s="27">
        <f t="shared" si="5"/>
        <v>0</v>
      </c>
      <c r="F410" s="30"/>
      <c r="G410" s="46"/>
      <c r="H410" s="20"/>
    </row>
    <row r="411" spans="1:8" s="2" customFormat="1" x14ac:dyDescent="0.2">
      <c r="A411" s="20" t="s">
        <v>56</v>
      </c>
      <c r="B411" s="20" t="s">
        <v>57</v>
      </c>
      <c r="C411" s="20" t="s">
        <v>17</v>
      </c>
      <c r="D411" s="20"/>
      <c r="E411" s="27">
        <f t="shared" si="5"/>
        <v>190.733</v>
      </c>
      <c r="F411" s="30"/>
      <c r="G411" s="46">
        <v>190.733</v>
      </c>
      <c r="H411" s="20"/>
    </row>
    <row r="412" spans="1:8" s="2" customFormat="1" x14ac:dyDescent="0.2">
      <c r="A412" s="20"/>
      <c r="B412" s="47" t="s">
        <v>94</v>
      </c>
      <c r="C412" s="45" t="s">
        <v>19</v>
      </c>
      <c r="D412" s="45"/>
      <c r="E412" s="27">
        <f t="shared" si="5"/>
        <v>1</v>
      </c>
      <c r="F412" s="30"/>
      <c r="G412" s="46">
        <v>1</v>
      </c>
      <c r="H412" s="20"/>
    </row>
    <row r="413" spans="1:8" s="2" customFormat="1" x14ac:dyDescent="0.2">
      <c r="A413" s="20"/>
      <c r="B413" s="47"/>
      <c r="C413" s="45" t="s">
        <v>17</v>
      </c>
      <c r="D413" s="45"/>
      <c r="E413" s="27">
        <f t="shared" si="5"/>
        <v>247.32600000000002</v>
      </c>
      <c r="F413" s="30">
        <f>F415+F417+F419+F421+F422</f>
        <v>168.15100000000001</v>
      </c>
      <c r="G413" s="46">
        <f>G415+G417+G419+G421+G422</f>
        <v>79.174999999999997</v>
      </c>
      <c r="H413" s="20"/>
    </row>
    <row r="414" spans="1:8" s="2" customFormat="1" x14ac:dyDescent="0.2">
      <c r="A414" s="20" t="s">
        <v>45</v>
      </c>
      <c r="B414" s="20" t="s">
        <v>46</v>
      </c>
      <c r="C414" s="20" t="s">
        <v>47</v>
      </c>
      <c r="D414" s="20"/>
      <c r="E414" s="27">
        <f t="shared" si="5"/>
        <v>0</v>
      </c>
      <c r="F414" s="30"/>
      <c r="G414" s="46"/>
      <c r="H414" s="20"/>
    </row>
    <row r="415" spans="1:8" s="2" customFormat="1" x14ac:dyDescent="0.2">
      <c r="A415" s="20"/>
      <c r="B415" s="20"/>
      <c r="C415" s="20" t="s">
        <v>17</v>
      </c>
      <c r="D415" s="20"/>
      <c r="E415" s="27">
        <f t="shared" si="5"/>
        <v>0</v>
      </c>
      <c r="F415" s="30"/>
      <c r="G415" s="46"/>
      <c r="H415" s="20"/>
    </row>
    <row r="416" spans="1:8" s="2" customFormat="1" x14ac:dyDescent="0.2">
      <c r="A416" s="20" t="s">
        <v>48</v>
      </c>
      <c r="B416" s="20" t="s">
        <v>49</v>
      </c>
      <c r="C416" s="20" t="s">
        <v>50</v>
      </c>
      <c r="D416" s="20"/>
      <c r="E416" s="27">
        <f t="shared" si="5"/>
        <v>355</v>
      </c>
      <c r="F416" s="30">
        <v>355</v>
      </c>
      <c r="G416" s="46"/>
      <c r="H416" s="20"/>
    </row>
    <row r="417" spans="1:8" s="2" customFormat="1" x14ac:dyDescent="0.2">
      <c r="A417" s="20"/>
      <c r="B417" s="20"/>
      <c r="C417" s="20" t="s">
        <v>17</v>
      </c>
      <c r="D417" s="20"/>
      <c r="E417" s="27">
        <f t="shared" si="5"/>
        <v>168.15100000000001</v>
      </c>
      <c r="F417" s="30">
        <v>168.15100000000001</v>
      </c>
      <c r="G417" s="46"/>
      <c r="H417" s="20"/>
    </row>
    <row r="418" spans="1:8" s="2" customFormat="1" x14ac:dyDescent="0.2">
      <c r="A418" s="20" t="s">
        <v>51</v>
      </c>
      <c r="B418" s="20" t="s">
        <v>52</v>
      </c>
      <c r="C418" s="20" t="s">
        <v>50</v>
      </c>
      <c r="D418" s="20"/>
      <c r="E418" s="27">
        <f t="shared" si="5"/>
        <v>0</v>
      </c>
      <c r="F418" s="30"/>
      <c r="G418" s="46"/>
      <c r="H418" s="20"/>
    </row>
    <row r="419" spans="1:8" s="2" customFormat="1" x14ac:dyDescent="0.2">
      <c r="A419" s="20"/>
      <c r="B419" s="20"/>
      <c r="C419" s="20" t="s">
        <v>17</v>
      </c>
      <c r="D419" s="20"/>
      <c r="E419" s="27">
        <f t="shared" si="5"/>
        <v>0</v>
      </c>
      <c r="F419" s="30"/>
      <c r="G419" s="46"/>
      <c r="H419" s="20"/>
    </row>
    <row r="420" spans="1:8" s="2" customFormat="1" x14ac:dyDescent="0.2">
      <c r="A420" s="20" t="s">
        <v>53</v>
      </c>
      <c r="B420" s="20" t="s">
        <v>54</v>
      </c>
      <c r="C420" s="20" t="s">
        <v>55</v>
      </c>
      <c r="D420" s="20"/>
      <c r="E420" s="27">
        <f t="shared" si="5"/>
        <v>0</v>
      </c>
      <c r="F420" s="30"/>
      <c r="G420" s="46"/>
      <c r="H420" s="20"/>
    </row>
    <row r="421" spans="1:8" s="2" customFormat="1" x14ac:dyDescent="0.2">
      <c r="A421" s="20"/>
      <c r="B421" s="20"/>
      <c r="C421" s="20" t="s">
        <v>17</v>
      </c>
      <c r="D421" s="20"/>
      <c r="E421" s="27">
        <f t="shared" si="5"/>
        <v>0</v>
      </c>
      <c r="F421" s="30"/>
      <c r="G421" s="46"/>
      <c r="H421" s="20"/>
    </row>
    <row r="422" spans="1:8" s="2" customFormat="1" x14ac:dyDescent="0.2">
      <c r="A422" s="20" t="s">
        <v>56</v>
      </c>
      <c r="B422" s="20" t="s">
        <v>57</v>
      </c>
      <c r="C422" s="20" t="s">
        <v>17</v>
      </c>
      <c r="D422" s="20"/>
      <c r="E422" s="27">
        <f t="shared" si="5"/>
        <v>79.174999999999997</v>
      </c>
      <c r="F422" s="30"/>
      <c r="G422" s="46">
        <v>79.174999999999997</v>
      </c>
      <c r="H422" s="20"/>
    </row>
    <row r="423" spans="1:8" s="2" customFormat="1" x14ac:dyDescent="0.2">
      <c r="A423" s="20"/>
      <c r="B423" s="47" t="s">
        <v>95</v>
      </c>
      <c r="C423" s="45" t="s">
        <v>19</v>
      </c>
      <c r="D423" s="45"/>
      <c r="E423" s="27">
        <f t="shared" si="5"/>
        <v>1</v>
      </c>
      <c r="F423" s="30"/>
      <c r="G423" s="46">
        <v>1</v>
      </c>
      <c r="H423" s="20"/>
    </row>
    <row r="424" spans="1:8" s="2" customFormat="1" x14ac:dyDescent="0.2">
      <c r="A424" s="20"/>
      <c r="B424" s="20"/>
      <c r="C424" s="45" t="s">
        <v>17</v>
      </c>
      <c r="D424" s="45"/>
      <c r="E424" s="27">
        <f t="shared" si="5"/>
        <v>195.21699999999998</v>
      </c>
      <c r="F424" s="30">
        <f>F426+F428+F430+F432+F433</f>
        <v>0</v>
      </c>
      <c r="G424" s="46">
        <f>G426+G428+G430+G432+G433</f>
        <v>195.21699999999998</v>
      </c>
      <c r="H424" s="20"/>
    </row>
    <row r="425" spans="1:8" s="2" customFormat="1" x14ac:dyDescent="0.2">
      <c r="A425" s="20" t="s">
        <v>45</v>
      </c>
      <c r="B425" s="20" t="s">
        <v>46</v>
      </c>
      <c r="C425" s="20" t="s">
        <v>47</v>
      </c>
      <c r="D425" s="20"/>
      <c r="E425" s="27">
        <f t="shared" si="5"/>
        <v>0</v>
      </c>
      <c r="F425" s="30"/>
      <c r="G425" s="46"/>
      <c r="H425" s="20"/>
    </row>
    <row r="426" spans="1:8" s="2" customFormat="1" x14ac:dyDescent="0.2">
      <c r="A426" s="20"/>
      <c r="B426" s="20"/>
      <c r="C426" s="20" t="s">
        <v>17</v>
      </c>
      <c r="D426" s="20"/>
      <c r="E426" s="27">
        <f t="shared" si="5"/>
        <v>0</v>
      </c>
      <c r="F426" s="30"/>
      <c r="G426" s="46"/>
      <c r="H426" s="20"/>
    </row>
    <row r="427" spans="1:8" s="2" customFormat="1" x14ac:dyDescent="0.2">
      <c r="A427" s="20" t="s">
        <v>48</v>
      </c>
      <c r="B427" s="20" t="s">
        <v>49</v>
      </c>
      <c r="C427" s="20" t="s">
        <v>50</v>
      </c>
      <c r="D427" s="20"/>
      <c r="E427" s="27">
        <f t="shared" si="5"/>
        <v>410</v>
      </c>
      <c r="F427" s="30"/>
      <c r="G427" s="46">
        <v>410</v>
      </c>
      <c r="H427" s="20"/>
    </row>
    <row r="428" spans="1:8" s="2" customFormat="1" x14ac:dyDescent="0.2">
      <c r="A428" s="20"/>
      <c r="B428" s="20"/>
      <c r="C428" s="20" t="s">
        <v>17</v>
      </c>
      <c r="D428" s="20"/>
      <c r="E428" s="27">
        <f t="shared" si="5"/>
        <v>99.85</v>
      </c>
      <c r="F428" s="30"/>
      <c r="G428" s="46">
        <v>99.85</v>
      </c>
      <c r="H428" s="20"/>
    </row>
    <row r="429" spans="1:8" s="2" customFormat="1" x14ac:dyDescent="0.2">
      <c r="A429" s="20" t="s">
        <v>51</v>
      </c>
      <c r="B429" s="20" t="s">
        <v>52</v>
      </c>
      <c r="C429" s="20" t="s">
        <v>50</v>
      </c>
      <c r="D429" s="20"/>
      <c r="E429" s="27">
        <f t="shared" si="5"/>
        <v>0</v>
      </c>
      <c r="F429" s="30"/>
      <c r="G429" s="48"/>
      <c r="H429" s="20"/>
    </row>
    <row r="430" spans="1:8" s="2" customFormat="1" x14ac:dyDescent="0.2">
      <c r="A430" s="20"/>
      <c r="B430" s="20"/>
      <c r="C430" s="20" t="s">
        <v>17</v>
      </c>
      <c r="D430" s="20"/>
      <c r="E430" s="27">
        <f t="shared" si="5"/>
        <v>0</v>
      </c>
      <c r="F430" s="30"/>
      <c r="G430" s="48"/>
      <c r="H430" s="20"/>
    </row>
    <row r="431" spans="1:8" s="2" customFormat="1" x14ac:dyDescent="0.2">
      <c r="A431" s="20" t="s">
        <v>53</v>
      </c>
      <c r="B431" s="20" t="s">
        <v>54</v>
      </c>
      <c r="C431" s="20" t="s">
        <v>55</v>
      </c>
      <c r="D431" s="20"/>
      <c r="E431" s="27">
        <f t="shared" si="5"/>
        <v>0</v>
      </c>
      <c r="F431" s="30"/>
      <c r="G431" s="48"/>
      <c r="H431" s="20"/>
    </row>
    <row r="432" spans="1:8" s="2" customFormat="1" x14ac:dyDescent="0.2">
      <c r="A432" s="20"/>
      <c r="B432" s="20"/>
      <c r="C432" s="20" t="s">
        <v>17</v>
      </c>
      <c r="D432" s="20"/>
      <c r="E432" s="27">
        <f t="shared" si="5"/>
        <v>0</v>
      </c>
      <c r="F432" s="30"/>
      <c r="G432" s="48"/>
      <c r="H432" s="20"/>
    </row>
    <row r="433" spans="1:110" s="2" customFormat="1" ht="13.5" thickBot="1" x14ac:dyDescent="0.25">
      <c r="A433" s="51" t="s">
        <v>56</v>
      </c>
      <c r="B433" s="51" t="s">
        <v>57</v>
      </c>
      <c r="C433" s="51" t="s">
        <v>17</v>
      </c>
      <c r="D433" s="51"/>
      <c r="E433" s="52">
        <f t="shared" si="5"/>
        <v>95.367000000000004</v>
      </c>
      <c r="F433" s="37"/>
      <c r="G433" s="53">
        <v>95.367000000000004</v>
      </c>
      <c r="H433" s="51"/>
    </row>
    <row r="434" spans="1:110" s="5" customFormat="1" ht="13.5" customHeight="1" x14ac:dyDescent="0.2">
      <c r="A434" s="85">
        <v>3</v>
      </c>
      <c r="B434" s="86" t="s">
        <v>96</v>
      </c>
      <c r="C434" s="54" t="s">
        <v>19</v>
      </c>
      <c r="D434" s="55"/>
      <c r="E434" s="56">
        <f>F434+G434</f>
        <v>18</v>
      </c>
      <c r="F434" s="56">
        <f>F454+F464+F474+F484+F494+F504+F514+F564+F574+F584+F594+F614+F634+F654+F664+F704</f>
        <v>8</v>
      </c>
      <c r="G434" s="56">
        <f>G454+G464+G474+G484+G494+G504+G514+G564+G574+G594+G614+G624+G634+G654+G664+G684+G694+G704</f>
        <v>10</v>
      </c>
      <c r="H434" s="55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</row>
    <row r="435" spans="1:110" s="5" customFormat="1" ht="13.5" customHeight="1" x14ac:dyDescent="0.2">
      <c r="A435" s="85"/>
      <c r="B435" s="86"/>
      <c r="C435" s="57" t="s">
        <v>17</v>
      </c>
      <c r="D435" s="55"/>
      <c r="E435" s="56">
        <f>F435+G435</f>
        <v>7717.0370000000003</v>
      </c>
      <c r="F435" s="56">
        <f t="shared" ref="F435:G443" si="6">F445+F455+F465+F475+F485+F495+F505+F515+F525+F535+F545+F555+F565+F575+F585+F595+F605+F615+F625+F635+F645+F655+F665+F675+F685+F695+F705</f>
        <v>339.017</v>
      </c>
      <c r="G435" s="56">
        <f t="shared" si="6"/>
        <v>7378.02</v>
      </c>
      <c r="H435" s="55"/>
    </row>
    <row r="436" spans="1:110" s="58" customFormat="1" ht="13.5" customHeight="1" x14ac:dyDescent="0.2">
      <c r="A436" s="80" t="s">
        <v>97</v>
      </c>
      <c r="B436" s="81" t="s">
        <v>98</v>
      </c>
      <c r="C436" s="57" t="s">
        <v>20</v>
      </c>
      <c r="D436" s="57"/>
      <c r="E436" s="56">
        <f t="shared" ref="E436:E463" si="7">F436+G436</f>
        <v>5.2854999999999999</v>
      </c>
      <c r="F436" s="56">
        <f t="shared" si="6"/>
        <v>0.157</v>
      </c>
      <c r="G436" s="56">
        <f t="shared" si="6"/>
        <v>5.1284999999999998</v>
      </c>
      <c r="H436" s="57"/>
    </row>
    <row r="437" spans="1:110" s="58" customFormat="1" ht="13.5" customHeight="1" x14ac:dyDescent="0.2">
      <c r="A437" s="80"/>
      <c r="B437" s="81"/>
      <c r="C437" s="57" t="s">
        <v>17</v>
      </c>
      <c r="D437" s="57"/>
      <c r="E437" s="56">
        <f t="shared" si="7"/>
        <v>7485.59</v>
      </c>
      <c r="F437" s="56">
        <f t="shared" si="6"/>
        <v>201.59099999999998</v>
      </c>
      <c r="G437" s="56">
        <f t="shared" si="6"/>
        <v>7283.9989999999998</v>
      </c>
      <c r="H437" s="57"/>
    </row>
    <row r="438" spans="1:110" s="58" customFormat="1" ht="13.5" customHeight="1" x14ac:dyDescent="0.2">
      <c r="A438" s="80" t="s">
        <v>99</v>
      </c>
      <c r="B438" s="81" t="s">
        <v>100</v>
      </c>
      <c r="C438" s="57" t="s">
        <v>20</v>
      </c>
      <c r="D438" s="57"/>
      <c r="E438" s="56">
        <f t="shared" si="7"/>
        <v>6.1000000000000006E-2</v>
      </c>
      <c r="F438" s="56">
        <f t="shared" si="6"/>
        <v>6.1000000000000006E-2</v>
      </c>
      <c r="G438" s="56">
        <f t="shared" si="6"/>
        <v>0</v>
      </c>
      <c r="H438" s="57"/>
    </row>
    <row r="439" spans="1:110" s="58" customFormat="1" ht="13.5" customHeight="1" x14ac:dyDescent="0.2">
      <c r="A439" s="80"/>
      <c r="B439" s="81"/>
      <c r="C439" s="57" t="s">
        <v>17</v>
      </c>
      <c r="D439" s="57"/>
      <c r="E439" s="56">
        <f t="shared" si="7"/>
        <v>137.42599999999999</v>
      </c>
      <c r="F439" s="56">
        <f t="shared" si="6"/>
        <v>137.42599999999999</v>
      </c>
      <c r="G439" s="56">
        <f t="shared" si="6"/>
        <v>0</v>
      </c>
      <c r="H439" s="57"/>
      <c r="J439" s="59"/>
      <c r="K439" s="59"/>
    </row>
    <row r="440" spans="1:110" s="58" customFormat="1" ht="13.5" customHeight="1" x14ac:dyDescent="0.2">
      <c r="A440" s="80" t="s">
        <v>101</v>
      </c>
      <c r="B440" s="82" t="s">
        <v>102</v>
      </c>
      <c r="C440" s="57" t="s">
        <v>103</v>
      </c>
      <c r="D440" s="57"/>
      <c r="E440" s="56">
        <f t="shared" si="7"/>
        <v>0.186</v>
      </c>
      <c r="F440" s="56">
        <f t="shared" si="6"/>
        <v>0</v>
      </c>
      <c r="G440" s="56">
        <f t="shared" si="6"/>
        <v>0.186</v>
      </c>
      <c r="H440" s="57"/>
      <c r="J440" s="59"/>
      <c r="K440" s="59"/>
      <c r="L440" s="59"/>
    </row>
    <row r="441" spans="1:110" s="58" customFormat="1" ht="13.5" customHeight="1" x14ac:dyDescent="0.2">
      <c r="A441" s="80"/>
      <c r="B441" s="82"/>
      <c r="C441" s="57" t="s">
        <v>17</v>
      </c>
      <c r="D441" s="57"/>
      <c r="E441" s="56">
        <f t="shared" si="7"/>
        <v>94.021000000000001</v>
      </c>
      <c r="F441" s="56">
        <f t="shared" si="6"/>
        <v>0</v>
      </c>
      <c r="G441" s="56">
        <f t="shared" si="6"/>
        <v>94.021000000000001</v>
      </c>
      <c r="H441" s="57"/>
    </row>
    <row r="442" spans="1:110" s="58" customFormat="1" ht="13.5" customHeight="1" x14ac:dyDescent="0.2">
      <c r="A442" s="80" t="s">
        <v>104</v>
      </c>
      <c r="B442" s="81" t="s">
        <v>105</v>
      </c>
      <c r="C442" s="57" t="s">
        <v>55</v>
      </c>
      <c r="D442" s="54"/>
      <c r="E442" s="56">
        <f t="shared" si="7"/>
        <v>0</v>
      </c>
      <c r="F442" s="56">
        <f t="shared" si="6"/>
        <v>0</v>
      </c>
      <c r="G442" s="56">
        <f t="shared" si="6"/>
        <v>0</v>
      </c>
      <c r="H442" s="54"/>
    </row>
    <row r="443" spans="1:110" s="58" customFormat="1" ht="13.5" customHeight="1" x14ac:dyDescent="0.2">
      <c r="A443" s="80"/>
      <c r="B443" s="81"/>
      <c r="C443" s="57" t="s">
        <v>17</v>
      </c>
      <c r="D443" s="54"/>
      <c r="E443" s="56">
        <f t="shared" si="7"/>
        <v>0</v>
      </c>
      <c r="F443" s="56">
        <f t="shared" si="6"/>
        <v>0</v>
      </c>
      <c r="G443" s="56">
        <f t="shared" si="6"/>
        <v>0</v>
      </c>
      <c r="H443" s="54"/>
    </row>
    <row r="444" spans="1:110" s="58" customFormat="1" ht="12.75" customHeight="1" x14ac:dyDescent="0.2">
      <c r="A444" s="66">
        <v>1</v>
      </c>
      <c r="B444" s="69" t="s">
        <v>106</v>
      </c>
      <c r="C444" s="60"/>
      <c r="D444" s="61"/>
      <c r="E444" s="62">
        <f t="shared" si="7"/>
        <v>1</v>
      </c>
      <c r="F444" s="62">
        <v>1</v>
      </c>
      <c r="G444" s="63"/>
      <c r="H444" s="61"/>
    </row>
    <row r="445" spans="1:110" s="5" customFormat="1" ht="12.75" customHeight="1" x14ac:dyDescent="0.2">
      <c r="A445" s="67"/>
      <c r="B445" s="73"/>
      <c r="C445" s="60" t="s">
        <v>17</v>
      </c>
      <c r="D445" s="64"/>
      <c r="E445" s="62">
        <f t="shared" si="7"/>
        <v>30.567</v>
      </c>
      <c r="F445" s="62">
        <f>F447+F449+F451+F453</f>
        <v>30.567</v>
      </c>
      <c r="G445" s="63">
        <f>G447+G449+G451+G453</f>
        <v>0</v>
      </c>
      <c r="H445" s="64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</row>
    <row r="446" spans="1:110" s="58" customFormat="1" ht="12.75" customHeight="1" x14ac:dyDescent="0.2">
      <c r="A446" s="67"/>
      <c r="B446" s="71" t="s">
        <v>98</v>
      </c>
      <c r="C446" s="60" t="s">
        <v>20</v>
      </c>
      <c r="D446" s="60"/>
      <c r="E446" s="62">
        <f t="shared" si="7"/>
        <v>0.02</v>
      </c>
      <c r="F446" s="62">
        <v>0.02</v>
      </c>
      <c r="G446" s="63"/>
      <c r="H446" s="60"/>
    </row>
    <row r="447" spans="1:110" s="58" customFormat="1" ht="12.75" customHeight="1" x14ac:dyDescent="0.2">
      <c r="A447" s="67"/>
      <c r="B447" s="71"/>
      <c r="C447" s="60" t="s">
        <v>17</v>
      </c>
      <c r="D447" s="60"/>
      <c r="E447" s="62">
        <f t="shared" si="7"/>
        <v>30.567</v>
      </c>
      <c r="F447" s="62">
        <v>30.567</v>
      </c>
      <c r="G447" s="63"/>
      <c r="H447" s="60" t="s">
        <v>107</v>
      </c>
    </row>
    <row r="448" spans="1:110" s="58" customFormat="1" ht="12.75" customHeight="1" x14ac:dyDescent="0.2">
      <c r="A448" s="67"/>
      <c r="B448" s="71" t="s">
        <v>100</v>
      </c>
      <c r="C448" s="60" t="s">
        <v>20</v>
      </c>
      <c r="D448" s="60"/>
      <c r="E448" s="62">
        <f t="shared" si="7"/>
        <v>0</v>
      </c>
      <c r="F448" s="62"/>
      <c r="G448" s="63"/>
      <c r="H448" s="60"/>
    </row>
    <row r="449" spans="1:88" s="58" customFormat="1" ht="12.75" customHeight="1" x14ac:dyDescent="0.2">
      <c r="A449" s="67"/>
      <c r="B449" s="71"/>
      <c r="C449" s="60" t="s">
        <v>17</v>
      </c>
      <c r="D449" s="60"/>
      <c r="E449" s="62">
        <f t="shared" si="7"/>
        <v>0</v>
      </c>
      <c r="F449" s="62"/>
      <c r="G449" s="63"/>
      <c r="H449" s="65"/>
    </row>
    <row r="450" spans="1:88" s="58" customFormat="1" ht="12.75" customHeight="1" x14ac:dyDescent="0.2">
      <c r="A450" s="67"/>
      <c r="B450" s="72" t="s">
        <v>102</v>
      </c>
      <c r="C450" s="60" t="s">
        <v>103</v>
      </c>
      <c r="D450" s="60"/>
      <c r="E450" s="62">
        <f t="shared" si="7"/>
        <v>0</v>
      </c>
      <c r="F450" s="62"/>
      <c r="G450" s="63"/>
      <c r="H450" s="60"/>
    </row>
    <row r="451" spans="1:88" s="58" customFormat="1" ht="12.75" customHeight="1" x14ac:dyDescent="0.2">
      <c r="A451" s="67"/>
      <c r="B451" s="72"/>
      <c r="C451" s="60" t="s">
        <v>17</v>
      </c>
      <c r="D451" s="60"/>
      <c r="E451" s="62">
        <f t="shared" si="7"/>
        <v>0</v>
      </c>
      <c r="F451" s="62"/>
      <c r="G451" s="63"/>
      <c r="H451" s="60"/>
    </row>
    <row r="452" spans="1:88" s="58" customFormat="1" ht="12.75" customHeight="1" x14ac:dyDescent="0.2">
      <c r="A452" s="67"/>
      <c r="B452" s="71" t="s">
        <v>105</v>
      </c>
      <c r="C452" s="60" t="s">
        <v>55</v>
      </c>
      <c r="D452" s="61"/>
      <c r="E452" s="62">
        <f t="shared" si="7"/>
        <v>0</v>
      </c>
      <c r="F452" s="62"/>
      <c r="G452" s="63"/>
      <c r="H452" s="61"/>
    </row>
    <row r="453" spans="1:88" s="58" customFormat="1" ht="12.75" customHeight="1" x14ac:dyDescent="0.2">
      <c r="A453" s="68"/>
      <c r="B453" s="71"/>
      <c r="C453" s="60" t="s">
        <v>17</v>
      </c>
      <c r="D453" s="61"/>
      <c r="E453" s="62">
        <f t="shared" si="7"/>
        <v>0</v>
      </c>
      <c r="F453" s="62"/>
      <c r="G453" s="63"/>
      <c r="H453" s="61"/>
    </row>
    <row r="454" spans="1:88" s="3" customFormat="1" ht="12.75" customHeight="1" x14ac:dyDescent="0.2">
      <c r="A454" s="66">
        <v>2</v>
      </c>
      <c r="B454" s="69" t="s">
        <v>108</v>
      </c>
      <c r="C454" s="60"/>
      <c r="D454" s="61"/>
      <c r="E454" s="62">
        <f t="shared" si="7"/>
        <v>1</v>
      </c>
      <c r="F454" s="62"/>
      <c r="G454" s="63">
        <v>1</v>
      </c>
      <c r="H454" s="61"/>
      <c r="I454" s="5"/>
      <c r="J454" s="5"/>
      <c r="K454" s="5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</row>
    <row r="455" spans="1:88" s="3" customFormat="1" ht="12.75" customHeight="1" x14ac:dyDescent="0.2">
      <c r="A455" s="67"/>
      <c r="B455" s="79"/>
      <c r="C455" s="60" t="s">
        <v>17</v>
      </c>
      <c r="D455" s="64"/>
      <c r="E455" s="62">
        <f t="shared" si="7"/>
        <v>539.96100000000001</v>
      </c>
      <c r="F455" s="62">
        <f>F457+F459+F461+F463</f>
        <v>0</v>
      </c>
      <c r="G455" s="63">
        <f>G457+G459+G461+G463</f>
        <v>539.96100000000001</v>
      </c>
      <c r="H455" s="64"/>
      <c r="I455" s="5"/>
      <c r="J455" s="5"/>
      <c r="K455" s="5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</row>
    <row r="456" spans="1:88" s="3" customFormat="1" ht="12.75" customHeight="1" x14ac:dyDescent="0.2">
      <c r="A456" s="67"/>
      <c r="B456" s="74" t="s">
        <v>98</v>
      </c>
      <c r="C456" s="60" t="s">
        <v>20</v>
      </c>
      <c r="D456" s="60"/>
      <c r="E456" s="62">
        <f t="shared" si="7"/>
        <v>0.372</v>
      </c>
      <c r="F456" s="62"/>
      <c r="G456" s="63">
        <v>0.372</v>
      </c>
      <c r="H456" s="60"/>
      <c r="I456" s="5"/>
      <c r="J456" s="5"/>
      <c r="K456" s="5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</row>
    <row r="457" spans="1:88" s="3" customFormat="1" ht="12.75" customHeight="1" x14ac:dyDescent="0.2">
      <c r="A457" s="67"/>
      <c r="B457" s="75"/>
      <c r="C457" s="60" t="s">
        <v>17</v>
      </c>
      <c r="D457" s="60"/>
      <c r="E457" s="62">
        <f t="shared" si="7"/>
        <v>539.96100000000001</v>
      </c>
      <c r="F457" s="62"/>
      <c r="G457" s="63">
        <v>539.96100000000001</v>
      </c>
      <c r="H457" s="60"/>
      <c r="I457" s="5"/>
      <c r="J457" s="5"/>
      <c r="K457" s="5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</row>
    <row r="458" spans="1:88" s="3" customFormat="1" ht="12.75" customHeight="1" x14ac:dyDescent="0.2">
      <c r="A458" s="67"/>
      <c r="B458" s="74" t="s">
        <v>100</v>
      </c>
      <c r="C458" s="60" t="s">
        <v>20</v>
      </c>
      <c r="D458" s="60"/>
      <c r="E458" s="62">
        <f t="shared" si="7"/>
        <v>0</v>
      </c>
      <c r="F458" s="62"/>
      <c r="G458" s="63"/>
      <c r="H458" s="60"/>
      <c r="I458" s="5"/>
      <c r="J458" s="5"/>
      <c r="K458" s="5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</row>
    <row r="459" spans="1:88" s="3" customFormat="1" ht="12.75" customHeight="1" x14ac:dyDescent="0.2">
      <c r="A459" s="67"/>
      <c r="B459" s="75"/>
      <c r="C459" s="60" t="s">
        <v>17</v>
      </c>
      <c r="D459" s="60"/>
      <c r="E459" s="62">
        <f t="shared" si="7"/>
        <v>0</v>
      </c>
      <c r="F459" s="62"/>
      <c r="G459" s="63"/>
      <c r="H459" s="60"/>
      <c r="I459" s="5"/>
      <c r="J459" s="5"/>
      <c r="K459" s="5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</row>
    <row r="460" spans="1:88" s="3" customFormat="1" ht="12.75" customHeight="1" x14ac:dyDescent="0.2">
      <c r="A460" s="67"/>
      <c r="B460" s="76" t="s">
        <v>102</v>
      </c>
      <c r="C460" s="60" t="s">
        <v>103</v>
      </c>
      <c r="D460" s="60"/>
      <c r="E460" s="62">
        <f t="shared" si="7"/>
        <v>0</v>
      </c>
      <c r="F460" s="62"/>
      <c r="G460" s="63"/>
      <c r="H460" s="60"/>
      <c r="I460" s="5"/>
      <c r="J460" s="5"/>
      <c r="K460" s="5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</row>
    <row r="461" spans="1:88" s="3" customFormat="1" ht="12.75" customHeight="1" x14ac:dyDescent="0.2">
      <c r="A461" s="67"/>
      <c r="B461" s="77"/>
      <c r="C461" s="60" t="s">
        <v>17</v>
      </c>
      <c r="D461" s="60"/>
      <c r="E461" s="62">
        <f t="shared" si="7"/>
        <v>0</v>
      </c>
      <c r="F461" s="62"/>
      <c r="G461" s="63"/>
      <c r="H461" s="60"/>
      <c r="I461" s="5"/>
      <c r="J461" s="5"/>
      <c r="K461" s="5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</row>
    <row r="462" spans="1:88" s="3" customFormat="1" ht="12.75" customHeight="1" x14ac:dyDescent="0.2">
      <c r="A462" s="67"/>
      <c r="B462" s="74" t="s">
        <v>105</v>
      </c>
      <c r="C462" s="60" t="s">
        <v>55</v>
      </c>
      <c r="D462" s="61"/>
      <c r="E462" s="62">
        <f t="shared" si="7"/>
        <v>0</v>
      </c>
      <c r="F462" s="62"/>
      <c r="G462" s="63"/>
      <c r="H462" s="61"/>
      <c r="I462" s="5"/>
      <c r="J462" s="5"/>
      <c r="K462" s="5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</row>
    <row r="463" spans="1:88" s="3" customFormat="1" ht="12.75" customHeight="1" x14ac:dyDescent="0.2">
      <c r="A463" s="68"/>
      <c r="B463" s="75"/>
      <c r="C463" s="60" t="s">
        <v>17</v>
      </c>
      <c r="D463" s="61"/>
      <c r="E463" s="62">
        <f t="shared" si="7"/>
        <v>0</v>
      </c>
      <c r="F463" s="62"/>
      <c r="G463" s="63"/>
      <c r="H463" s="61"/>
      <c r="I463" s="5"/>
      <c r="J463" s="5"/>
      <c r="K463" s="5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</row>
    <row r="464" spans="1:88" s="58" customFormat="1" ht="12.75" customHeight="1" x14ac:dyDescent="0.2">
      <c r="A464" s="66">
        <v>3</v>
      </c>
      <c r="B464" s="69" t="s">
        <v>109</v>
      </c>
      <c r="C464" s="60"/>
      <c r="D464" s="61"/>
      <c r="E464" s="62">
        <f>F464+G464</f>
        <v>1</v>
      </c>
      <c r="F464" s="62">
        <v>1</v>
      </c>
      <c r="G464" s="63">
        <v>0</v>
      </c>
      <c r="H464" s="61"/>
    </row>
    <row r="465" spans="1:110" s="5" customFormat="1" ht="12.75" customHeight="1" x14ac:dyDescent="0.2">
      <c r="A465" s="67"/>
      <c r="B465" s="73"/>
      <c r="C465" s="60" t="s">
        <v>17</v>
      </c>
      <c r="D465" s="64"/>
      <c r="E465" s="62">
        <f t="shared" ref="E465:E573" si="8">F465+G465</f>
        <v>5.4539999999999997</v>
      </c>
      <c r="F465" s="62">
        <f>F467+F469+F471+F473</f>
        <v>5.4539999999999997</v>
      </c>
      <c r="G465" s="63">
        <f>G467+G469+G471+G473</f>
        <v>0</v>
      </c>
      <c r="H465" s="64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</row>
    <row r="466" spans="1:110" s="58" customFormat="1" ht="12.75" customHeight="1" x14ac:dyDescent="0.2">
      <c r="A466" s="67"/>
      <c r="B466" s="74" t="s">
        <v>98</v>
      </c>
      <c r="C466" s="60" t="s">
        <v>20</v>
      </c>
      <c r="D466" s="60"/>
      <c r="E466" s="62">
        <f t="shared" si="8"/>
        <v>5.0000000000000001E-3</v>
      </c>
      <c r="F466" s="62">
        <v>5.0000000000000001E-3</v>
      </c>
      <c r="G466" s="63"/>
      <c r="H466" s="60"/>
    </row>
    <row r="467" spans="1:110" s="58" customFormat="1" ht="12.75" customHeight="1" x14ac:dyDescent="0.2">
      <c r="A467" s="67"/>
      <c r="B467" s="75"/>
      <c r="C467" s="60" t="s">
        <v>17</v>
      </c>
      <c r="D467" s="60"/>
      <c r="E467" s="62">
        <f t="shared" si="8"/>
        <v>5.4539999999999997</v>
      </c>
      <c r="F467" s="62">
        <v>5.4539999999999997</v>
      </c>
      <c r="G467" s="63"/>
      <c r="H467" s="60"/>
    </row>
    <row r="468" spans="1:110" s="58" customFormat="1" ht="12.75" customHeight="1" x14ac:dyDescent="0.2">
      <c r="A468" s="67"/>
      <c r="B468" s="74" t="s">
        <v>100</v>
      </c>
      <c r="C468" s="60" t="s">
        <v>20</v>
      </c>
      <c r="D468" s="60"/>
      <c r="E468" s="62">
        <f t="shared" si="8"/>
        <v>0</v>
      </c>
      <c r="F468" s="62"/>
      <c r="G468" s="63"/>
      <c r="H468" s="60"/>
    </row>
    <row r="469" spans="1:110" s="58" customFormat="1" ht="12.75" customHeight="1" x14ac:dyDescent="0.2">
      <c r="A469" s="67"/>
      <c r="B469" s="75"/>
      <c r="C469" s="60" t="s">
        <v>17</v>
      </c>
      <c r="D469" s="60"/>
      <c r="E469" s="62">
        <f t="shared" si="8"/>
        <v>0</v>
      </c>
      <c r="F469" s="62"/>
      <c r="G469" s="63"/>
      <c r="H469" s="60"/>
    </row>
    <row r="470" spans="1:110" s="58" customFormat="1" ht="12.75" customHeight="1" x14ac:dyDescent="0.2">
      <c r="A470" s="67"/>
      <c r="B470" s="76" t="s">
        <v>102</v>
      </c>
      <c r="C470" s="60" t="s">
        <v>103</v>
      </c>
      <c r="D470" s="60"/>
      <c r="E470" s="62">
        <f t="shared" si="8"/>
        <v>0</v>
      </c>
      <c r="F470" s="62"/>
      <c r="G470" s="63"/>
      <c r="H470" s="60"/>
    </row>
    <row r="471" spans="1:110" s="58" customFormat="1" ht="12.75" customHeight="1" x14ac:dyDescent="0.2">
      <c r="A471" s="67"/>
      <c r="B471" s="77"/>
      <c r="C471" s="60" t="s">
        <v>17</v>
      </c>
      <c r="D471" s="60"/>
      <c r="E471" s="62">
        <f t="shared" si="8"/>
        <v>0</v>
      </c>
      <c r="F471" s="62"/>
      <c r="G471" s="63"/>
      <c r="H471" s="60"/>
    </row>
    <row r="472" spans="1:110" s="58" customFormat="1" ht="12.75" customHeight="1" x14ac:dyDescent="0.2">
      <c r="A472" s="67"/>
      <c r="B472" s="74" t="s">
        <v>105</v>
      </c>
      <c r="C472" s="60" t="s">
        <v>55</v>
      </c>
      <c r="D472" s="61"/>
      <c r="E472" s="62">
        <f t="shared" si="8"/>
        <v>0</v>
      </c>
      <c r="F472" s="62"/>
      <c r="G472" s="63"/>
      <c r="H472" s="61"/>
    </row>
    <row r="473" spans="1:110" s="58" customFormat="1" ht="12.75" customHeight="1" x14ac:dyDescent="0.2">
      <c r="A473" s="68"/>
      <c r="B473" s="75"/>
      <c r="C473" s="60" t="s">
        <v>17</v>
      </c>
      <c r="D473" s="61"/>
      <c r="E473" s="62">
        <f t="shared" si="8"/>
        <v>0</v>
      </c>
      <c r="F473" s="62"/>
      <c r="G473" s="63"/>
      <c r="H473" s="61"/>
    </row>
    <row r="474" spans="1:110" s="3" customFormat="1" ht="12.75" customHeight="1" x14ac:dyDescent="0.2">
      <c r="A474" s="66">
        <v>4</v>
      </c>
      <c r="B474" s="69" t="s">
        <v>110</v>
      </c>
      <c r="C474" s="60"/>
      <c r="D474" s="61"/>
      <c r="E474" s="62">
        <f t="shared" si="8"/>
        <v>1</v>
      </c>
      <c r="F474" s="62">
        <v>1</v>
      </c>
      <c r="G474" s="63"/>
      <c r="H474" s="61"/>
      <c r="I474" s="5"/>
      <c r="J474" s="5"/>
      <c r="K474" s="5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</row>
    <row r="475" spans="1:110" s="3" customFormat="1" ht="12.75" customHeight="1" x14ac:dyDescent="0.2">
      <c r="A475" s="67"/>
      <c r="B475" s="73"/>
      <c r="C475" s="60" t="s">
        <v>17</v>
      </c>
      <c r="D475" s="64"/>
      <c r="E475" s="62">
        <f t="shared" si="8"/>
        <v>112.864</v>
      </c>
      <c r="F475" s="62">
        <f>F477+F479+F481+F483</f>
        <v>112.864</v>
      </c>
      <c r="G475" s="63">
        <f>G477+G479+G481+G483</f>
        <v>0</v>
      </c>
      <c r="H475" s="64"/>
      <c r="I475" s="5"/>
      <c r="J475" s="5"/>
      <c r="K475" s="5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</row>
    <row r="476" spans="1:110" s="3" customFormat="1" ht="12.75" customHeight="1" x14ac:dyDescent="0.2">
      <c r="A476" s="67"/>
      <c r="B476" s="71" t="s">
        <v>98</v>
      </c>
      <c r="C476" s="60" t="s">
        <v>20</v>
      </c>
      <c r="D476" s="60"/>
      <c r="E476" s="62">
        <f t="shared" si="8"/>
        <v>0</v>
      </c>
      <c r="F476" s="62"/>
      <c r="G476" s="63"/>
      <c r="H476" s="60"/>
      <c r="I476" s="5"/>
      <c r="J476" s="5"/>
      <c r="K476" s="5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</row>
    <row r="477" spans="1:110" s="3" customFormat="1" ht="12.75" customHeight="1" x14ac:dyDescent="0.2">
      <c r="A477" s="67"/>
      <c r="B477" s="71"/>
      <c r="C477" s="60" t="s">
        <v>17</v>
      </c>
      <c r="D477" s="60"/>
      <c r="E477" s="62">
        <f t="shared" si="8"/>
        <v>0</v>
      </c>
      <c r="F477" s="62"/>
      <c r="G477" s="63"/>
      <c r="H477" s="60"/>
      <c r="I477" s="5"/>
      <c r="J477" s="5"/>
      <c r="K477" s="5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</row>
    <row r="478" spans="1:110" s="3" customFormat="1" ht="12.75" customHeight="1" x14ac:dyDescent="0.2">
      <c r="A478" s="67"/>
      <c r="B478" s="71" t="s">
        <v>100</v>
      </c>
      <c r="C478" s="60" t="s">
        <v>20</v>
      </c>
      <c r="D478" s="60"/>
      <c r="E478" s="62">
        <f t="shared" si="8"/>
        <v>2.5000000000000001E-2</v>
      </c>
      <c r="F478" s="62">
        <v>2.5000000000000001E-2</v>
      </c>
      <c r="G478" s="63"/>
      <c r="H478" s="60"/>
      <c r="I478" s="5"/>
      <c r="J478" s="5"/>
      <c r="K478" s="5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</row>
    <row r="479" spans="1:110" s="3" customFormat="1" ht="12.75" customHeight="1" x14ac:dyDescent="0.2">
      <c r="A479" s="67"/>
      <c r="B479" s="71"/>
      <c r="C479" s="60" t="s">
        <v>17</v>
      </c>
      <c r="D479" s="60"/>
      <c r="E479" s="62">
        <f t="shared" si="8"/>
        <v>112.864</v>
      </c>
      <c r="F479" s="62">
        <f>108.47+4.394</f>
        <v>112.864</v>
      </c>
      <c r="G479" s="63"/>
      <c r="H479" s="60"/>
      <c r="I479" s="5"/>
      <c r="J479" s="5"/>
      <c r="K479" s="5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</row>
    <row r="480" spans="1:110" s="3" customFormat="1" ht="12.75" customHeight="1" x14ac:dyDescent="0.2">
      <c r="A480" s="67"/>
      <c r="B480" s="72" t="s">
        <v>102</v>
      </c>
      <c r="C480" s="60" t="s">
        <v>103</v>
      </c>
      <c r="D480" s="60"/>
      <c r="E480" s="62">
        <f t="shared" si="8"/>
        <v>0</v>
      </c>
      <c r="F480" s="62"/>
      <c r="G480" s="63"/>
      <c r="H480" s="60"/>
      <c r="I480" s="5"/>
      <c r="J480" s="5"/>
      <c r="K480" s="5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</row>
    <row r="481" spans="1:88" s="3" customFormat="1" ht="12.75" customHeight="1" x14ac:dyDescent="0.2">
      <c r="A481" s="67"/>
      <c r="B481" s="72"/>
      <c r="C481" s="60" t="s">
        <v>17</v>
      </c>
      <c r="D481" s="60"/>
      <c r="E481" s="62">
        <f t="shared" si="8"/>
        <v>0</v>
      </c>
      <c r="F481" s="62"/>
      <c r="G481" s="63"/>
      <c r="H481" s="60"/>
      <c r="I481" s="5"/>
      <c r="J481" s="5"/>
      <c r="K481" s="5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</row>
    <row r="482" spans="1:88" s="3" customFormat="1" ht="12.75" customHeight="1" x14ac:dyDescent="0.2">
      <c r="A482" s="67"/>
      <c r="B482" s="71" t="s">
        <v>105</v>
      </c>
      <c r="C482" s="60" t="s">
        <v>55</v>
      </c>
      <c r="D482" s="61"/>
      <c r="E482" s="62">
        <f t="shared" si="8"/>
        <v>0</v>
      </c>
      <c r="F482" s="62"/>
      <c r="G482" s="63"/>
      <c r="H482" s="61"/>
      <c r="I482" s="5"/>
      <c r="J482" s="5"/>
      <c r="K482" s="5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</row>
    <row r="483" spans="1:88" s="3" customFormat="1" ht="12.75" customHeight="1" x14ac:dyDescent="0.2">
      <c r="A483" s="68"/>
      <c r="B483" s="71"/>
      <c r="C483" s="60" t="s">
        <v>17</v>
      </c>
      <c r="D483" s="61"/>
      <c r="E483" s="62">
        <f t="shared" si="8"/>
        <v>0</v>
      </c>
      <c r="F483" s="62"/>
      <c r="G483" s="63"/>
      <c r="H483" s="61"/>
      <c r="I483" s="5"/>
      <c r="J483" s="5"/>
      <c r="K483" s="5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</row>
    <row r="484" spans="1:88" s="3" customFormat="1" ht="12.75" customHeight="1" x14ac:dyDescent="0.2">
      <c r="A484" s="66">
        <v>5</v>
      </c>
      <c r="B484" s="69" t="s">
        <v>64</v>
      </c>
      <c r="C484" s="60"/>
      <c r="D484" s="61"/>
      <c r="E484" s="62">
        <f t="shared" si="8"/>
        <v>1</v>
      </c>
      <c r="F484" s="62"/>
      <c r="G484" s="63">
        <v>1</v>
      </c>
      <c r="H484" s="61"/>
      <c r="I484" s="5"/>
      <c r="J484" s="5"/>
      <c r="K484" s="5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</row>
    <row r="485" spans="1:88" s="3" customFormat="1" ht="12.75" customHeight="1" x14ac:dyDescent="0.2">
      <c r="A485" s="67"/>
      <c r="B485" s="73"/>
      <c r="C485" s="60" t="s">
        <v>17</v>
      </c>
      <c r="D485" s="64"/>
      <c r="E485" s="62">
        <f t="shared" si="8"/>
        <v>1928.62</v>
      </c>
      <c r="F485" s="62">
        <f>F487+F489+F491+F493</f>
        <v>0</v>
      </c>
      <c r="G485" s="63">
        <f>G487+G489+G491+G493</f>
        <v>1928.62</v>
      </c>
      <c r="H485" s="64"/>
      <c r="I485" s="5"/>
      <c r="J485" s="5"/>
      <c r="K485" s="5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</row>
    <row r="486" spans="1:88" s="3" customFormat="1" ht="12.75" customHeight="1" x14ac:dyDescent="0.2">
      <c r="A486" s="67"/>
      <c r="B486" s="71" t="s">
        <v>98</v>
      </c>
      <c r="C486" s="60" t="s">
        <v>20</v>
      </c>
      <c r="D486" s="60"/>
      <c r="E486" s="62">
        <f t="shared" si="8"/>
        <v>1.329</v>
      </c>
      <c r="F486" s="62"/>
      <c r="G486" s="63">
        <v>1.329</v>
      </c>
      <c r="H486" s="60"/>
      <c r="I486" s="5"/>
      <c r="J486" s="5"/>
      <c r="K486" s="5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</row>
    <row r="487" spans="1:88" s="3" customFormat="1" ht="12.75" customHeight="1" x14ac:dyDescent="0.2">
      <c r="A487" s="67"/>
      <c r="B487" s="71"/>
      <c r="C487" s="60" t="s">
        <v>17</v>
      </c>
      <c r="D487" s="60"/>
      <c r="E487" s="62">
        <f t="shared" si="8"/>
        <v>1928.62</v>
      </c>
      <c r="F487" s="62"/>
      <c r="G487" s="63">
        <v>1928.62</v>
      </c>
      <c r="H487" s="60"/>
      <c r="I487" s="5"/>
      <c r="J487" s="5"/>
      <c r="K487" s="5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</row>
    <row r="488" spans="1:88" s="3" customFormat="1" ht="12.75" customHeight="1" x14ac:dyDescent="0.2">
      <c r="A488" s="67"/>
      <c r="B488" s="71" t="s">
        <v>100</v>
      </c>
      <c r="C488" s="60" t="s">
        <v>20</v>
      </c>
      <c r="D488" s="60"/>
      <c r="E488" s="62">
        <f t="shared" si="8"/>
        <v>0</v>
      </c>
      <c r="F488" s="62"/>
      <c r="G488" s="63"/>
      <c r="H488" s="60"/>
      <c r="I488" s="5"/>
      <c r="J488" s="5"/>
      <c r="K488" s="5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</row>
    <row r="489" spans="1:88" s="3" customFormat="1" ht="12.75" customHeight="1" x14ac:dyDescent="0.2">
      <c r="A489" s="67"/>
      <c r="B489" s="71"/>
      <c r="C489" s="60" t="s">
        <v>17</v>
      </c>
      <c r="D489" s="60"/>
      <c r="E489" s="62">
        <f t="shared" si="8"/>
        <v>0</v>
      </c>
      <c r="F489" s="62"/>
      <c r="G489" s="63"/>
      <c r="H489" s="60"/>
      <c r="I489" s="5"/>
      <c r="J489" s="5"/>
      <c r="K489" s="5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</row>
    <row r="490" spans="1:88" s="3" customFormat="1" ht="12.75" customHeight="1" x14ac:dyDescent="0.2">
      <c r="A490" s="67"/>
      <c r="B490" s="72" t="s">
        <v>102</v>
      </c>
      <c r="C490" s="60" t="s">
        <v>103</v>
      </c>
      <c r="D490" s="60"/>
      <c r="E490" s="62">
        <f t="shared" si="8"/>
        <v>0</v>
      </c>
      <c r="F490" s="62"/>
      <c r="G490" s="63"/>
      <c r="H490" s="60"/>
      <c r="I490" s="5"/>
      <c r="J490" s="5"/>
      <c r="K490" s="5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</row>
    <row r="491" spans="1:88" s="3" customFormat="1" ht="12.75" customHeight="1" x14ac:dyDescent="0.2">
      <c r="A491" s="67"/>
      <c r="B491" s="72"/>
      <c r="C491" s="60" t="s">
        <v>17</v>
      </c>
      <c r="D491" s="60"/>
      <c r="E491" s="62">
        <f t="shared" si="8"/>
        <v>0</v>
      </c>
      <c r="F491" s="62"/>
      <c r="G491" s="63"/>
      <c r="H491" s="60"/>
      <c r="I491" s="5"/>
      <c r="J491" s="5"/>
      <c r="K491" s="5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</row>
    <row r="492" spans="1:88" s="3" customFormat="1" ht="12.75" customHeight="1" x14ac:dyDescent="0.2">
      <c r="A492" s="67"/>
      <c r="B492" s="71" t="s">
        <v>105</v>
      </c>
      <c r="C492" s="60" t="s">
        <v>55</v>
      </c>
      <c r="D492" s="61"/>
      <c r="E492" s="62">
        <f t="shared" si="8"/>
        <v>0</v>
      </c>
      <c r="F492" s="62"/>
      <c r="G492" s="63"/>
      <c r="H492" s="61"/>
      <c r="I492" s="5"/>
      <c r="J492" s="5"/>
      <c r="K492" s="5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</row>
    <row r="493" spans="1:88" s="3" customFormat="1" ht="12.75" customHeight="1" x14ac:dyDescent="0.2">
      <c r="A493" s="68"/>
      <c r="B493" s="71"/>
      <c r="C493" s="60" t="s">
        <v>17</v>
      </c>
      <c r="D493" s="61"/>
      <c r="E493" s="62">
        <f t="shared" si="8"/>
        <v>0</v>
      </c>
      <c r="F493" s="62"/>
      <c r="G493" s="63"/>
      <c r="H493" s="61"/>
      <c r="I493" s="5"/>
      <c r="J493" s="5"/>
      <c r="K493" s="5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</row>
    <row r="494" spans="1:88" s="3" customFormat="1" ht="12.75" customHeight="1" x14ac:dyDescent="0.2">
      <c r="A494" s="66">
        <v>6</v>
      </c>
      <c r="B494" s="69" t="s">
        <v>111</v>
      </c>
      <c r="C494" s="60"/>
      <c r="D494" s="61"/>
      <c r="E494" s="62">
        <f t="shared" si="8"/>
        <v>1</v>
      </c>
      <c r="F494" s="62">
        <v>1</v>
      </c>
      <c r="G494" s="63"/>
      <c r="H494" s="61"/>
      <c r="I494" s="5"/>
      <c r="J494" s="5"/>
      <c r="K494" s="5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</row>
    <row r="495" spans="1:88" s="3" customFormat="1" ht="12.75" customHeight="1" x14ac:dyDescent="0.2">
      <c r="A495" s="67"/>
      <c r="B495" s="73"/>
      <c r="C495" s="60" t="s">
        <v>17</v>
      </c>
      <c r="D495" s="64"/>
      <c r="E495" s="62">
        <f t="shared" si="8"/>
        <v>19.024000000000001</v>
      </c>
      <c r="F495" s="62">
        <f>F497+F499+F501+F503</f>
        <v>19.024000000000001</v>
      </c>
      <c r="G495" s="63">
        <f>G497+G499+G501+G503</f>
        <v>0</v>
      </c>
      <c r="H495" s="64"/>
      <c r="I495" s="5"/>
      <c r="J495" s="5"/>
      <c r="K495" s="5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</row>
    <row r="496" spans="1:88" s="3" customFormat="1" ht="12.75" customHeight="1" x14ac:dyDescent="0.2">
      <c r="A496" s="67"/>
      <c r="B496" s="71" t="s">
        <v>98</v>
      </c>
      <c r="C496" s="60" t="s">
        <v>20</v>
      </c>
      <c r="D496" s="60"/>
      <c r="E496" s="62">
        <f t="shared" si="8"/>
        <v>0</v>
      </c>
      <c r="F496" s="62"/>
      <c r="G496" s="63"/>
      <c r="H496" s="60"/>
      <c r="I496" s="5"/>
      <c r="J496" s="5"/>
      <c r="K496" s="5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</row>
    <row r="497" spans="1:88" s="3" customFormat="1" ht="12.75" customHeight="1" x14ac:dyDescent="0.2">
      <c r="A497" s="67"/>
      <c r="B497" s="71"/>
      <c r="C497" s="60" t="s">
        <v>17</v>
      </c>
      <c r="D497" s="60"/>
      <c r="E497" s="62">
        <f t="shared" si="8"/>
        <v>0</v>
      </c>
      <c r="F497" s="62"/>
      <c r="G497" s="63"/>
      <c r="H497" s="60"/>
      <c r="I497" s="5"/>
      <c r="J497" s="5"/>
      <c r="K497" s="5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</row>
    <row r="498" spans="1:88" s="3" customFormat="1" ht="12.75" customHeight="1" x14ac:dyDescent="0.2">
      <c r="A498" s="67"/>
      <c r="B498" s="71" t="s">
        <v>100</v>
      </c>
      <c r="C498" s="60" t="s">
        <v>20</v>
      </c>
      <c r="D498" s="60"/>
      <c r="E498" s="62">
        <f t="shared" si="8"/>
        <v>2.5000000000000001E-2</v>
      </c>
      <c r="F498" s="62">
        <v>2.5000000000000001E-2</v>
      </c>
      <c r="G498" s="63"/>
      <c r="H498" s="60"/>
      <c r="I498" s="5"/>
      <c r="J498" s="5"/>
      <c r="K498" s="5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</row>
    <row r="499" spans="1:88" s="3" customFormat="1" ht="12.75" customHeight="1" x14ac:dyDescent="0.2">
      <c r="A499" s="67"/>
      <c r="B499" s="71"/>
      <c r="C499" s="60" t="s">
        <v>17</v>
      </c>
      <c r="D499" s="60"/>
      <c r="E499" s="62">
        <f t="shared" si="8"/>
        <v>19.024000000000001</v>
      </c>
      <c r="F499" s="62">
        <v>19.024000000000001</v>
      </c>
      <c r="G499" s="63"/>
      <c r="H499" s="60"/>
      <c r="I499" s="5"/>
      <c r="J499" s="5"/>
      <c r="K499" s="5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</row>
    <row r="500" spans="1:88" s="3" customFormat="1" ht="12.75" customHeight="1" x14ac:dyDescent="0.2">
      <c r="A500" s="67"/>
      <c r="B500" s="72" t="s">
        <v>102</v>
      </c>
      <c r="C500" s="60" t="s">
        <v>103</v>
      </c>
      <c r="D500" s="60"/>
      <c r="E500" s="62">
        <f t="shared" si="8"/>
        <v>0</v>
      </c>
      <c r="F500" s="62"/>
      <c r="G500" s="63"/>
      <c r="H500" s="60"/>
      <c r="I500" s="5"/>
      <c r="J500" s="5"/>
      <c r="K500" s="5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</row>
    <row r="501" spans="1:88" s="3" customFormat="1" ht="12.75" customHeight="1" x14ac:dyDescent="0.2">
      <c r="A501" s="67"/>
      <c r="B501" s="72"/>
      <c r="C501" s="60" t="s">
        <v>17</v>
      </c>
      <c r="D501" s="60"/>
      <c r="E501" s="62">
        <f t="shared" si="8"/>
        <v>0</v>
      </c>
      <c r="F501" s="62"/>
      <c r="G501" s="63"/>
      <c r="H501" s="60"/>
      <c r="I501" s="5"/>
      <c r="J501" s="5"/>
      <c r="K501" s="5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</row>
    <row r="502" spans="1:88" s="3" customFormat="1" ht="12.75" customHeight="1" x14ac:dyDescent="0.2">
      <c r="A502" s="67"/>
      <c r="B502" s="71" t="s">
        <v>105</v>
      </c>
      <c r="C502" s="60" t="s">
        <v>55</v>
      </c>
      <c r="D502" s="61"/>
      <c r="E502" s="62">
        <f t="shared" si="8"/>
        <v>0</v>
      </c>
      <c r="F502" s="62"/>
      <c r="G502" s="63"/>
      <c r="H502" s="61"/>
      <c r="I502" s="5"/>
      <c r="J502" s="5"/>
      <c r="K502" s="5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</row>
    <row r="503" spans="1:88" s="3" customFormat="1" ht="12.75" customHeight="1" x14ac:dyDescent="0.2">
      <c r="A503" s="68"/>
      <c r="B503" s="71"/>
      <c r="C503" s="60" t="s">
        <v>17</v>
      </c>
      <c r="D503" s="61"/>
      <c r="E503" s="62">
        <f t="shared" si="8"/>
        <v>0</v>
      </c>
      <c r="F503" s="62"/>
      <c r="G503" s="63"/>
      <c r="H503" s="61"/>
      <c r="I503" s="5"/>
      <c r="J503" s="5"/>
      <c r="K503" s="5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</row>
    <row r="504" spans="1:88" s="3" customFormat="1" ht="12.75" customHeight="1" x14ac:dyDescent="0.2">
      <c r="A504" s="66">
        <v>7</v>
      </c>
      <c r="B504" s="69" t="s">
        <v>112</v>
      </c>
      <c r="C504" s="60"/>
      <c r="D504" s="61"/>
      <c r="E504" s="62">
        <f t="shared" si="8"/>
        <v>1</v>
      </c>
      <c r="F504" s="62"/>
      <c r="G504" s="63">
        <v>1</v>
      </c>
      <c r="H504" s="61"/>
      <c r="I504" s="5"/>
      <c r="J504" s="5"/>
      <c r="K504" s="5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</row>
    <row r="505" spans="1:88" s="3" customFormat="1" ht="12.75" customHeight="1" x14ac:dyDescent="0.2">
      <c r="A505" s="67"/>
      <c r="B505" s="73"/>
      <c r="C505" s="60" t="s">
        <v>17</v>
      </c>
      <c r="D505" s="64"/>
      <c r="E505" s="62">
        <f t="shared" si="8"/>
        <v>192.19800000000001</v>
      </c>
      <c r="F505" s="62">
        <f>F507+F509+F511+F513</f>
        <v>0</v>
      </c>
      <c r="G505" s="63">
        <f>G507+G509+G511+G513</f>
        <v>192.19800000000001</v>
      </c>
      <c r="H505" s="64"/>
      <c r="I505" s="5"/>
      <c r="J505" s="5"/>
      <c r="K505" s="5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</row>
    <row r="506" spans="1:88" s="3" customFormat="1" ht="12.75" customHeight="1" x14ac:dyDescent="0.2">
      <c r="A506" s="67"/>
      <c r="B506" s="71" t="s">
        <v>98</v>
      </c>
      <c r="C506" s="60" t="s">
        <v>20</v>
      </c>
      <c r="D506" s="60"/>
      <c r="E506" s="62">
        <f t="shared" si="8"/>
        <v>0.13800000000000001</v>
      </c>
      <c r="F506" s="62"/>
      <c r="G506" s="63">
        <v>0.13800000000000001</v>
      </c>
      <c r="H506" s="60"/>
      <c r="I506" s="5"/>
      <c r="J506" s="5"/>
      <c r="K506" s="5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</row>
    <row r="507" spans="1:88" s="3" customFormat="1" ht="12.75" customHeight="1" x14ac:dyDescent="0.2">
      <c r="A507" s="67"/>
      <c r="B507" s="71"/>
      <c r="C507" s="60" t="s">
        <v>17</v>
      </c>
      <c r="D507" s="60"/>
      <c r="E507" s="62">
        <f t="shared" si="8"/>
        <v>192.19800000000001</v>
      </c>
      <c r="F507" s="62"/>
      <c r="G507" s="63">
        <v>192.19800000000001</v>
      </c>
      <c r="H507" s="60"/>
      <c r="I507" s="5"/>
      <c r="J507" s="5"/>
      <c r="K507" s="5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</row>
    <row r="508" spans="1:88" s="3" customFormat="1" ht="12.75" customHeight="1" x14ac:dyDescent="0.2">
      <c r="A508" s="67"/>
      <c r="B508" s="71" t="s">
        <v>100</v>
      </c>
      <c r="C508" s="60" t="s">
        <v>20</v>
      </c>
      <c r="D508" s="60"/>
      <c r="E508" s="62">
        <f t="shared" si="8"/>
        <v>0</v>
      </c>
      <c r="F508" s="62"/>
      <c r="G508" s="63"/>
      <c r="H508" s="60"/>
      <c r="I508" s="5"/>
      <c r="J508" s="5"/>
      <c r="K508" s="5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</row>
    <row r="509" spans="1:88" s="3" customFormat="1" ht="12.75" customHeight="1" x14ac:dyDescent="0.2">
      <c r="A509" s="67"/>
      <c r="B509" s="71"/>
      <c r="C509" s="60" t="s">
        <v>17</v>
      </c>
      <c r="D509" s="60"/>
      <c r="E509" s="62">
        <f t="shared" si="8"/>
        <v>0</v>
      </c>
      <c r="F509" s="62"/>
      <c r="G509" s="63"/>
      <c r="H509" s="60"/>
      <c r="I509" s="5"/>
      <c r="J509" s="5"/>
      <c r="K509" s="5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</row>
    <row r="510" spans="1:88" s="3" customFormat="1" ht="12.75" customHeight="1" x14ac:dyDescent="0.2">
      <c r="A510" s="67"/>
      <c r="B510" s="72" t="s">
        <v>102</v>
      </c>
      <c r="C510" s="60" t="s">
        <v>103</v>
      </c>
      <c r="D510" s="60"/>
      <c r="E510" s="62">
        <f t="shared" si="8"/>
        <v>0</v>
      </c>
      <c r="F510" s="62"/>
      <c r="G510" s="63"/>
      <c r="H510" s="60"/>
      <c r="I510" s="5"/>
      <c r="J510" s="5"/>
      <c r="K510" s="5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</row>
    <row r="511" spans="1:88" s="3" customFormat="1" ht="12.75" customHeight="1" x14ac:dyDescent="0.2">
      <c r="A511" s="67"/>
      <c r="B511" s="72"/>
      <c r="C511" s="60" t="s">
        <v>17</v>
      </c>
      <c r="D511" s="60"/>
      <c r="E511" s="62">
        <f t="shared" si="8"/>
        <v>0</v>
      </c>
      <c r="F511" s="62"/>
      <c r="G511" s="63"/>
      <c r="H511" s="60"/>
      <c r="I511" s="5"/>
      <c r="J511" s="5"/>
      <c r="K511" s="5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</row>
    <row r="512" spans="1:88" s="3" customFormat="1" ht="12.75" customHeight="1" x14ac:dyDescent="0.2">
      <c r="A512" s="67"/>
      <c r="B512" s="71" t="s">
        <v>105</v>
      </c>
      <c r="C512" s="60" t="s">
        <v>55</v>
      </c>
      <c r="D512" s="61"/>
      <c r="E512" s="62">
        <f t="shared" si="8"/>
        <v>0</v>
      </c>
      <c r="F512" s="62"/>
      <c r="G512" s="63"/>
      <c r="H512" s="61"/>
      <c r="I512" s="5"/>
      <c r="J512" s="5"/>
      <c r="K512" s="5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</row>
    <row r="513" spans="1:88" s="3" customFormat="1" ht="12.75" customHeight="1" x14ac:dyDescent="0.2">
      <c r="A513" s="68"/>
      <c r="B513" s="71"/>
      <c r="C513" s="60" t="s">
        <v>17</v>
      </c>
      <c r="D513" s="61"/>
      <c r="E513" s="62">
        <f t="shared" si="8"/>
        <v>0</v>
      </c>
      <c r="F513" s="62"/>
      <c r="G513" s="63"/>
      <c r="H513" s="61"/>
      <c r="I513" s="5"/>
      <c r="J513" s="5"/>
      <c r="K513" s="5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</row>
    <row r="514" spans="1:88" s="3" customFormat="1" ht="12.75" customHeight="1" x14ac:dyDescent="0.2">
      <c r="A514" s="66">
        <v>8</v>
      </c>
      <c r="B514" s="69" t="s">
        <v>113</v>
      </c>
      <c r="C514" s="60"/>
      <c r="D514" s="61"/>
      <c r="E514" s="62">
        <f t="shared" si="8"/>
        <v>1</v>
      </c>
      <c r="F514" s="62"/>
      <c r="G514" s="63">
        <v>1</v>
      </c>
      <c r="H514" s="61"/>
      <c r="I514" s="5"/>
      <c r="J514" s="5"/>
      <c r="K514" s="5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</row>
    <row r="515" spans="1:88" s="3" customFormat="1" ht="12.75" customHeight="1" x14ac:dyDescent="0.2">
      <c r="A515" s="67"/>
      <c r="B515" s="73"/>
      <c r="C515" s="60" t="s">
        <v>17</v>
      </c>
      <c r="D515" s="64"/>
      <c r="E515" s="62">
        <f t="shared" si="8"/>
        <v>272.089</v>
      </c>
      <c r="F515" s="62">
        <f>F517+F519+F521+F523</f>
        <v>0</v>
      </c>
      <c r="G515" s="63">
        <f>G517+G519+G521+G523</f>
        <v>272.089</v>
      </c>
      <c r="H515" s="64"/>
      <c r="I515" s="5"/>
      <c r="J515" s="5"/>
      <c r="K515" s="5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</row>
    <row r="516" spans="1:88" s="3" customFormat="1" ht="12.75" customHeight="1" x14ac:dyDescent="0.2">
      <c r="A516" s="67"/>
      <c r="B516" s="71" t="s">
        <v>98</v>
      </c>
      <c r="C516" s="60" t="s">
        <v>20</v>
      </c>
      <c r="D516" s="60"/>
      <c r="E516" s="62">
        <f t="shared" si="8"/>
        <v>0.182</v>
      </c>
      <c r="F516" s="62"/>
      <c r="G516" s="63">
        <v>0.182</v>
      </c>
      <c r="H516" s="60"/>
      <c r="I516" s="5"/>
      <c r="J516" s="5"/>
      <c r="K516" s="5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</row>
    <row r="517" spans="1:88" s="3" customFormat="1" ht="12.75" customHeight="1" x14ac:dyDescent="0.2">
      <c r="A517" s="67"/>
      <c r="B517" s="71"/>
      <c r="C517" s="60" t="s">
        <v>17</v>
      </c>
      <c r="D517" s="60"/>
      <c r="E517" s="62">
        <f t="shared" si="8"/>
        <v>272.089</v>
      </c>
      <c r="F517" s="62"/>
      <c r="G517" s="63">
        <v>272.089</v>
      </c>
      <c r="H517" s="60"/>
      <c r="I517" s="5"/>
      <c r="J517" s="5"/>
      <c r="K517" s="5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</row>
    <row r="518" spans="1:88" s="3" customFormat="1" ht="12.75" customHeight="1" x14ac:dyDescent="0.2">
      <c r="A518" s="67"/>
      <c r="B518" s="71" t="s">
        <v>100</v>
      </c>
      <c r="C518" s="60" t="s">
        <v>20</v>
      </c>
      <c r="D518" s="60"/>
      <c r="E518" s="62">
        <f t="shared" si="8"/>
        <v>0</v>
      </c>
      <c r="F518" s="62"/>
      <c r="G518" s="63"/>
      <c r="H518" s="60"/>
      <c r="I518" s="5"/>
      <c r="J518" s="5"/>
      <c r="K518" s="5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</row>
    <row r="519" spans="1:88" s="3" customFormat="1" ht="12.75" customHeight="1" x14ac:dyDescent="0.2">
      <c r="A519" s="67"/>
      <c r="B519" s="71"/>
      <c r="C519" s="60" t="s">
        <v>17</v>
      </c>
      <c r="D519" s="60"/>
      <c r="E519" s="62">
        <f t="shared" si="8"/>
        <v>0</v>
      </c>
      <c r="F519" s="62"/>
      <c r="G519" s="63"/>
      <c r="H519" s="60"/>
      <c r="I519" s="5"/>
      <c r="J519" s="5"/>
      <c r="K519" s="5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</row>
    <row r="520" spans="1:88" s="3" customFormat="1" ht="12.75" customHeight="1" x14ac:dyDescent="0.2">
      <c r="A520" s="67"/>
      <c r="B520" s="72" t="s">
        <v>102</v>
      </c>
      <c r="C520" s="60" t="s">
        <v>103</v>
      </c>
      <c r="D520" s="60"/>
      <c r="E520" s="62">
        <f t="shared" si="8"/>
        <v>0</v>
      </c>
      <c r="F520" s="62"/>
      <c r="G520" s="63"/>
      <c r="H520" s="60"/>
      <c r="I520" s="5"/>
      <c r="J520" s="5"/>
      <c r="K520" s="5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</row>
    <row r="521" spans="1:88" s="3" customFormat="1" ht="12.75" customHeight="1" x14ac:dyDescent="0.2">
      <c r="A521" s="67"/>
      <c r="B521" s="72"/>
      <c r="C521" s="60" t="s">
        <v>17</v>
      </c>
      <c r="D521" s="60"/>
      <c r="E521" s="62">
        <f t="shared" si="8"/>
        <v>0</v>
      </c>
      <c r="F521" s="62"/>
      <c r="G521" s="63"/>
      <c r="H521" s="60"/>
      <c r="I521" s="5"/>
      <c r="J521" s="5"/>
      <c r="K521" s="5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</row>
    <row r="522" spans="1:88" s="3" customFormat="1" ht="12.75" customHeight="1" x14ac:dyDescent="0.2">
      <c r="A522" s="67"/>
      <c r="B522" s="71" t="s">
        <v>105</v>
      </c>
      <c r="C522" s="60" t="s">
        <v>55</v>
      </c>
      <c r="D522" s="61"/>
      <c r="E522" s="62">
        <f t="shared" si="8"/>
        <v>0</v>
      </c>
      <c r="F522" s="62"/>
      <c r="G522" s="63"/>
      <c r="H522" s="61"/>
      <c r="I522" s="5"/>
      <c r="J522" s="5"/>
      <c r="K522" s="5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</row>
    <row r="523" spans="1:88" s="3" customFormat="1" ht="12.75" customHeight="1" x14ac:dyDescent="0.2">
      <c r="A523" s="68"/>
      <c r="B523" s="71"/>
      <c r="C523" s="60" t="s">
        <v>17</v>
      </c>
      <c r="D523" s="61"/>
      <c r="E523" s="62">
        <f t="shared" si="8"/>
        <v>0</v>
      </c>
      <c r="F523" s="62"/>
      <c r="G523" s="63"/>
      <c r="H523" s="61"/>
      <c r="I523" s="5"/>
      <c r="J523" s="5"/>
      <c r="K523" s="5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</row>
    <row r="524" spans="1:88" s="3" customFormat="1" ht="12.75" customHeight="1" x14ac:dyDescent="0.2">
      <c r="A524" s="66">
        <v>9</v>
      </c>
      <c r="B524" s="69" t="s">
        <v>114</v>
      </c>
      <c r="C524" s="60"/>
      <c r="D524" s="61"/>
      <c r="E524" s="62">
        <f t="shared" si="8"/>
        <v>1</v>
      </c>
      <c r="F524" s="62"/>
      <c r="G524" s="63">
        <v>1</v>
      </c>
      <c r="H524" s="61"/>
      <c r="I524" s="5"/>
      <c r="J524" s="5"/>
      <c r="K524" s="5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</row>
    <row r="525" spans="1:88" s="3" customFormat="1" ht="12.75" customHeight="1" x14ac:dyDescent="0.2">
      <c r="A525" s="67"/>
      <c r="B525" s="73"/>
      <c r="C525" s="60" t="s">
        <v>17</v>
      </c>
      <c r="D525" s="64"/>
      <c r="E525" s="62">
        <f t="shared" si="8"/>
        <v>167.625</v>
      </c>
      <c r="F525" s="62">
        <f>F527+F529+F531+F533</f>
        <v>0</v>
      </c>
      <c r="G525" s="63">
        <f>G527+G529+G531+G533</f>
        <v>167.625</v>
      </c>
      <c r="H525" s="64"/>
      <c r="I525" s="5"/>
      <c r="J525" s="5"/>
      <c r="K525" s="5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</row>
    <row r="526" spans="1:88" s="3" customFormat="1" ht="12.75" customHeight="1" x14ac:dyDescent="0.2">
      <c r="A526" s="67"/>
      <c r="B526" s="71" t="s">
        <v>98</v>
      </c>
      <c r="C526" s="60" t="s">
        <v>20</v>
      </c>
      <c r="D526" s="60"/>
      <c r="E526" s="62">
        <f t="shared" si="8"/>
        <v>0.08</v>
      </c>
      <c r="F526" s="62"/>
      <c r="G526" s="63">
        <v>0.08</v>
      </c>
      <c r="H526" s="60"/>
      <c r="I526" s="5"/>
      <c r="J526" s="5"/>
      <c r="K526" s="5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</row>
    <row r="527" spans="1:88" s="3" customFormat="1" ht="12.75" customHeight="1" x14ac:dyDescent="0.2">
      <c r="A527" s="67"/>
      <c r="B527" s="71"/>
      <c r="C527" s="60" t="s">
        <v>17</v>
      </c>
      <c r="D527" s="60"/>
      <c r="E527" s="62">
        <f t="shared" si="8"/>
        <v>167.625</v>
      </c>
      <c r="F527" s="62"/>
      <c r="G527" s="63">
        <v>167.625</v>
      </c>
      <c r="H527" s="60"/>
      <c r="I527" s="5"/>
      <c r="J527" s="5"/>
      <c r="K527" s="5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</row>
    <row r="528" spans="1:88" s="3" customFormat="1" ht="12.75" customHeight="1" x14ac:dyDescent="0.2">
      <c r="A528" s="67"/>
      <c r="B528" s="71" t="s">
        <v>100</v>
      </c>
      <c r="C528" s="60" t="s">
        <v>20</v>
      </c>
      <c r="D528" s="60"/>
      <c r="E528" s="62">
        <f t="shared" si="8"/>
        <v>0</v>
      </c>
      <c r="F528" s="62"/>
      <c r="G528" s="63"/>
      <c r="H528" s="60"/>
      <c r="I528" s="5"/>
      <c r="J528" s="5"/>
      <c r="K528" s="5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</row>
    <row r="529" spans="1:88" s="3" customFormat="1" ht="12.75" customHeight="1" x14ac:dyDescent="0.2">
      <c r="A529" s="67"/>
      <c r="B529" s="71"/>
      <c r="C529" s="60" t="s">
        <v>17</v>
      </c>
      <c r="D529" s="60"/>
      <c r="E529" s="62">
        <f t="shared" si="8"/>
        <v>0</v>
      </c>
      <c r="F529" s="62"/>
      <c r="G529" s="63"/>
      <c r="H529" s="60"/>
      <c r="I529" s="5"/>
      <c r="J529" s="5"/>
      <c r="K529" s="5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</row>
    <row r="530" spans="1:88" s="3" customFormat="1" ht="12.75" customHeight="1" x14ac:dyDescent="0.2">
      <c r="A530" s="67"/>
      <c r="B530" s="72" t="s">
        <v>102</v>
      </c>
      <c r="C530" s="60" t="s">
        <v>103</v>
      </c>
      <c r="D530" s="60"/>
      <c r="E530" s="62">
        <f t="shared" si="8"/>
        <v>0</v>
      </c>
      <c r="F530" s="62"/>
      <c r="G530" s="63"/>
      <c r="H530" s="60"/>
      <c r="I530" s="5"/>
      <c r="J530" s="5"/>
      <c r="K530" s="5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</row>
    <row r="531" spans="1:88" s="3" customFormat="1" ht="12.75" customHeight="1" x14ac:dyDescent="0.2">
      <c r="A531" s="67"/>
      <c r="B531" s="72"/>
      <c r="C531" s="60" t="s">
        <v>17</v>
      </c>
      <c r="D531" s="60"/>
      <c r="E531" s="62">
        <f t="shared" si="8"/>
        <v>0</v>
      </c>
      <c r="F531" s="62"/>
      <c r="G531" s="63"/>
      <c r="H531" s="60"/>
      <c r="I531" s="5"/>
      <c r="J531" s="5"/>
      <c r="K531" s="5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</row>
    <row r="532" spans="1:88" s="3" customFormat="1" ht="12.75" customHeight="1" x14ac:dyDescent="0.2">
      <c r="A532" s="67"/>
      <c r="B532" s="71" t="s">
        <v>105</v>
      </c>
      <c r="C532" s="60" t="s">
        <v>55</v>
      </c>
      <c r="D532" s="61"/>
      <c r="E532" s="62">
        <f t="shared" si="8"/>
        <v>0</v>
      </c>
      <c r="F532" s="62"/>
      <c r="G532" s="63"/>
      <c r="H532" s="61"/>
      <c r="I532" s="5"/>
      <c r="J532" s="5"/>
      <c r="K532" s="5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</row>
    <row r="533" spans="1:88" s="3" customFormat="1" ht="12.75" customHeight="1" x14ac:dyDescent="0.2">
      <c r="A533" s="68"/>
      <c r="B533" s="71"/>
      <c r="C533" s="60" t="s">
        <v>17</v>
      </c>
      <c r="D533" s="61"/>
      <c r="E533" s="62">
        <f t="shared" si="8"/>
        <v>0</v>
      </c>
      <c r="F533" s="62"/>
      <c r="G533" s="63"/>
      <c r="H533" s="61"/>
      <c r="I533" s="5"/>
      <c r="J533" s="5"/>
      <c r="K533" s="5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</row>
    <row r="534" spans="1:88" s="3" customFormat="1" ht="12.75" customHeight="1" x14ac:dyDescent="0.2">
      <c r="A534" s="66">
        <v>10</v>
      </c>
      <c r="B534" s="69" t="s">
        <v>115</v>
      </c>
      <c r="C534" s="60"/>
      <c r="D534" s="61"/>
      <c r="E534" s="62">
        <f t="shared" si="8"/>
        <v>1</v>
      </c>
      <c r="F534" s="62"/>
      <c r="G534" s="63">
        <v>1</v>
      </c>
      <c r="H534" s="61"/>
      <c r="I534" s="5"/>
      <c r="J534" s="5"/>
      <c r="K534" s="5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</row>
    <row r="535" spans="1:88" s="3" customFormat="1" ht="12.75" customHeight="1" x14ac:dyDescent="0.2">
      <c r="A535" s="67"/>
      <c r="B535" s="73"/>
      <c r="C535" s="60" t="s">
        <v>17</v>
      </c>
      <c r="D535" s="64"/>
      <c r="E535" s="62">
        <f t="shared" si="8"/>
        <v>81.634</v>
      </c>
      <c r="F535" s="62">
        <f>F537+F539+F541+F543</f>
        <v>0</v>
      </c>
      <c r="G535" s="63">
        <f>G537+G539+G541+G543</f>
        <v>81.634</v>
      </c>
      <c r="H535" s="64"/>
      <c r="I535" s="5"/>
      <c r="J535" s="5"/>
      <c r="K535" s="5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</row>
    <row r="536" spans="1:88" s="3" customFormat="1" ht="12.75" customHeight="1" x14ac:dyDescent="0.2">
      <c r="A536" s="67"/>
      <c r="B536" s="71" t="s">
        <v>98</v>
      </c>
      <c r="C536" s="60" t="s">
        <v>20</v>
      </c>
      <c r="D536" s="60"/>
      <c r="E536" s="62">
        <f t="shared" si="8"/>
        <v>3.4500000000000003E-2</v>
      </c>
      <c r="F536" s="62"/>
      <c r="G536" s="63">
        <v>3.4500000000000003E-2</v>
      </c>
      <c r="H536" s="60"/>
      <c r="I536" s="5"/>
      <c r="J536" s="5"/>
      <c r="K536" s="5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</row>
    <row r="537" spans="1:88" s="3" customFormat="1" ht="12.75" customHeight="1" x14ac:dyDescent="0.2">
      <c r="A537" s="67"/>
      <c r="B537" s="71"/>
      <c r="C537" s="60" t="s">
        <v>17</v>
      </c>
      <c r="D537" s="60"/>
      <c r="E537" s="62">
        <f t="shared" si="8"/>
        <v>81.634</v>
      </c>
      <c r="F537" s="62"/>
      <c r="G537" s="63">
        <v>81.634</v>
      </c>
      <c r="H537" s="60"/>
      <c r="I537" s="5"/>
      <c r="J537" s="5"/>
      <c r="K537" s="5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</row>
    <row r="538" spans="1:88" s="3" customFormat="1" ht="12.75" customHeight="1" x14ac:dyDescent="0.2">
      <c r="A538" s="67"/>
      <c r="B538" s="71" t="s">
        <v>100</v>
      </c>
      <c r="C538" s="60" t="s">
        <v>20</v>
      </c>
      <c r="D538" s="60"/>
      <c r="E538" s="62">
        <f t="shared" si="8"/>
        <v>0</v>
      </c>
      <c r="F538" s="62"/>
      <c r="G538" s="63"/>
      <c r="H538" s="60"/>
      <c r="I538" s="5"/>
      <c r="J538" s="5"/>
      <c r="K538" s="5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</row>
    <row r="539" spans="1:88" s="3" customFormat="1" ht="12.75" customHeight="1" x14ac:dyDescent="0.2">
      <c r="A539" s="67"/>
      <c r="B539" s="71"/>
      <c r="C539" s="60" t="s">
        <v>17</v>
      </c>
      <c r="D539" s="60"/>
      <c r="E539" s="62">
        <f t="shared" si="8"/>
        <v>0</v>
      </c>
      <c r="F539" s="62"/>
      <c r="G539" s="63"/>
      <c r="H539" s="60"/>
      <c r="I539" s="5"/>
      <c r="J539" s="5"/>
      <c r="K539" s="5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</row>
    <row r="540" spans="1:88" s="3" customFormat="1" ht="12.75" customHeight="1" x14ac:dyDescent="0.2">
      <c r="A540" s="67"/>
      <c r="B540" s="72" t="s">
        <v>102</v>
      </c>
      <c r="C540" s="60" t="s">
        <v>103</v>
      </c>
      <c r="D540" s="60"/>
      <c r="E540" s="62">
        <f t="shared" si="8"/>
        <v>0</v>
      </c>
      <c r="F540" s="62"/>
      <c r="G540" s="63"/>
      <c r="H540" s="60"/>
      <c r="I540" s="5"/>
      <c r="J540" s="5"/>
      <c r="K540" s="5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</row>
    <row r="541" spans="1:88" s="3" customFormat="1" ht="12.75" customHeight="1" x14ac:dyDescent="0.2">
      <c r="A541" s="67"/>
      <c r="B541" s="72"/>
      <c r="C541" s="60" t="s">
        <v>17</v>
      </c>
      <c r="D541" s="60"/>
      <c r="E541" s="62">
        <f t="shared" si="8"/>
        <v>0</v>
      </c>
      <c r="F541" s="62"/>
      <c r="G541" s="63"/>
      <c r="H541" s="60"/>
      <c r="I541" s="5"/>
      <c r="J541" s="5"/>
      <c r="K541" s="5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</row>
    <row r="542" spans="1:88" s="3" customFormat="1" ht="12.75" customHeight="1" x14ac:dyDescent="0.2">
      <c r="A542" s="67"/>
      <c r="B542" s="71" t="s">
        <v>105</v>
      </c>
      <c r="C542" s="60" t="s">
        <v>55</v>
      </c>
      <c r="D542" s="61"/>
      <c r="E542" s="62">
        <f t="shared" si="8"/>
        <v>0</v>
      </c>
      <c r="F542" s="62"/>
      <c r="G542" s="63"/>
      <c r="H542" s="61"/>
      <c r="I542" s="5"/>
      <c r="J542" s="5"/>
      <c r="K542" s="5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</row>
    <row r="543" spans="1:88" s="3" customFormat="1" ht="12.75" customHeight="1" x14ac:dyDescent="0.2">
      <c r="A543" s="68"/>
      <c r="B543" s="71"/>
      <c r="C543" s="60" t="s">
        <v>17</v>
      </c>
      <c r="D543" s="61"/>
      <c r="E543" s="62">
        <f t="shared" si="8"/>
        <v>0</v>
      </c>
      <c r="F543" s="62"/>
      <c r="G543" s="63"/>
      <c r="H543" s="61"/>
      <c r="I543" s="5"/>
      <c r="J543" s="5"/>
      <c r="K543" s="5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</row>
    <row r="544" spans="1:88" s="3" customFormat="1" ht="12.75" customHeight="1" x14ac:dyDescent="0.2">
      <c r="A544" s="66">
        <v>11</v>
      </c>
      <c r="B544" s="69" t="s">
        <v>116</v>
      </c>
      <c r="C544" s="60"/>
      <c r="D544" s="61"/>
      <c r="E544" s="62">
        <f t="shared" si="8"/>
        <v>1</v>
      </c>
      <c r="F544" s="62"/>
      <c r="G544" s="63">
        <v>1</v>
      </c>
      <c r="H544" s="61"/>
      <c r="I544" s="5"/>
      <c r="J544" s="5"/>
      <c r="K544" s="5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</row>
    <row r="545" spans="1:88" s="3" customFormat="1" ht="12.75" customHeight="1" x14ac:dyDescent="0.2">
      <c r="A545" s="67"/>
      <c r="B545" s="73"/>
      <c r="C545" s="60" t="s">
        <v>17</v>
      </c>
      <c r="D545" s="64"/>
      <c r="E545" s="62">
        <f t="shared" si="8"/>
        <v>6.2569999999999997</v>
      </c>
      <c r="F545" s="62">
        <f>F547+F549+F551+F553</f>
        <v>0</v>
      </c>
      <c r="G545" s="63">
        <f>G547+G549+G551+G553</f>
        <v>6.2569999999999997</v>
      </c>
      <c r="H545" s="64"/>
      <c r="I545" s="5"/>
      <c r="J545" s="5"/>
      <c r="K545" s="5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</row>
    <row r="546" spans="1:88" s="3" customFormat="1" ht="12.75" customHeight="1" x14ac:dyDescent="0.2">
      <c r="A546" s="67"/>
      <c r="B546" s="71" t="s">
        <v>98</v>
      </c>
      <c r="C546" s="60" t="s">
        <v>20</v>
      </c>
      <c r="D546" s="60"/>
      <c r="E546" s="62">
        <f t="shared" si="8"/>
        <v>0</v>
      </c>
      <c r="F546" s="62"/>
      <c r="G546" s="63"/>
      <c r="H546" s="60"/>
      <c r="I546" s="5"/>
      <c r="J546" s="5"/>
      <c r="K546" s="5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</row>
    <row r="547" spans="1:88" s="3" customFormat="1" ht="12.75" customHeight="1" x14ac:dyDescent="0.2">
      <c r="A547" s="67"/>
      <c r="B547" s="71"/>
      <c r="C547" s="60" t="s">
        <v>17</v>
      </c>
      <c r="D547" s="60"/>
      <c r="E547" s="62">
        <f t="shared" si="8"/>
        <v>0</v>
      </c>
      <c r="F547" s="62"/>
      <c r="G547" s="63"/>
      <c r="H547" s="60"/>
      <c r="I547" s="5"/>
      <c r="J547" s="5"/>
      <c r="K547" s="5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</row>
    <row r="548" spans="1:88" s="3" customFormat="1" ht="12.75" customHeight="1" x14ac:dyDescent="0.2">
      <c r="A548" s="67"/>
      <c r="B548" s="71" t="s">
        <v>100</v>
      </c>
      <c r="C548" s="60" t="s">
        <v>20</v>
      </c>
      <c r="D548" s="60"/>
      <c r="E548" s="62">
        <f t="shared" si="8"/>
        <v>0</v>
      </c>
      <c r="F548" s="62"/>
      <c r="G548" s="63"/>
      <c r="H548" s="60"/>
      <c r="I548" s="5"/>
      <c r="J548" s="5"/>
      <c r="K548" s="5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</row>
    <row r="549" spans="1:88" s="3" customFormat="1" ht="12.75" customHeight="1" x14ac:dyDescent="0.2">
      <c r="A549" s="67"/>
      <c r="B549" s="71"/>
      <c r="C549" s="60" t="s">
        <v>17</v>
      </c>
      <c r="D549" s="60"/>
      <c r="E549" s="62">
        <f t="shared" si="8"/>
        <v>0</v>
      </c>
      <c r="F549" s="62"/>
      <c r="G549" s="63"/>
      <c r="H549" s="60"/>
      <c r="I549" s="5"/>
      <c r="J549" s="5"/>
      <c r="K549" s="5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</row>
    <row r="550" spans="1:88" s="3" customFormat="1" ht="12.75" customHeight="1" x14ac:dyDescent="0.2">
      <c r="A550" s="67"/>
      <c r="B550" s="72" t="s">
        <v>102</v>
      </c>
      <c r="C550" s="60" t="s">
        <v>103</v>
      </c>
      <c r="D550" s="60"/>
      <c r="E550" s="62">
        <f t="shared" si="8"/>
        <v>6.0000000000000001E-3</v>
      </c>
      <c r="F550" s="62"/>
      <c r="G550" s="63">
        <v>6.0000000000000001E-3</v>
      </c>
      <c r="H550" s="60"/>
      <c r="I550" s="5"/>
      <c r="J550" s="5"/>
      <c r="K550" s="5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</row>
    <row r="551" spans="1:88" s="3" customFormat="1" ht="12.75" customHeight="1" x14ac:dyDescent="0.2">
      <c r="A551" s="67"/>
      <c r="B551" s="72"/>
      <c r="C551" s="60" t="s">
        <v>17</v>
      </c>
      <c r="D551" s="60"/>
      <c r="E551" s="62">
        <f t="shared" si="8"/>
        <v>6.2569999999999997</v>
      </c>
      <c r="F551" s="62"/>
      <c r="G551" s="63">
        <v>6.2569999999999997</v>
      </c>
      <c r="H551" s="60"/>
      <c r="I551" s="5"/>
      <c r="J551" s="5"/>
      <c r="K551" s="5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</row>
    <row r="552" spans="1:88" s="3" customFormat="1" ht="12.75" customHeight="1" x14ac:dyDescent="0.2">
      <c r="A552" s="67"/>
      <c r="B552" s="71" t="s">
        <v>105</v>
      </c>
      <c r="C552" s="60" t="s">
        <v>55</v>
      </c>
      <c r="D552" s="61"/>
      <c r="E552" s="62">
        <f t="shared" si="8"/>
        <v>0</v>
      </c>
      <c r="F552" s="62"/>
      <c r="G552" s="63"/>
      <c r="H552" s="61"/>
      <c r="I552" s="5"/>
      <c r="J552" s="5"/>
      <c r="K552" s="5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</row>
    <row r="553" spans="1:88" s="3" customFormat="1" ht="12.75" customHeight="1" x14ac:dyDescent="0.2">
      <c r="A553" s="68"/>
      <c r="B553" s="71"/>
      <c r="C553" s="60" t="s">
        <v>17</v>
      </c>
      <c r="D553" s="61"/>
      <c r="E553" s="62">
        <f t="shared" si="8"/>
        <v>0</v>
      </c>
      <c r="F553" s="62"/>
      <c r="G553" s="63"/>
      <c r="H553" s="61"/>
      <c r="I553" s="5"/>
      <c r="J553" s="5"/>
      <c r="K553" s="5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</row>
    <row r="554" spans="1:88" s="3" customFormat="1" ht="12.75" customHeight="1" x14ac:dyDescent="0.2">
      <c r="A554" s="66">
        <v>12</v>
      </c>
      <c r="B554" s="69" t="s">
        <v>117</v>
      </c>
      <c r="C554" s="60"/>
      <c r="D554" s="61"/>
      <c r="E554" s="62">
        <f t="shared" si="8"/>
        <v>1</v>
      </c>
      <c r="F554" s="62"/>
      <c r="G554" s="63">
        <v>1</v>
      </c>
      <c r="H554" s="61"/>
      <c r="I554" s="5"/>
      <c r="J554" s="5"/>
      <c r="K554" s="5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</row>
    <row r="555" spans="1:88" s="3" customFormat="1" ht="12.75" customHeight="1" x14ac:dyDescent="0.2">
      <c r="A555" s="67"/>
      <c r="B555" s="73"/>
      <c r="C555" s="60" t="s">
        <v>17</v>
      </c>
      <c r="D555" s="64"/>
      <c r="E555" s="62">
        <f t="shared" si="8"/>
        <v>157.21199999999999</v>
      </c>
      <c r="F555" s="62">
        <f>F557+F559+F561+F563</f>
        <v>0</v>
      </c>
      <c r="G555" s="63">
        <f>G557+G559+G561+G563</f>
        <v>157.21199999999999</v>
      </c>
      <c r="H555" s="64"/>
      <c r="I555" s="5"/>
      <c r="J555" s="5"/>
      <c r="K555" s="5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</row>
    <row r="556" spans="1:88" s="3" customFormat="1" ht="12.75" customHeight="1" x14ac:dyDescent="0.2">
      <c r="A556" s="67"/>
      <c r="B556" s="71" t="s">
        <v>98</v>
      </c>
      <c r="C556" s="60" t="s">
        <v>20</v>
      </c>
      <c r="D556" s="60"/>
      <c r="E556" s="62">
        <f t="shared" si="8"/>
        <v>7.0000000000000007E-2</v>
      </c>
      <c r="F556" s="62"/>
      <c r="G556" s="63">
        <v>7.0000000000000007E-2</v>
      </c>
      <c r="H556" s="60"/>
      <c r="I556" s="5"/>
      <c r="J556" s="5"/>
      <c r="K556" s="5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</row>
    <row r="557" spans="1:88" s="3" customFormat="1" ht="12.75" customHeight="1" x14ac:dyDescent="0.2">
      <c r="A557" s="67"/>
      <c r="B557" s="71"/>
      <c r="C557" s="60" t="s">
        <v>17</v>
      </c>
      <c r="D557" s="60"/>
      <c r="E557" s="62">
        <f t="shared" si="8"/>
        <v>157.21199999999999</v>
      </c>
      <c r="F557" s="62"/>
      <c r="G557" s="63">
        <v>157.21199999999999</v>
      </c>
      <c r="H557" s="60"/>
      <c r="I557" s="5"/>
      <c r="J557" s="5"/>
      <c r="K557" s="5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</row>
    <row r="558" spans="1:88" s="3" customFormat="1" ht="12.75" customHeight="1" x14ac:dyDescent="0.2">
      <c r="A558" s="67"/>
      <c r="B558" s="71" t="s">
        <v>100</v>
      </c>
      <c r="C558" s="60" t="s">
        <v>20</v>
      </c>
      <c r="D558" s="60"/>
      <c r="E558" s="62">
        <f t="shared" si="8"/>
        <v>0</v>
      </c>
      <c r="F558" s="62"/>
      <c r="G558" s="63"/>
      <c r="H558" s="60"/>
      <c r="I558" s="5"/>
      <c r="J558" s="5"/>
      <c r="K558" s="5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</row>
    <row r="559" spans="1:88" s="3" customFormat="1" ht="12.75" customHeight="1" x14ac:dyDescent="0.2">
      <c r="A559" s="67"/>
      <c r="B559" s="71"/>
      <c r="C559" s="60" t="s">
        <v>17</v>
      </c>
      <c r="D559" s="60"/>
      <c r="E559" s="62">
        <f t="shared" si="8"/>
        <v>0</v>
      </c>
      <c r="F559" s="62"/>
      <c r="G559" s="63"/>
      <c r="H559" s="60"/>
      <c r="I559" s="5"/>
      <c r="J559" s="5"/>
      <c r="K559" s="5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</row>
    <row r="560" spans="1:88" s="3" customFormat="1" ht="12.75" customHeight="1" x14ac:dyDescent="0.2">
      <c r="A560" s="67"/>
      <c r="B560" s="72" t="s">
        <v>102</v>
      </c>
      <c r="C560" s="60" t="s">
        <v>103</v>
      </c>
      <c r="D560" s="60"/>
      <c r="E560" s="62">
        <f t="shared" si="8"/>
        <v>0</v>
      </c>
      <c r="F560" s="62"/>
      <c r="G560" s="63"/>
      <c r="H560" s="60"/>
      <c r="I560" s="5"/>
      <c r="J560" s="5"/>
      <c r="K560" s="5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</row>
    <row r="561" spans="1:88" s="3" customFormat="1" ht="12.75" customHeight="1" x14ac:dyDescent="0.2">
      <c r="A561" s="67"/>
      <c r="B561" s="72"/>
      <c r="C561" s="60" t="s">
        <v>17</v>
      </c>
      <c r="D561" s="60"/>
      <c r="E561" s="62">
        <f t="shared" si="8"/>
        <v>0</v>
      </c>
      <c r="F561" s="62"/>
      <c r="G561" s="63"/>
      <c r="H561" s="60"/>
      <c r="I561" s="5"/>
      <c r="J561" s="5"/>
      <c r="K561" s="5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</row>
    <row r="562" spans="1:88" s="3" customFormat="1" ht="12.75" customHeight="1" x14ac:dyDescent="0.2">
      <c r="A562" s="67"/>
      <c r="B562" s="71" t="s">
        <v>105</v>
      </c>
      <c r="C562" s="60" t="s">
        <v>55</v>
      </c>
      <c r="D562" s="61"/>
      <c r="E562" s="62">
        <f t="shared" si="8"/>
        <v>0</v>
      </c>
      <c r="F562" s="62"/>
      <c r="G562" s="63"/>
      <c r="H562" s="61"/>
      <c r="I562" s="5"/>
      <c r="J562" s="5"/>
      <c r="K562" s="5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</row>
    <row r="563" spans="1:88" s="3" customFormat="1" ht="12.75" customHeight="1" x14ac:dyDescent="0.2">
      <c r="A563" s="68"/>
      <c r="B563" s="71"/>
      <c r="C563" s="60" t="s">
        <v>17</v>
      </c>
      <c r="D563" s="61"/>
      <c r="E563" s="62">
        <f t="shared" si="8"/>
        <v>0</v>
      </c>
      <c r="F563" s="62"/>
      <c r="G563" s="63"/>
      <c r="H563" s="61"/>
      <c r="I563" s="5"/>
      <c r="J563" s="5"/>
      <c r="K563" s="5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</row>
    <row r="564" spans="1:88" s="58" customFormat="1" ht="12.75" customHeight="1" x14ac:dyDescent="0.2">
      <c r="A564" s="66">
        <v>13</v>
      </c>
      <c r="B564" s="69" t="s">
        <v>118</v>
      </c>
      <c r="C564" s="60"/>
      <c r="D564" s="61"/>
      <c r="E564" s="62">
        <f t="shared" si="8"/>
        <v>1</v>
      </c>
      <c r="F564" s="62">
        <v>1</v>
      </c>
      <c r="G564" s="63"/>
      <c r="H564" s="61"/>
    </row>
    <row r="565" spans="1:88" s="3" customFormat="1" ht="12.75" customHeight="1" x14ac:dyDescent="0.2">
      <c r="A565" s="67"/>
      <c r="B565" s="70"/>
      <c r="C565" s="60" t="s">
        <v>17</v>
      </c>
      <c r="D565" s="64"/>
      <c r="E565" s="62">
        <f t="shared" si="8"/>
        <v>53.167999999999999</v>
      </c>
      <c r="F565" s="62">
        <f>F567+F569+F571+F573</f>
        <v>53.167999999999999</v>
      </c>
      <c r="G565" s="63">
        <f>G567+G569+G571+G573</f>
        <v>0</v>
      </c>
      <c r="H565" s="64"/>
      <c r="I565" s="5"/>
      <c r="J565" s="5"/>
      <c r="K565" s="5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</row>
    <row r="566" spans="1:88" s="3" customFormat="1" ht="12.75" customHeight="1" x14ac:dyDescent="0.2">
      <c r="A566" s="67"/>
      <c r="B566" s="74" t="s">
        <v>98</v>
      </c>
      <c r="C566" s="60" t="s">
        <v>20</v>
      </c>
      <c r="D566" s="60"/>
      <c r="E566" s="62">
        <f t="shared" si="8"/>
        <v>0.03</v>
      </c>
      <c r="F566" s="62">
        <v>0.03</v>
      </c>
      <c r="G566" s="63"/>
      <c r="H566" s="60"/>
      <c r="I566" s="5"/>
      <c r="J566" s="5"/>
      <c r="K566" s="5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</row>
    <row r="567" spans="1:88" s="3" customFormat="1" ht="12.75" customHeight="1" x14ac:dyDescent="0.2">
      <c r="A567" s="67"/>
      <c r="B567" s="75"/>
      <c r="C567" s="60" t="s">
        <v>17</v>
      </c>
      <c r="D567" s="60"/>
      <c r="E567" s="62">
        <f t="shared" si="8"/>
        <v>53.167999999999999</v>
      </c>
      <c r="F567" s="62">
        <v>53.167999999999999</v>
      </c>
      <c r="G567" s="63"/>
      <c r="H567" s="60"/>
      <c r="I567" s="5"/>
      <c r="J567" s="5"/>
      <c r="K567" s="5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</row>
    <row r="568" spans="1:88" s="3" customFormat="1" ht="12.75" customHeight="1" x14ac:dyDescent="0.2">
      <c r="A568" s="67"/>
      <c r="B568" s="74" t="s">
        <v>100</v>
      </c>
      <c r="C568" s="60" t="s">
        <v>20</v>
      </c>
      <c r="D568" s="60"/>
      <c r="E568" s="62">
        <f t="shared" si="8"/>
        <v>0</v>
      </c>
      <c r="F568" s="62"/>
      <c r="G568" s="63"/>
      <c r="H568" s="60"/>
      <c r="I568" s="5"/>
      <c r="J568" s="5"/>
      <c r="K568" s="5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</row>
    <row r="569" spans="1:88" s="3" customFormat="1" ht="12.75" customHeight="1" x14ac:dyDescent="0.2">
      <c r="A569" s="67"/>
      <c r="B569" s="75"/>
      <c r="C569" s="60" t="s">
        <v>17</v>
      </c>
      <c r="D569" s="60"/>
      <c r="E569" s="62">
        <f t="shared" si="8"/>
        <v>0</v>
      </c>
      <c r="F569" s="62"/>
      <c r="G569" s="63"/>
      <c r="H569" s="60"/>
      <c r="I569" s="5"/>
      <c r="J569" s="5"/>
      <c r="K569" s="5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</row>
    <row r="570" spans="1:88" s="3" customFormat="1" ht="12.75" customHeight="1" x14ac:dyDescent="0.2">
      <c r="A570" s="67"/>
      <c r="B570" s="76" t="s">
        <v>102</v>
      </c>
      <c r="C570" s="60" t="s">
        <v>103</v>
      </c>
      <c r="D570" s="60"/>
      <c r="E570" s="62">
        <f t="shared" si="8"/>
        <v>0</v>
      </c>
      <c r="F570" s="62"/>
      <c r="G570" s="63"/>
      <c r="H570" s="60"/>
      <c r="I570" s="5"/>
      <c r="J570" s="5"/>
      <c r="K570" s="5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</row>
    <row r="571" spans="1:88" s="3" customFormat="1" ht="12.75" customHeight="1" x14ac:dyDescent="0.2">
      <c r="A571" s="67"/>
      <c r="B571" s="77"/>
      <c r="C571" s="60" t="s">
        <v>17</v>
      </c>
      <c r="D571" s="60"/>
      <c r="E571" s="62">
        <f t="shared" si="8"/>
        <v>0</v>
      </c>
      <c r="F571" s="62"/>
      <c r="G571" s="63"/>
      <c r="H571" s="60"/>
      <c r="I571" s="5"/>
      <c r="J571" s="5"/>
      <c r="K571" s="5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</row>
    <row r="572" spans="1:88" s="3" customFormat="1" ht="12.75" customHeight="1" x14ac:dyDescent="0.2">
      <c r="A572" s="67"/>
      <c r="B572" s="74" t="s">
        <v>105</v>
      </c>
      <c r="C572" s="60" t="s">
        <v>55</v>
      </c>
      <c r="D572" s="61"/>
      <c r="E572" s="62">
        <f t="shared" si="8"/>
        <v>0</v>
      </c>
      <c r="F572" s="62"/>
      <c r="G572" s="63"/>
      <c r="H572" s="61"/>
      <c r="I572" s="5"/>
      <c r="J572" s="5"/>
      <c r="K572" s="5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</row>
    <row r="573" spans="1:88" s="3" customFormat="1" ht="12.75" customHeight="1" x14ac:dyDescent="0.2">
      <c r="A573" s="68"/>
      <c r="B573" s="75"/>
      <c r="C573" s="60" t="s">
        <v>17</v>
      </c>
      <c r="D573" s="61"/>
      <c r="E573" s="62">
        <f t="shared" si="8"/>
        <v>0</v>
      </c>
      <c r="F573" s="62"/>
      <c r="G573" s="63"/>
      <c r="H573" s="61"/>
      <c r="I573" s="5"/>
      <c r="J573" s="5"/>
      <c r="K573" s="5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</row>
    <row r="574" spans="1:88" s="3" customFormat="1" ht="12.75" customHeight="1" x14ac:dyDescent="0.2">
      <c r="A574" s="66">
        <v>14</v>
      </c>
      <c r="B574" s="69" t="s">
        <v>119</v>
      </c>
      <c r="C574" s="60"/>
      <c r="D574" s="61"/>
      <c r="E574" s="62">
        <f t="shared" ref="E574:E593" si="9">F574+G574</f>
        <v>1</v>
      </c>
      <c r="F574" s="62"/>
      <c r="G574" s="63">
        <v>1</v>
      </c>
      <c r="H574" s="61"/>
      <c r="I574" s="5"/>
      <c r="J574" s="5"/>
      <c r="K574" s="5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</row>
    <row r="575" spans="1:88" s="3" customFormat="1" ht="12.75" customHeight="1" x14ac:dyDescent="0.2">
      <c r="A575" s="67"/>
      <c r="B575" s="73"/>
      <c r="C575" s="60" t="s">
        <v>17</v>
      </c>
      <c r="D575" s="64"/>
      <c r="E575" s="62">
        <f t="shared" si="9"/>
        <v>87.763999999999996</v>
      </c>
      <c r="F575" s="62">
        <v>0</v>
      </c>
      <c r="G575" s="63">
        <f>G577+G579+G581+G583</f>
        <v>87.763999999999996</v>
      </c>
      <c r="H575" s="64"/>
      <c r="I575" s="5"/>
      <c r="J575" s="5"/>
      <c r="K575" s="5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</row>
    <row r="576" spans="1:88" s="3" customFormat="1" ht="12.75" customHeight="1" x14ac:dyDescent="0.2">
      <c r="A576" s="67"/>
      <c r="B576" s="71" t="s">
        <v>98</v>
      </c>
      <c r="C576" s="60" t="s">
        <v>20</v>
      </c>
      <c r="D576" s="60"/>
      <c r="E576" s="62">
        <f t="shared" si="9"/>
        <v>0</v>
      </c>
      <c r="F576" s="62"/>
      <c r="G576" s="63"/>
      <c r="H576" s="60"/>
      <c r="I576" s="5"/>
      <c r="J576" s="5"/>
      <c r="K576" s="5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</row>
    <row r="577" spans="1:110" s="3" customFormat="1" ht="12.75" customHeight="1" x14ac:dyDescent="0.2">
      <c r="A577" s="67"/>
      <c r="B577" s="71"/>
      <c r="C577" s="60" t="s">
        <v>17</v>
      </c>
      <c r="D577" s="60"/>
      <c r="E577" s="62">
        <f t="shared" si="9"/>
        <v>0</v>
      </c>
      <c r="F577" s="62"/>
      <c r="G577" s="63"/>
      <c r="H577" s="60"/>
      <c r="I577" s="5"/>
      <c r="J577" s="5"/>
      <c r="K577" s="5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</row>
    <row r="578" spans="1:110" s="3" customFormat="1" ht="12.75" customHeight="1" x14ac:dyDescent="0.2">
      <c r="A578" s="67"/>
      <c r="B578" s="71" t="s">
        <v>100</v>
      </c>
      <c r="C578" s="60" t="s">
        <v>20</v>
      </c>
      <c r="D578" s="60"/>
      <c r="E578" s="62">
        <f t="shared" si="9"/>
        <v>0</v>
      </c>
      <c r="F578" s="62"/>
      <c r="G578" s="63"/>
      <c r="H578" s="60"/>
      <c r="I578" s="5"/>
      <c r="J578" s="5"/>
      <c r="K578" s="5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</row>
    <row r="579" spans="1:110" s="3" customFormat="1" ht="12.75" customHeight="1" x14ac:dyDescent="0.2">
      <c r="A579" s="67"/>
      <c r="B579" s="71"/>
      <c r="C579" s="60" t="s">
        <v>17</v>
      </c>
      <c r="D579" s="60"/>
      <c r="E579" s="62">
        <f t="shared" si="9"/>
        <v>0</v>
      </c>
      <c r="F579" s="62"/>
      <c r="G579" s="63"/>
      <c r="H579" s="60"/>
      <c r="I579" s="5"/>
      <c r="J579" s="5"/>
      <c r="K579" s="5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</row>
    <row r="580" spans="1:110" s="3" customFormat="1" ht="12.75" customHeight="1" x14ac:dyDescent="0.2">
      <c r="A580" s="67"/>
      <c r="B580" s="72" t="s">
        <v>102</v>
      </c>
      <c r="C580" s="60" t="s">
        <v>103</v>
      </c>
      <c r="D580" s="60"/>
      <c r="E580" s="62">
        <f t="shared" si="9"/>
        <v>0.18</v>
      </c>
      <c r="F580" s="62"/>
      <c r="G580" s="63">
        <v>0.18</v>
      </c>
      <c r="H580" s="60" t="s">
        <v>120</v>
      </c>
      <c r="I580" s="5"/>
      <c r="J580" s="5"/>
      <c r="K580" s="5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</row>
    <row r="581" spans="1:110" s="3" customFormat="1" ht="12.75" customHeight="1" x14ac:dyDescent="0.2">
      <c r="A581" s="67"/>
      <c r="B581" s="72"/>
      <c r="C581" s="60" t="s">
        <v>17</v>
      </c>
      <c r="D581" s="60"/>
      <c r="E581" s="62">
        <f t="shared" si="9"/>
        <v>87.763999999999996</v>
      </c>
      <c r="F581" s="62"/>
      <c r="G581" s="63">
        <v>87.763999999999996</v>
      </c>
      <c r="H581" s="60" t="s">
        <v>121</v>
      </c>
      <c r="I581" s="5"/>
      <c r="J581" s="5"/>
      <c r="K581" s="5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</row>
    <row r="582" spans="1:110" s="3" customFormat="1" ht="12.75" customHeight="1" x14ac:dyDescent="0.2">
      <c r="A582" s="67"/>
      <c r="B582" s="71" t="s">
        <v>105</v>
      </c>
      <c r="C582" s="60" t="s">
        <v>55</v>
      </c>
      <c r="D582" s="61"/>
      <c r="E582" s="62">
        <f t="shared" si="9"/>
        <v>0</v>
      </c>
      <c r="F582" s="62"/>
      <c r="G582" s="63"/>
      <c r="H582" s="61"/>
      <c r="I582" s="5"/>
      <c r="J582" s="5"/>
      <c r="K582" s="5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</row>
    <row r="583" spans="1:110" s="3" customFormat="1" ht="12.75" customHeight="1" x14ac:dyDescent="0.2">
      <c r="A583" s="68"/>
      <c r="B583" s="71"/>
      <c r="C583" s="60" t="s">
        <v>17</v>
      </c>
      <c r="D583" s="61"/>
      <c r="E583" s="62">
        <f t="shared" si="9"/>
        <v>0</v>
      </c>
      <c r="F583" s="62"/>
      <c r="G583" s="63"/>
      <c r="H583" s="61"/>
      <c r="I583" s="5"/>
      <c r="J583" s="5"/>
      <c r="K583" s="5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</row>
    <row r="584" spans="1:110" s="5" customFormat="1" ht="12.75" customHeight="1" x14ac:dyDescent="0.2">
      <c r="A584" s="66">
        <v>15</v>
      </c>
      <c r="B584" s="69" t="s">
        <v>122</v>
      </c>
      <c r="C584" s="60"/>
      <c r="D584" s="61"/>
      <c r="E584" s="62">
        <f t="shared" si="9"/>
        <v>1</v>
      </c>
      <c r="F584" s="62"/>
      <c r="G584" s="63">
        <v>1</v>
      </c>
      <c r="H584" s="61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</row>
    <row r="585" spans="1:110" s="5" customFormat="1" ht="12.75" customHeight="1" x14ac:dyDescent="0.2">
      <c r="A585" s="67"/>
      <c r="B585" s="73"/>
      <c r="C585" s="60" t="s">
        <v>17</v>
      </c>
      <c r="D585" s="64"/>
      <c r="E585" s="62">
        <f t="shared" si="9"/>
        <v>693.37</v>
      </c>
      <c r="F585" s="62">
        <f>F587+F589+F591+F593</f>
        <v>0</v>
      </c>
      <c r="G585" s="63">
        <f>G587+G589+G591+G593</f>
        <v>693.37</v>
      </c>
      <c r="H585" s="64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</row>
    <row r="586" spans="1:110" s="5" customFormat="1" ht="12.75" customHeight="1" x14ac:dyDescent="0.2">
      <c r="A586" s="67"/>
      <c r="B586" s="74" t="s">
        <v>98</v>
      </c>
      <c r="C586" s="60" t="s">
        <v>20</v>
      </c>
      <c r="D586" s="60"/>
      <c r="E586" s="62">
        <f t="shared" si="9"/>
        <v>0.56299999999999994</v>
      </c>
      <c r="F586" s="62"/>
      <c r="G586" s="63">
        <v>0.56299999999999994</v>
      </c>
      <c r="H586" s="60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</row>
    <row r="587" spans="1:110" s="5" customFormat="1" ht="12.75" customHeight="1" x14ac:dyDescent="0.2">
      <c r="A587" s="67"/>
      <c r="B587" s="75"/>
      <c r="C587" s="60" t="s">
        <v>17</v>
      </c>
      <c r="D587" s="60"/>
      <c r="E587" s="62">
        <f t="shared" si="9"/>
        <v>693.37</v>
      </c>
      <c r="F587" s="62"/>
      <c r="G587" s="63">
        <v>693.37</v>
      </c>
      <c r="H587" s="60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</row>
    <row r="588" spans="1:110" s="5" customFormat="1" ht="12.75" customHeight="1" x14ac:dyDescent="0.2">
      <c r="A588" s="67"/>
      <c r="B588" s="74" t="s">
        <v>100</v>
      </c>
      <c r="C588" s="60" t="s">
        <v>20</v>
      </c>
      <c r="D588" s="60"/>
      <c r="E588" s="62">
        <f t="shared" si="9"/>
        <v>0</v>
      </c>
      <c r="F588" s="62"/>
      <c r="G588" s="63"/>
      <c r="H588" s="60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</row>
    <row r="589" spans="1:110" s="5" customFormat="1" ht="12.75" customHeight="1" x14ac:dyDescent="0.2">
      <c r="A589" s="67"/>
      <c r="B589" s="75"/>
      <c r="C589" s="60" t="s">
        <v>17</v>
      </c>
      <c r="D589" s="60"/>
      <c r="E589" s="62">
        <f t="shared" si="9"/>
        <v>0</v>
      </c>
      <c r="F589" s="62"/>
      <c r="G589" s="63"/>
      <c r="H589" s="60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</row>
    <row r="590" spans="1:110" s="5" customFormat="1" ht="12.75" customHeight="1" x14ac:dyDescent="0.2">
      <c r="A590" s="67"/>
      <c r="B590" s="76" t="s">
        <v>102</v>
      </c>
      <c r="C590" s="60" t="s">
        <v>103</v>
      </c>
      <c r="D590" s="60"/>
      <c r="E590" s="62">
        <f t="shared" si="9"/>
        <v>0</v>
      </c>
      <c r="F590" s="62"/>
      <c r="G590" s="63"/>
      <c r="H590" s="60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</row>
    <row r="591" spans="1:110" s="5" customFormat="1" ht="12.75" customHeight="1" x14ac:dyDescent="0.2">
      <c r="A591" s="67"/>
      <c r="B591" s="77"/>
      <c r="C591" s="60" t="s">
        <v>17</v>
      </c>
      <c r="D591" s="60"/>
      <c r="E591" s="62">
        <f t="shared" si="9"/>
        <v>0</v>
      </c>
      <c r="F591" s="62"/>
      <c r="G591" s="63"/>
      <c r="H591" s="60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</row>
    <row r="592" spans="1:110" s="5" customFormat="1" ht="12.75" customHeight="1" x14ac:dyDescent="0.2">
      <c r="A592" s="67"/>
      <c r="B592" s="74" t="s">
        <v>105</v>
      </c>
      <c r="C592" s="60" t="s">
        <v>55</v>
      </c>
      <c r="D592" s="61"/>
      <c r="E592" s="62">
        <f t="shared" si="9"/>
        <v>0</v>
      </c>
      <c r="F592" s="62"/>
      <c r="G592" s="63"/>
      <c r="H592" s="61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</row>
    <row r="593" spans="1:110" s="5" customFormat="1" ht="12.75" customHeight="1" x14ac:dyDescent="0.2">
      <c r="A593" s="68"/>
      <c r="B593" s="75"/>
      <c r="C593" s="60" t="s">
        <v>17</v>
      </c>
      <c r="D593" s="61"/>
      <c r="E593" s="62">
        <f t="shared" si="9"/>
        <v>0</v>
      </c>
      <c r="F593" s="62"/>
      <c r="G593" s="63"/>
      <c r="H593" s="61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</row>
    <row r="594" spans="1:110" s="58" customFormat="1" ht="12.75" customHeight="1" x14ac:dyDescent="0.2">
      <c r="A594" s="66">
        <v>16</v>
      </c>
      <c r="B594" s="69" t="s">
        <v>123</v>
      </c>
      <c r="C594" s="60"/>
      <c r="D594" s="61"/>
      <c r="E594" s="62">
        <f>F594+G594</f>
        <v>1</v>
      </c>
      <c r="F594" s="62">
        <v>1</v>
      </c>
      <c r="G594" s="63">
        <v>0</v>
      </c>
      <c r="H594" s="61"/>
    </row>
    <row r="595" spans="1:110" s="5" customFormat="1" ht="12.75" customHeight="1" x14ac:dyDescent="0.2">
      <c r="A595" s="67"/>
      <c r="B595" s="73"/>
      <c r="C595" s="60" t="s">
        <v>17</v>
      </c>
      <c r="D595" s="64"/>
      <c r="E595" s="62">
        <f t="shared" ref="E595:E703" si="10">F595+G595</f>
        <v>36.113999999999997</v>
      </c>
      <c r="F595" s="62">
        <f>F597+F599+F601+F603</f>
        <v>36.113999999999997</v>
      </c>
      <c r="G595" s="63">
        <f>G597+G599+G601+G603</f>
        <v>0</v>
      </c>
      <c r="H595" s="64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</row>
    <row r="596" spans="1:110" s="58" customFormat="1" ht="12.75" customHeight="1" x14ac:dyDescent="0.2">
      <c r="A596" s="67"/>
      <c r="B596" s="74" t="s">
        <v>98</v>
      </c>
      <c r="C596" s="60" t="s">
        <v>20</v>
      </c>
      <c r="D596" s="60"/>
      <c r="E596" s="62">
        <f t="shared" si="10"/>
        <v>0.01</v>
      </c>
      <c r="F596" s="62">
        <v>0.01</v>
      </c>
      <c r="G596" s="63"/>
      <c r="H596" s="60"/>
    </row>
    <row r="597" spans="1:110" s="58" customFormat="1" ht="12.75" customHeight="1" x14ac:dyDescent="0.2">
      <c r="A597" s="67"/>
      <c r="B597" s="75"/>
      <c r="C597" s="60" t="s">
        <v>17</v>
      </c>
      <c r="D597" s="60"/>
      <c r="E597" s="62">
        <f t="shared" si="10"/>
        <v>35.216999999999999</v>
      </c>
      <c r="F597" s="62">
        <v>35.216999999999999</v>
      </c>
      <c r="G597" s="63"/>
      <c r="H597" s="60"/>
    </row>
    <row r="598" spans="1:110" s="58" customFormat="1" ht="12.75" customHeight="1" x14ac:dyDescent="0.2">
      <c r="A598" s="67"/>
      <c r="B598" s="74" t="s">
        <v>100</v>
      </c>
      <c r="C598" s="60" t="s">
        <v>20</v>
      </c>
      <c r="D598" s="60"/>
      <c r="E598" s="62">
        <f t="shared" si="10"/>
        <v>2E-3</v>
      </c>
      <c r="F598" s="62">
        <v>2E-3</v>
      </c>
      <c r="G598" s="63"/>
      <c r="H598" s="60"/>
    </row>
    <row r="599" spans="1:110" s="58" customFormat="1" ht="12.75" customHeight="1" x14ac:dyDescent="0.2">
      <c r="A599" s="67"/>
      <c r="B599" s="75"/>
      <c r="C599" s="60" t="s">
        <v>17</v>
      </c>
      <c r="D599" s="60"/>
      <c r="E599" s="62">
        <f t="shared" si="10"/>
        <v>0.89700000000000002</v>
      </c>
      <c r="F599" s="62">
        <v>0.89700000000000002</v>
      </c>
      <c r="G599" s="63"/>
      <c r="H599" s="60" t="s">
        <v>124</v>
      </c>
    </row>
    <row r="600" spans="1:110" s="58" customFormat="1" ht="12.75" customHeight="1" x14ac:dyDescent="0.2">
      <c r="A600" s="67"/>
      <c r="B600" s="76" t="s">
        <v>102</v>
      </c>
      <c r="C600" s="60" t="s">
        <v>103</v>
      </c>
      <c r="D600" s="60"/>
      <c r="E600" s="62">
        <f t="shared" si="10"/>
        <v>0</v>
      </c>
      <c r="F600" s="62"/>
      <c r="G600" s="63"/>
      <c r="H600" s="60"/>
    </row>
    <row r="601" spans="1:110" s="58" customFormat="1" ht="12.75" customHeight="1" x14ac:dyDescent="0.2">
      <c r="A601" s="67"/>
      <c r="B601" s="77"/>
      <c r="C601" s="60" t="s">
        <v>17</v>
      </c>
      <c r="D601" s="60"/>
      <c r="E601" s="62">
        <f t="shared" si="10"/>
        <v>0</v>
      </c>
      <c r="F601" s="62"/>
      <c r="G601" s="63"/>
      <c r="H601" s="60"/>
    </row>
    <row r="602" spans="1:110" s="58" customFormat="1" ht="12.75" customHeight="1" x14ac:dyDescent="0.2">
      <c r="A602" s="67"/>
      <c r="B602" s="74" t="s">
        <v>105</v>
      </c>
      <c r="C602" s="60" t="s">
        <v>55</v>
      </c>
      <c r="D602" s="61"/>
      <c r="E602" s="62">
        <f t="shared" si="10"/>
        <v>0</v>
      </c>
      <c r="F602" s="62"/>
      <c r="G602" s="63"/>
      <c r="H602" s="61"/>
    </row>
    <row r="603" spans="1:110" s="58" customFormat="1" ht="12.75" customHeight="1" x14ac:dyDescent="0.2">
      <c r="A603" s="68"/>
      <c r="B603" s="75"/>
      <c r="C603" s="60" t="s">
        <v>17</v>
      </c>
      <c r="D603" s="61"/>
      <c r="E603" s="62">
        <f t="shared" si="10"/>
        <v>0</v>
      </c>
      <c r="F603" s="62"/>
      <c r="G603" s="63"/>
      <c r="H603" s="61"/>
    </row>
    <row r="604" spans="1:110" s="3" customFormat="1" ht="12.75" customHeight="1" x14ac:dyDescent="0.2">
      <c r="A604" s="66">
        <v>17</v>
      </c>
      <c r="B604" s="69" t="s">
        <v>125</v>
      </c>
      <c r="C604" s="60"/>
      <c r="D604" s="61"/>
      <c r="E604" s="62">
        <f t="shared" si="10"/>
        <v>1</v>
      </c>
      <c r="F604" s="62">
        <v>1</v>
      </c>
      <c r="G604" s="63"/>
      <c r="H604" s="61"/>
      <c r="I604" s="5"/>
      <c r="J604" s="5"/>
      <c r="K604" s="5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</row>
    <row r="605" spans="1:110" s="3" customFormat="1" ht="12.75" customHeight="1" x14ac:dyDescent="0.2">
      <c r="A605" s="67"/>
      <c r="B605" s="78"/>
      <c r="C605" s="60" t="s">
        <v>17</v>
      </c>
      <c r="D605" s="64"/>
      <c r="E605" s="62">
        <f t="shared" si="10"/>
        <v>3.2970000000000002</v>
      </c>
      <c r="F605" s="62">
        <f>F607+F609+F611+F613</f>
        <v>3.2970000000000002</v>
      </c>
      <c r="G605" s="63">
        <f>G607+G609+G611+G613</f>
        <v>0</v>
      </c>
      <c r="H605" s="64"/>
      <c r="I605" s="5"/>
      <c r="J605" s="5"/>
      <c r="K605" s="5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</row>
    <row r="606" spans="1:110" s="3" customFormat="1" ht="12.75" customHeight="1" x14ac:dyDescent="0.2">
      <c r="A606" s="67"/>
      <c r="B606" s="71" t="s">
        <v>98</v>
      </c>
      <c r="C606" s="60" t="s">
        <v>20</v>
      </c>
      <c r="D606" s="60"/>
      <c r="E606" s="62">
        <f t="shared" si="10"/>
        <v>0</v>
      </c>
      <c r="F606" s="62"/>
      <c r="G606" s="63"/>
      <c r="H606" s="60"/>
      <c r="I606" s="5"/>
      <c r="J606" s="5"/>
      <c r="K606" s="5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</row>
    <row r="607" spans="1:110" s="3" customFormat="1" ht="12.75" customHeight="1" x14ac:dyDescent="0.2">
      <c r="A607" s="67"/>
      <c r="B607" s="71"/>
      <c r="C607" s="60" t="s">
        <v>17</v>
      </c>
      <c r="D607" s="60"/>
      <c r="E607" s="62">
        <f t="shared" si="10"/>
        <v>0</v>
      </c>
      <c r="F607" s="62"/>
      <c r="G607" s="63"/>
      <c r="H607" s="60"/>
      <c r="I607" s="5"/>
      <c r="J607" s="5"/>
      <c r="K607" s="5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</row>
    <row r="608" spans="1:110" s="3" customFormat="1" ht="12.75" customHeight="1" x14ac:dyDescent="0.2">
      <c r="A608" s="67"/>
      <c r="B608" s="71" t="s">
        <v>100</v>
      </c>
      <c r="C608" s="60" t="s">
        <v>20</v>
      </c>
      <c r="D608" s="60"/>
      <c r="E608" s="62">
        <f t="shared" si="10"/>
        <v>6.0000000000000001E-3</v>
      </c>
      <c r="F608" s="62">
        <v>6.0000000000000001E-3</v>
      </c>
      <c r="G608" s="63"/>
      <c r="H608" s="60"/>
      <c r="I608" s="5"/>
      <c r="J608" s="5"/>
      <c r="K608" s="5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</row>
    <row r="609" spans="1:88" s="3" customFormat="1" ht="12.75" customHeight="1" x14ac:dyDescent="0.2">
      <c r="A609" s="67"/>
      <c r="B609" s="71"/>
      <c r="C609" s="60" t="s">
        <v>17</v>
      </c>
      <c r="D609" s="60"/>
      <c r="E609" s="62">
        <f t="shared" si="10"/>
        <v>3.2970000000000002</v>
      </c>
      <c r="F609" s="62">
        <v>3.2970000000000002</v>
      </c>
      <c r="G609" s="63"/>
      <c r="H609" s="60"/>
      <c r="I609" s="5"/>
      <c r="J609" s="5"/>
      <c r="K609" s="5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</row>
    <row r="610" spans="1:88" s="3" customFormat="1" ht="12.75" customHeight="1" x14ac:dyDescent="0.2">
      <c r="A610" s="67"/>
      <c r="B610" s="72" t="s">
        <v>102</v>
      </c>
      <c r="C610" s="60" t="s">
        <v>103</v>
      </c>
      <c r="D610" s="60"/>
      <c r="E610" s="62">
        <f t="shared" si="10"/>
        <v>0</v>
      </c>
      <c r="F610" s="62"/>
      <c r="G610" s="63"/>
      <c r="H610" s="60"/>
      <c r="I610" s="5"/>
      <c r="J610" s="5"/>
      <c r="K610" s="5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</row>
    <row r="611" spans="1:88" s="3" customFormat="1" ht="12.75" customHeight="1" x14ac:dyDescent="0.2">
      <c r="A611" s="67"/>
      <c r="B611" s="72"/>
      <c r="C611" s="60" t="s">
        <v>17</v>
      </c>
      <c r="D611" s="60"/>
      <c r="E611" s="62">
        <f t="shared" si="10"/>
        <v>0</v>
      </c>
      <c r="F611" s="62"/>
      <c r="G611" s="63"/>
      <c r="H611" s="60"/>
      <c r="I611" s="5"/>
      <c r="J611" s="5"/>
      <c r="K611" s="5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</row>
    <row r="612" spans="1:88" s="3" customFormat="1" ht="12.75" customHeight="1" x14ac:dyDescent="0.2">
      <c r="A612" s="67"/>
      <c r="B612" s="71" t="s">
        <v>105</v>
      </c>
      <c r="C612" s="60" t="s">
        <v>55</v>
      </c>
      <c r="D612" s="61"/>
      <c r="E612" s="62">
        <f t="shared" si="10"/>
        <v>0</v>
      </c>
      <c r="F612" s="62"/>
      <c r="G612" s="63"/>
      <c r="H612" s="61"/>
      <c r="I612" s="5"/>
      <c r="J612" s="5"/>
      <c r="K612" s="5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</row>
    <row r="613" spans="1:88" s="3" customFormat="1" ht="12.75" customHeight="1" x14ac:dyDescent="0.2">
      <c r="A613" s="68"/>
      <c r="B613" s="71"/>
      <c r="C613" s="60" t="s">
        <v>17</v>
      </c>
      <c r="D613" s="61"/>
      <c r="E613" s="62">
        <f t="shared" si="10"/>
        <v>0</v>
      </c>
      <c r="F613" s="62"/>
      <c r="G613" s="63"/>
      <c r="H613" s="61"/>
      <c r="I613" s="5"/>
      <c r="J613" s="5"/>
      <c r="K613" s="5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</row>
    <row r="614" spans="1:88" s="3" customFormat="1" ht="12.75" customHeight="1" x14ac:dyDescent="0.2">
      <c r="A614" s="66">
        <v>18</v>
      </c>
      <c r="B614" s="69" t="s">
        <v>126</v>
      </c>
      <c r="C614" s="60"/>
      <c r="D614" s="61"/>
      <c r="E614" s="62">
        <f t="shared" si="10"/>
        <v>1</v>
      </c>
      <c r="F614" s="62"/>
      <c r="G614" s="63">
        <v>1</v>
      </c>
      <c r="H614" s="61"/>
      <c r="I614" s="5"/>
      <c r="J614" s="5"/>
      <c r="K614" s="5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</row>
    <row r="615" spans="1:88" s="3" customFormat="1" ht="12.75" customHeight="1" x14ac:dyDescent="0.2">
      <c r="A615" s="67"/>
      <c r="B615" s="73"/>
      <c r="C615" s="60" t="s">
        <v>17</v>
      </c>
      <c r="D615" s="64"/>
      <c r="E615" s="62">
        <f t="shared" si="10"/>
        <v>200.27600000000001</v>
      </c>
      <c r="F615" s="62">
        <f>F617+F619+F621+F623</f>
        <v>0</v>
      </c>
      <c r="G615" s="63">
        <f>G617+G619+G621+G623</f>
        <v>200.27600000000001</v>
      </c>
      <c r="H615" s="64"/>
      <c r="I615" s="5"/>
      <c r="J615" s="5"/>
      <c r="K615" s="5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</row>
    <row r="616" spans="1:88" s="3" customFormat="1" ht="12.75" customHeight="1" x14ac:dyDescent="0.2">
      <c r="A616" s="67"/>
      <c r="B616" s="71" t="s">
        <v>98</v>
      </c>
      <c r="C616" s="60" t="s">
        <v>20</v>
      </c>
      <c r="D616" s="60"/>
      <c r="E616" s="62">
        <f t="shared" si="10"/>
        <v>0.13700000000000001</v>
      </c>
      <c r="F616" s="62"/>
      <c r="G616" s="63">
        <v>0.13700000000000001</v>
      </c>
      <c r="H616" s="60"/>
      <c r="I616" s="5"/>
      <c r="J616" s="5"/>
      <c r="K616" s="5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</row>
    <row r="617" spans="1:88" s="3" customFormat="1" ht="12.75" customHeight="1" x14ac:dyDescent="0.2">
      <c r="A617" s="67"/>
      <c r="B617" s="71"/>
      <c r="C617" s="60" t="s">
        <v>17</v>
      </c>
      <c r="D617" s="60"/>
      <c r="E617" s="62">
        <f t="shared" si="10"/>
        <v>200.27600000000001</v>
      </c>
      <c r="F617" s="62"/>
      <c r="G617" s="63">
        <v>200.27600000000001</v>
      </c>
      <c r="H617" s="60"/>
      <c r="I617" s="5"/>
      <c r="J617" s="5"/>
      <c r="K617" s="5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</row>
    <row r="618" spans="1:88" s="3" customFormat="1" ht="12.75" customHeight="1" x14ac:dyDescent="0.2">
      <c r="A618" s="67"/>
      <c r="B618" s="71" t="s">
        <v>100</v>
      </c>
      <c r="C618" s="60" t="s">
        <v>20</v>
      </c>
      <c r="D618" s="60"/>
      <c r="E618" s="62">
        <f t="shared" si="10"/>
        <v>0</v>
      </c>
      <c r="F618" s="62"/>
      <c r="G618" s="63"/>
      <c r="H618" s="60"/>
      <c r="I618" s="5"/>
      <c r="J618" s="5"/>
      <c r="K618" s="5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</row>
    <row r="619" spans="1:88" s="3" customFormat="1" ht="12.75" customHeight="1" x14ac:dyDescent="0.2">
      <c r="A619" s="67"/>
      <c r="B619" s="71"/>
      <c r="C619" s="60" t="s">
        <v>17</v>
      </c>
      <c r="D619" s="60"/>
      <c r="E619" s="62">
        <f t="shared" si="10"/>
        <v>0</v>
      </c>
      <c r="F619" s="62"/>
      <c r="G619" s="63"/>
      <c r="H619" s="60"/>
      <c r="I619" s="5"/>
      <c r="J619" s="5"/>
      <c r="K619" s="5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</row>
    <row r="620" spans="1:88" s="3" customFormat="1" ht="12.75" customHeight="1" x14ac:dyDescent="0.2">
      <c r="A620" s="67"/>
      <c r="B620" s="72" t="s">
        <v>102</v>
      </c>
      <c r="C620" s="60" t="s">
        <v>103</v>
      </c>
      <c r="D620" s="60"/>
      <c r="E620" s="62">
        <f t="shared" si="10"/>
        <v>0</v>
      </c>
      <c r="F620" s="62"/>
      <c r="G620" s="63"/>
      <c r="H620" s="60"/>
      <c r="I620" s="5"/>
      <c r="J620" s="5"/>
      <c r="K620" s="5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</row>
    <row r="621" spans="1:88" s="3" customFormat="1" ht="12.75" customHeight="1" x14ac:dyDescent="0.2">
      <c r="A621" s="67"/>
      <c r="B621" s="72"/>
      <c r="C621" s="60" t="s">
        <v>17</v>
      </c>
      <c r="D621" s="60"/>
      <c r="E621" s="62">
        <f t="shared" si="10"/>
        <v>0</v>
      </c>
      <c r="F621" s="62"/>
      <c r="G621" s="63"/>
      <c r="H621" s="60"/>
      <c r="I621" s="5"/>
      <c r="J621" s="5"/>
      <c r="K621" s="5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</row>
    <row r="622" spans="1:88" s="3" customFormat="1" ht="12.75" customHeight="1" x14ac:dyDescent="0.2">
      <c r="A622" s="67"/>
      <c r="B622" s="71" t="s">
        <v>105</v>
      </c>
      <c r="C622" s="60" t="s">
        <v>55</v>
      </c>
      <c r="D622" s="61"/>
      <c r="E622" s="62">
        <f t="shared" si="10"/>
        <v>0</v>
      </c>
      <c r="F622" s="62"/>
      <c r="G622" s="63"/>
      <c r="H622" s="61"/>
      <c r="I622" s="5"/>
      <c r="J622" s="5"/>
      <c r="K622" s="5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</row>
    <row r="623" spans="1:88" s="3" customFormat="1" ht="12.75" customHeight="1" x14ac:dyDescent="0.2">
      <c r="A623" s="68"/>
      <c r="B623" s="71"/>
      <c r="C623" s="60" t="s">
        <v>17</v>
      </c>
      <c r="D623" s="61"/>
      <c r="E623" s="62">
        <f t="shared" si="10"/>
        <v>0</v>
      </c>
      <c r="F623" s="62"/>
      <c r="G623" s="63"/>
      <c r="H623" s="61"/>
      <c r="I623" s="5"/>
      <c r="J623" s="5"/>
      <c r="K623" s="5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</row>
    <row r="624" spans="1:88" s="3" customFormat="1" ht="12.75" customHeight="1" x14ac:dyDescent="0.2">
      <c r="A624" s="66">
        <v>19</v>
      </c>
      <c r="B624" s="69" t="s">
        <v>127</v>
      </c>
      <c r="C624" s="60"/>
      <c r="D624" s="61"/>
      <c r="E624" s="62">
        <f t="shared" si="10"/>
        <v>1</v>
      </c>
      <c r="F624" s="62"/>
      <c r="G624" s="63">
        <v>1</v>
      </c>
      <c r="H624" s="61"/>
      <c r="I624" s="5"/>
      <c r="J624" s="5"/>
      <c r="K624" s="5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</row>
    <row r="625" spans="1:110" s="3" customFormat="1" ht="12.75" customHeight="1" x14ac:dyDescent="0.2">
      <c r="A625" s="67"/>
      <c r="B625" s="73"/>
      <c r="C625" s="60" t="s">
        <v>17</v>
      </c>
      <c r="D625" s="64"/>
      <c r="E625" s="62">
        <f t="shared" si="10"/>
        <v>415.77800000000002</v>
      </c>
      <c r="F625" s="62">
        <f>F627+F629+F631+F633</f>
        <v>4.05</v>
      </c>
      <c r="G625" s="63">
        <f>G627+G629+G631+G633</f>
        <v>411.72800000000001</v>
      </c>
      <c r="H625" s="64"/>
      <c r="I625" s="5"/>
      <c r="J625" s="5"/>
      <c r="K625" s="5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</row>
    <row r="626" spans="1:110" s="3" customFormat="1" ht="12.75" customHeight="1" x14ac:dyDescent="0.2">
      <c r="A626" s="67"/>
      <c r="B626" s="71" t="s">
        <v>98</v>
      </c>
      <c r="C626" s="60" t="s">
        <v>20</v>
      </c>
      <c r="D626" s="60"/>
      <c r="E626" s="62">
        <f t="shared" si="10"/>
        <v>0.4</v>
      </c>
      <c r="F626" s="62">
        <v>3.0000000000000001E-3</v>
      </c>
      <c r="G626" s="63">
        <v>0.39700000000000002</v>
      </c>
      <c r="H626" s="60"/>
      <c r="I626" s="5"/>
      <c r="J626" s="5"/>
      <c r="K626" s="5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</row>
    <row r="627" spans="1:110" s="3" customFormat="1" ht="12.75" customHeight="1" x14ac:dyDescent="0.2">
      <c r="A627" s="67"/>
      <c r="B627" s="71"/>
      <c r="C627" s="60" t="s">
        <v>17</v>
      </c>
      <c r="D627" s="60"/>
      <c r="E627" s="62">
        <f t="shared" si="10"/>
        <v>415.77800000000002</v>
      </c>
      <c r="F627" s="62">
        <v>4.05</v>
      </c>
      <c r="G627" s="63">
        <v>411.72800000000001</v>
      </c>
      <c r="H627" s="60"/>
      <c r="I627" s="5"/>
      <c r="J627" s="5"/>
      <c r="K627" s="5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</row>
    <row r="628" spans="1:110" s="3" customFormat="1" ht="12.75" customHeight="1" x14ac:dyDescent="0.2">
      <c r="A628" s="67"/>
      <c r="B628" s="71" t="s">
        <v>128</v>
      </c>
      <c r="C628" s="60" t="s">
        <v>20</v>
      </c>
      <c r="D628" s="60"/>
      <c r="E628" s="62">
        <f t="shared" si="10"/>
        <v>0</v>
      </c>
      <c r="F628" s="62"/>
      <c r="G628" s="63"/>
      <c r="H628" s="60"/>
      <c r="I628" s="5"/>
      <c r="J628" s="5"/>
      <c r="K628" s="5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</row>
    <row r="629" spans="1:110" s="3" customFormat="1" ht="12.75" customHeight="1" x14ac:dyDescent="0.2">
      <c r="A629" s="67"/>
      <c r="B629" s="71"/>
      <c r="C629" s="60" t="s">
        <v>17</v>
      </c>
      <c r="D629" s="60"/>
      <c r="E629" s="62">
        <f t="shared" si="10"/>
        <v>0</v>
      </c>
      <c r="F629" s="62"/>
      <c r="G629" s="63"/>
      <c r="H629" s="60"/>
      <c r="I629" s="5"/>
      <c r="J629" s="5"/>
      <c r="K629" s="5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</row>
    <row r="630" spans="1:110" s="3" customFormat="1" ht="12.75" customHeight="1" x14ac:dyDescent="0.2">
      <c r="A630" s="67"/>
      <c r="B630" s="72" t="s">
        <v>102</v>
      </c>
      <c r="C630" s="60" t="s">
        <v>103</v>
      </c>
      <c r="D630" s="60"/>
      <c r="E630" s="62">
        <f t="shared" si="10"/>
        <v>0</v>
      </c>
      <c r="F630" s="62"/>
      <c r="G630" s="63"/>
      <c r="H630" s="60"/>
      <c r="I630" s="5"/>
      <c r="J630" s="5"/>
      <c r="K630" s="5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</row>
    <row r="631" spans="1:110" s="3" customFormat="1" ht="12.75" customHeight="1" x14ac:dyDescent="0.2">
      <c r="A631" s="67"/>
      <c r="B631" s="72"/>
      <c r="C631" s="60" t="s">
        <v>17</v>
      </c>
      <c r="D631" s="60"/>
      <c r="E631" s="62">
        <f t="shared" si="10"/>
        <v>0</v>
      </c>
      <c r="F631" s="62"/>
      <c r="G631" s="63"/>
      <c r="H631" s="60"/>
      <c r="I631" s="5"/>
      <c r="J631" s="5"/>
      <c r="K631" s="5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</row>
    <row r="632" spans="1:110" s="3" customFormat="1" ht="12.75" customHeight="1" x14ac:dyDescent="0.2">
      <c r="A632" s="67"/>
      <c r="B632" s="71" t="s">
        <v>105</v>
      </c>
      <c r="C632" s="60" t="s">
        <v>55</v>
      </c>
      <c r="D632" s="61"/>
      <c r="E632" s="62">
        <f t="shared" si="10"/>
        <v>0</v>
      </c>
      <c r="F632" s="62"/>
      <c r="G632" s="63"/>
      <c r="H632" s="61"/>
      <c r="I632" s="5"/>
      <c r="J632" s="5"/>
      <c r="K632" s="5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</row>
    <row r="633" spans="1:110" s="3" customFormat="1" ht="12.75" customHeight="1" x14ac:dyDescent="0.2">
      <c r="A633" s="68"/>
      <c r="B633" s="71"/>
      <c r="C633" s="60" t="s">
        <v>17</v>
      </c>
      <c r="D633" s="61"/>
      <c r="E633" s="62">
        <f t="shared" si="10"/>
        <v>0</v>
      </c>
      <c r="F633" s="62"/>
      <c r="G633" s="63"/>
      <c r="H633" s="61"/>
      <c r="I633" s="5"/>
      <c r="J633" s="5"/>
      <c r="K633" s="5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</row>
    <row r="634" spans="1:110" s="58" customFormat="1" ht="12.75" customHeight="1" x14ac:dyDescent="0.2">
      <c r="A634" s="66">
        <v>20</v>
      </c>
      <c r="B634" s="69" t="s">
        <v>129</v>
      </c>
      <c r="C634" s="60"/>
      <c r="D634" s="61"/>
      <c r="E634" s="62">
        <f t="shared" si="10"/>
        <v>1</v>
      </c>
      <c r="F634" s="62">
        <v>1</v>
      </c>
      <c r="G634" s="63"/>
      <c r="H634" s="61"/>
    </row>
    <row r="635" spans="1:110" s="5" customFormat="1" ht="12.75" customHeight="1" x14ac:dyDescent="0.2">
      <c r="A635" s="67"/>
      <c r="B635" s="73"/>
      <c r="C635" s="60" t="s">
        <v>17</v>
      </c>
      <c r="D635" s="64"/>
      <c r="E635" s="62">
        <f t="shared" si="10"/>
        <v>1.3440000000000001</v>
      </c>
      <c r="F635" s="62">
        <f>F637+F639+F641+F643</f>
        <v>1.3440000000000001</v>
      </c>
      <c r="G635" s="63">
        <f>G637+G639+G641+G643</f>
        <v>0</v>
      </c>
      <c r="H635" s="64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</row>
    <row r="636" spans="1:110" s="58" customFormat="1" ht="12.75" customHeight="1" x14ac:dyDescent="0.2">
      <c r="A636" s="67"/>
      <c r="B636" s="74" t="s">
        <v>98</v>
      </c>
      <c r="C636" s="60" t="s">
        <v>20</v>
      </c>
      <c r="D636" s="60"/>
      <c r="E636" s="62">
        <f t="shared" si="10"/>
        <v>0</v>
      </c>
      <c r="F636" s="62"/>
      <c r="G636" s="63"/>
      <c r="H636" s="60"/>
    </row>
    <row r="637" spans="1:110" s="58" customFormat="1" ht="12.75" customHeight="1" x14ac:dyDescent="0.2">
      <c r="A637" s="67"/>
      <c r="B637" s="75"/>
      <c r="C637" s="60" t="s">
        <v>17</v>
      </c>
      <c r="D637" s="60"/>
      <c r="E637" s="62">
        <f t="shared" si="10"/>
        <v>0</v>
      </c>
      <c r="F637" s="62"/>
      <c r="G637" s="63"/>
      <c r="H637" s="60"/>
    </row>
    <row r="638" spans="1:110" s="58" customFormat="1" ht="12.75" customHeight="1" x14ac:dyDescent="0.2">
      <c r="A638" s="67"/>
      <c r="B638" s="74" t="s">
        <v>100</v>
      </c>
      <c r="C638" s="60" t="s">
        <v>20</v>
      </c>
      <c r="D638" s="60"/>
      <c r="E638" s="62">
        <f t="shared" si="10"/>
        <v>3.0000000000000001E-3</v>
      </c>
      <c r="F638" s="62">
        <v>3.0000000000000001E-3</v>
      </c>
      <c r="G638" s="63"/>
      <c r="H638" s="60"/>
    </row>
    <row r="639" spans="1:110" s="58" customFormat="1" ht="12.75" customHeight="1" x14ac:dyDescent="0.2">
      <c r="A639" s="67"/>
      <c r="B639" s="75"/>
      <c r="C639" s="60" t="s">
        <v>17</v>
      </c>
      <c r="D639" s="60"/>
      <c r="E639" s="62">
        <f t="shared" si="10"/>
        <v>1.3440000000000001</v>
      </c>
      <c r="F639" s="62">
        <v>1.3440000000000001</v>
      </c>
      <c r="G639" s="63"/>
      <c r="H639" s="60"/>
    </row>
    <row r="640" spans="1:110" s="58" customFormat="1" ht="12.75" customHeight="1" x14ac:dyDescent="0.2">
      <c r="A640" s="67"/>
      <c r="B640" s="76" t="s">
        <v>102</v>
      </c>
      <c r="C640" s="60" t="s">
        <v>103</v>
      </c>
      <c r="D640" s="60"/>
      <c r="E640" s="62">
        <f t="shared" si="10"/>
        <v>0</v>
      </c>
      <c r="F640" s="62"/>
      <c r="G640" s="63"/>
      <c r="H640" s="60"/>
    </row>
    <row r="641" spans="1:110" s="58" customFormat="1" ht="12.75" customHeight="1" x14ac:dyDescent="0.2">
      <c r="A641" s="67"/>
      <c r="B641" s="77"/>
      <c r="C641" s="60" t="s">
        <v>17</v>
      </c>
      <c r="D641" s="60"/>
      <c r="E641" s="62">
        <f t="shared" si="10"/>
        <v>0</v>
      </c>
      <c r="F641" s="62"/>
      <c r="G641" s="63"/>
      <c r="H641" s="60"/>
    </row>
    <row r="642" spans="1:110" s="58" customFormat="1" ht="12.75" customHeight="1" x14ac:dyDescent="0.2">
      <c r="A642" s="67"/>
      <c r="B642" s="74" t="s">
        <v>105</v>
      </c>
      <c r="C642" s="60" t="s">
        <v>55</v>
      </c>
      <c r="D642" s="61"/>
      <c r="E642" s="62">
        <f t="shared" si="10"/>
        <v>0</v>
      </c>
      <c r="F642" s="62"/>
      <c r="G642" s="63"/>
      <c r="H642" s="61"/>
    </row>
    <row r="643" spans="1:110" s="58" customFormat="1" ht="12.75" customHeight="1" x14ac:dyDescent="0.2">
      <c r="A643" s="68"/>
      <c r="B643" s="75"/>
      <c r="C643" s="60" t="s">
        <v>17</v>
      </c>
      <c r="D643" s="61"/>
      <c r="E643" s="62">
        <f t="shared" si="10"/>
        <v>0</v>
      </c>
      <c r="F643" s="62"/>
      <c r="G643" s="63"/>
      <c r="H643" s="61"/>
    </row>
    <row r="644" spans="1:110" s="3" customFormat="1" ht="12.75" customHeight="1" x14ac:dyDescent="0.2">
      <c r="A644" s="66">
        <v>21</v>
      </c>
      <c r="B644" s="69" t="s">
        <v>130</v>
      </c>
      <c r="C644" s="60"/>
      <c r="D644" s="61"/>
      <c r="E644" s="62">
        <f t="shared" si="10"/>
        <v>1</v>
      </c>
      <c r="F644" s="62">
        <v>1</v>
      </c>
      <c r="G644" s="63"/>
      <c r="H644" s="61"/>
      <c r="I644" s="5"/>
      <c r="J644" s="5"/>
      <c r="K644" s="5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</row>
    <row r="645" spans="1:110" s="3" customFormat="1" ht="12.75" customHeight="1" x14ac:dyDescent="0.2">
      <c r="A645" s="67"/>
      <c r="B645" s="73"/>
      <c r="C645" s="60" t="s">
        <v>17</v>
      </c>
      <c r="D645" s="64"/>
      <c r="E645" s="62">
        <f t="shared" si="10"/>
        <v>46.49</v>
      </c>
      <c r="F645" s="62">
        <f>F647+F649+F651+F653</f>
        <v>46.49</v>
      </c>
      <c r="G645" s="63">
        <v>0</v>
      </c>
      <c r="H645" s="64"/>
      <c r="I645" s="5"/>
      <c r="J645" s="5"/>
      <c r="K645" s="5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</row>
    <row r="646" spans="1:110" s="3" customFormat="1" ht="12.75" customHeight="1" x14ac:dyDescent="0.2">
      <c r="A646" s="67"/>
      <c r="B646" s="71" t="s">
        <v>98</v>
      </c>
      <c r="C646" s="60" t="s">
        <v>20</v>
      </c>
      <c r="D646" s="60"/>
      <c r="E646" s="62">
        <f t="shared" si="10"/>
        <v>2.7E-2</v>
      </c>
      <c r="F646" s="62">
        <f>0.012+0.015</f>
        <v>2.7E-2</v>
      </c>
      <c r="G646" s="63"/>
      <c r="H646" s="60"/>
      <c r="I646" s="5"/>
      <c r="J646" s="5"/>
      <c r="K646" s="5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</row>
    <row r="647" spans="1:110" s="3" customFormat="1" ht="12.75" customHeight="1" x14ac:dyDescent="0.2">
      <c r="A647" s="67"/>
      <c r="B647" s="71"/>
      <c r="C647" s="60" t="s">
        <v>17</v>
      </c>
      <c r="D647" s="60"/>
      <c r="E647" s="62">
        <f t="shared" si="10"/>
        <v>46.49</v>
      </c>
      <c r="F647" s="62">
        <f>46.49</f>
        <v>46.49</v>
      </c>
      <c r="G647" s="63"/>
      <c r="H647" s="60"/>
      <c r="I647" s="5"/>
      <c r="J647" s="5"/>
      <c r="K647" s="5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</row>
    <row r="648" spans="1:110" s="3" customFormat="1" ht="12.75" customHeight="1" x14ac:dyDescent="0.2">
      <c r="A648" s="67"/>
      <c r="B648" s="71" t="s">
        <v>100</v>
      </c>
      <c r="C648" s="60" t="s">
        <v>20</v>
      </c>
      <c r="D648" s="60"/>
      <c r="E648" s="62">
        <f t="shared" si="10"/>
        <v>0</v>
      </c>
      <c r="F648" s="62"/>
      <c r="G648" s="63"/>
      <c r="H648" s="60"/>
      <c r="I648" s="5"/>
      <c r="J648" s="5"/>
      <c r="K648" s="5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</row>
    <row r="649" spans="1:110" s="3" customFormat="1" ht="12.75" customHeight="1" x14ac:dyDescent="0.2">
      <c r="A649" s="67"/>
      <c r="B649" s="71"/>
      <c r="C649" s="60" t="s">
        <v>17</v>
      </c>
      <c r="D649" s="60"/>
      <c r="E649" s="62">
        <f t="shared" si="10"/>
        <v>0</v>
      </c>
      <c r="F649" s="62"/>
      <c r="G649" s="63"/>
      <c r="H649" s="60"/>
      <c r="I649" s="5"/>
      <c r="J649" s="5"/>
      <c r="K649" s="5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</row>
    <row r="650" spans="1:110" s="3" customFormat="1" ht="12.75" customHeight="1" x14ac:dyDescent="0.2">
      <c r="A650" s="67"/>
      <c r="B650" s="72" t="s">
        <v>102</v>
      </c>
      <c r="C650" s="60" t="s">
        <v>103</v>
      </c>
      <c r="D650" s="60"/>
      <c r="E650" s="62">
        <f t="shared" si="10"/>
        <v>0</v>
      </c>
      <c r="F650" s="62"/>
      <c r="G650" s="63"/>
      <c r="H650" s="60"/>
      <c r="I650" s="5"/>
      <c r="J650" s="5"/>
      <c r="K650" s="5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</row>
    <row r="651" spans="1:110" s="3" customFormat="1" ht="12.75" customHeight="1" x14ac:dyDescent="0.2">
      <c r="A651" s="67"/>
      <c r="B651" s="72"/>
      <c r="C651" s="60" t="s">
        <v>17</v>
      </c>
      <c r="D651" s="60"/>
      <c r="E651" s="62">
        <f t="shared" si="10"/>
        <v>0</v>
      </c>
      <c r="F651" s="62"/>
      <c r="G651" s="63"/>
      <c r="H651" s="60"/>
      <c r="I651" s="5"/>
      <c r="J651" s="5"/>
      <c r="K651" s="5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</row>
    <row r="652" spans="1:110" s="3" customFormat="1" ht="12.75" customHeight="1" x14ac:dyDescent="0.2">
      <c r="A652" s="67"/>
      <c r="B652" s="71" t="s">
        <v>105</v>
      </c>
      <c r="C652" s="60" t="s">
        <v>55</v>
      </c>
      <c r="D652" s="61"/>
      <c r="E652" s="62">
        <f t="shared" si="10"/>
        <v>0</v>
      </c>
      <c r="F652" s="62"/>
      <c r="G652" s="63"/>
      <c r="H652" s="61"/>
      <c r="I652" s="5"/>
      <c r="J652" s="5"/>
      <c r="K652" s="5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</row>
    <row r="653" spans="1:110" s="3" customFormat="1" ht="12.75" customHeight="1" x14ac:dyDescent="0.2">
      <c r="A653" s="68"/>
      <c r="B653" s="71"/>
      <c r="C653" s="60" t="s">
        <v>17</v>
      </c>
      <c r="D653" s="61"/>
      <c r="E653" s="62">
        <f t="shared" si="10"/>
        <v>0</v>
      </c>
      <c r="F653" s="62"/>
      <c r="G653" s="63"/>
      <c r="H653" s="61"/>
      <c r="I653" s="5"/>
      <c r="J653" s="5"/>
      <c r="K653" s="5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</row>
    <row r="654" spans="1:110" s="58" customFormat="1" ht="12.75" customHeight="1" x14ac:dyDescent="0.2">
      <c r="A654" s="66">
        <v>22</v>
      </c>
      <c r="B654" s="69" t="s">
        <v>131</v>
      </c>
      <c r="C654" s="60"/>
      <c r="D654" s="61"/>
      <c r="E654" s="62">
        <f t="shared" si="10"/>
        <v>1</v>
      </c>
      <c r="F654" s="62"/>
      <c r="G654" s="63">
        <v>1</v>
      </c>
      <c r="H654" s="61"/>
    </row>
    <row r="655" spans="1:110" s="5" customFormat="1" ht="12.75" customHeight="1" x14ac:dyDescent="0.2">
      <c r="A655" s="67"/>
      <c r="B655" s="73"/>
      <c r="C655" s="60" t="s">
        <v>17</v>
      </c>
      <c r="D655" s="64"/>
      <c r="E655" s="62">
        <f t="shared" si="10"/>
        <v>340.416</v>
      </c>
      <c r="F655" s="62">
        <f>F657+F659+F661+F663</f>
        <v>0</v>
      </c>
      <c r="G655" s="63">
        <f>G657+G659+G661+G663</f>
        <v>340.416</v>
      </c>
      <c r="H655" s="64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</row>
    <row r="656" spans="1:110" s="5" customFormat="1" ht="12.75" customHeight="1" x14ac:dyDescent="0.2">
      <c r="A656" s="67"/>
      <c r="B656" s="71" t="s">
        <v>98</v>
      </c>
      <c r="C656" s="60" t="s">
        <v>20</v>
      </c>
      <c r="D656" s="60"/>
      <c r="E656" s="62">
        <f t="shared" si="10"/>
        <v>0.26400000000000001</v>
      </c>
      <c r="F656" s="62"/>
      <c r="G656" s="63">
        <v>0.26400000000000001</v>
      </c>
      <c r="H656" s="60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</row>
    <row r="657" spans="1:110" s="5" customFormat="1" ht="12.75" customHeight="1" x14ac:dyDescent="0.2">
      <c r="A657" s="67"/>
      <c r="B657" s="71"/>
      <c r="C657" s="60" t="s">
        <v>17</v>
      </c>
      <c r="D657" s="60"/>
      <c r="E657" s="62">
        <f t="shared" si="10"/>
        <v>340.416</v>
      </c>
      <c r="F657" s="62"/>
      <c r="G657" s="63">
        <v>340.416</v>
      </c>
      <c r="H657" s="60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</row>
    <row r="658" spans="1:110" s="5" customFormat="1" ht="12.75" customHeight="1" x14ac:dyDescent="0.2">
      <c r="A658" s="67"/>
      <c r="B658" s="71" t="s">
        <v>100</v>
      </c>
      <c r="C658" s="60" t="s">
        <v>20</v>
      </c>
      <c r="D658" s="60"/>
      <c r="E658" s="62">
        <f t="shared" si="10"/>
        <v>0</v>
      </c>
      <c r="F658" s="62"/>
      <c r="G658" s="63"/>
      <c r="H658" s="60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</row>
    <row r="659" spans="1:110" s="5" customFormat="1" ht="12.75" customHeight="1" x14ac:dyDescent="0.2">
      <c r="A659" s="67"/>
      <c r="B659" s="71"/>
      <c r="C659" s="60" t="s">
        <v>17</v>
      </c>
      <c r="D659" s="60"/>
      <c r="E659" s="62">
        <f t="shared" si="10"/>
        <v>0</v>
      </c>
      <c r="F659" s="62"/>
      <c r="G659" s="63"/>
      <c r="H659" s="60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</row>
    <row r="660" spans="1:110" s="5" customFormat="1" ht="12.75" customHeight="1" x14ac:dyDescent="0.2">
      <c r="A660" s="67"/>
      <c r="B660" s="72" t="s">
        <v>102</v>
      </c>
      <c r="C660" s="60" t="s">
        <v>103</v>
      </c>
      <c r="D660" s="60"/>
      <c r="E660" s="62">
        <f t="shared" si="10"/>
        <v>0</v>
      </c>
      <c r="F660" s="62"/>
      <c r="G660" s="63"/>
      <c r="H660" s="60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</row>
    <row r="661" spans="1:110" s="5" customFormat="1" ht="12.75" customHeight="1" x14ac:dyDescent="0.2">
      <c r="A661" s="67"/>
      <c r="B661" s="72"/>
      <c r="C661" s="60" t="s">
        <v>17</v>
      </c>
      <c r="D661" s="60"/>
      <c r="E661" s="62">
        <f t="shared" si="10"/>
        <v>0</v>
      </c>
      <c r="F661" s="62"/>
      <c r="G661" s="63"/>
      <c r="H661" s="60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</row>
    <row r="662" spans="1:110" s="5" customFormat="1" ht="12.75" customHeight="1" x14ac:dyDescent="0.2">
      <c r="A662" s="67"/>
      <c r="B662" s="71" t="s">
        <v>105</v>
      </c>
      <c r="C662" s="60" t="s">
        <v>55</v>
      </c>
      <c r="D662" s="61"/>
      <c r="E662" s="62">
        <f t="shared" si="10"/>
        <v>0</v>
      </c>
      <c r="F662" s="62"/>
      <c r="G662" s="63"/>
      <c r="H662" s="61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</row>
    <row r="663" spans="1:110" s="5" customFormat="1" ht="12.75" customHeight="1" x14ac:dyDescent="0.2">
      <c r="A663" s="68"/>
      <c r="B663" s="71"/>
      <c r="C663" s="60" t="s">
        <v>17</v>
      </c>
      <c r="D663" s="61"/>
      <c r="E663" s="62">
        <f t="shared" si="10"/>
        <v>0</v>
      </c>
      <c r="F663" s="62"/>
      <c r="G663" s="63"/>
      <c r="H663" s="61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</row>
    <row r="664" spans="1:110" s="58" customFormat="1" ht="12.75" customHeight="1" x14ac:dyDescent="0.2">
      <c r="A664" s="66">
        <v>23</v>
      </c>
      <c r="B664" s="69" t="s">
        <v>132</v>
      </c>
      <c r="C664" s="60"/>
      <c r="D664" s="61"/>
      <c r="E664" s="62">
        <f t="shared" si="10"/>
        <v>1</v>
      </c>
      <c r="F664" s="62">
        <v>1</v>
      </c>
      <c r="G664" s="63"/>
      <c r="H664" s="61"/>
    </row>
    <row r="665" spans="1:110" s="5" customFormat="1" ht="12.75" customHeight="1" x14ac:dyDescent="0.2">
      <c r="A665" s="67"/>
      <c r="B665" s="73"/>
      <c r="C665" s="60" t="s">
        <v>17</v>
      </c>
      <c r="D665" s="64"/>
      <c r="E665" s="62">
        <f t="shared" si="10"/>
        <v>3.3439999999999999</v>
      </c>
      <c r="F665" s="62">
        <f>F667+F669+F671+F673</f>
        <v>3.3439999999999999</v>
      </c>
      <c r="G665" s="63">
        <f>G667+G669+G671+G673</f>
        <v>0</v>
      </c>
      <c r="H665" s="64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</row>
    <row r="666" spans="1:110" s="58" customFormat="1" ht="12.75" customHeight="1" x14ac:dyDescent="0.2">
      <c r="A666" s="67"/>
      <c r="B666" s="71" t="s">
        <v>98</v>
      </c>
      <c r="C666" s="60" t="s">
        <v>20</v>
      </c>
      <c r="D666" s="60"/>
      <c r="E666" s="62">
        <f t="shared" si="10"/>
        <v>0.01</v>
      </c>
      <c r="F666" s="62">
        <v>0.01</v>
      </c>
      <c r="G666" s="63"/>
      <c r="H666" s="60"/>
    </row>
    <row r="667" spans="1:110" s="58" customFormat="1" ht="12.75" customHeight="1" x14ac:dyDescent="0.2">
      <c r="A667" s="67"/>
      <c r="B667" s="71"/>
      <c r="C667" s="60" t="s">
        <v>17</v>
      </c>
      <c r="D667" s="60"/>
      <c r="E667" s="62">
        <f t="shared" si="10"/>
        <v>3.3439999999999999</v>
      </c>
      <c r="F667" s="62">
        <v>3.3439999999999999</v>
      </c>
      <c r="G667" s="63"/>
      <c r="H667" s="60"/>
    </row>
    <row r="668" spans="1:110" s="58" customFormat="1" ht="12.75" customHeight="1" x14ac:dyDescent="0.2">
      <c r="A668" s="67"/>
      <c r="B668" s="71" t="s">
        <v>100</v>
      </c>
      <c r="C668" s="60" t="s">
        <v>20</v>
      </c>
      <c r="D668" s="60"/>
      <c r="E668" s="62">
        <f t="shared" si="10"/>
        <v>0</v>
      </c>
      <c r="F668" s="62"/>
      <c r="G668" s="63"/>
      <c r="H668" s="60"/>
    </row>
    <row r="669" spans="1:110" s="58" customFormat="1" ht="12.75" customHeight="1" x14ac:dyDescent="0.2">
      <c r="A669" s="67"/>
      <c r="B669" s="71"/>
      <c r="C669" s="60" t="s">
        <v>17</v>
      </c>
      <c r="D669" s="60"/>
      <c r="E669" s="62">
        <f t="shared" si="10"/>
        <v>0</v>
      </c>
      <c r="F669" s="62"/>
      <c r="G669" s="63"/>
      <c r="H669" s="65"/>
    </row>
    <row r="670" spans="1:110" s="58" customFormat="1" ht="12.75" customHeight="1" x14ac:dyDescent="0.2">
      <c r="A670" s="67"/>
      <c r="B670" s="72" t="s">
        <v>102</v>
      </c>
      <c r="C670" s="60" t="s">
        <v>103</v>
      </c>
      <c r="D670" s="60"/>
      <c r="E670" s="62">
        <f t="shared" si="10"/>
        <v>0</v>
      </c>
      <c r="F670" s="62"/>
      <c r="G670" s="63"/>
      <c r="H670" s="60"/>
    </row>
    <row r="671" spans="1:110" s="58" customFormat="1" ht="12.75" customHeight="1" x14ac:dyDescent="0.2">
      <c r="A671" s="67"/>
      <c r="B671" s="72"/>
      <c r="C671" s="60" t="s">
        <v>17</v>
      </c>
      <c r="D671" s="60"/>
      <c r="E671" s="62">
        <f t="shared" si="10"/>
        <v>0</v>
      </c>
      <c r="F671" s="62"/>
      <c r="G671" s="63"/>
      <c r="H671" s="60"/>
    </row>
    <row r="672" spans="1:110" s="58" customFormat="1" ht="12.75" customHeight="1" x14ac:dyDescent="0.2">
      <c r="A672" s="67"/>
      <c r="B672" s="71" t="s">
        <v>105</v>
      </c>
      <c r="C672" s="60" t="s">
        <v>55</v>
      </c>
      <c r="D672" s="61"/>
      <c r="E672" s="62">
        <f t="shared" si="10"/>
        <v>0</v>
      </c>
      <c r="F672" s="62"/>
      <c r="G672" s="63"/>
      <c r="H672" s="61"/>
    </row>
    <row r="673" spans="1:110" s="58" customFormat="1" ht="12.75" customHeight="1" x14ac:dyDescent="0.2">
      <c r="A673" s="68"/>
      <c r="B673" s="71"/>
      <c r="C673" s="60" t="s">
        <v>17</v>
      </c>
      <c r="D673" s="61"/>
      <c r="E673" s="62">
        <f t="shared" si="10"/>
        <v>0</v>
      </c>
      <c r="F673" s="62"/>
      <c r="G673" s="63"/>
      <c r="H673" s="61"/>
    </row>
    <row r="674" spans="1:110" s="5" customFormat="1" ht="12.75" customHeight="1" x14ac:dyDescent="0.2">
      <c r="A674" s="66">
        <v>24</v>
      </c>
      <c r="B674" s="69" t="s">
        <v>133</v>
      </c>
      <c r="C674" s="60"/>
      <c r="D674" s="61"/>
      <c r="E674" s="62">
        <f t="shared" si="10"/>
        <v>1</v>
      </c>
      <c r="F674" s="62"/>
      <c r="G674" s="63">
        <v>1</v>
      </c>
      <c r="H674" s="61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</row>
    <row r="675" spans="1:110" s="5" customFormat="1" ht="12.75" customHeight="1" x14ac:dyDescent="0.2">
      <c r="A675" s="67"/>
      <c r="B675" s="73"/>
      <c r="C675" s="60" t="s">
        <v>17</v>
      </c>
      <c r="D675" s="64"/>
      <c r="E675" s="62">
        <f t="shared" si="10"/>
        <v>1599.585</v>
      </c>
      <c r="F675" s="62">
        <f>F677+F679+F681+F683</f>
        <v>0</v>
      </c>
      <c r="G675" s="63">
        <f>G677+G679+G681+G683</f>
        <v>1599.585</v>
      </c>
      <c r="H675" s="64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</row>
    <row r="676" spans="1:110" s="5" customFormat="1" ht="12.75" customHeight="1" x14ac:dyDescent="0.2">
      <c r="A676" s="67"/>
      <c r="B676" s="71" t="s">
        <v>98</v>
      </c>
      <c r="C676" s="60" t="s">
        <v>20</v>
      </c>
      <c r="D676" s="60"/>
      <c r="E676" s="62">
        <f t="shared" si="10"/>
        <v>1.1399999999999999</v>
      </c>
      <c r="F676" s="62"/>
      <c r="G676" s="63">
        <v>1.1399999999999999</v>
      </c>
      <c r="H676" s="60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</row>
    <row r="677" spans="1:110" s="5" customFormat="1" ht="12.75" customHeight="1" x14ac:dyDescent="0.2">
      <c r="A677" s="67"/>
      <c r="B677" s="71"/>
      <c r="C677" s="60" t="s">
        <v>17</v>
      </c>
      <c r="D677" s="60"/>
      <c r="E677" s="62">
        <f t="shared" si="10"/>
        <v>1599.585</v>
      </c>
      <c r="F677" s="62"/>
      <c r="G677" s="63">
        <v>1599.585</v>
      </c>
      <c r="H677" s="60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</row>
    <row r="678" spans="1:110" s="5" customFormat="1" ht="15.75" customHeight="1" x14ac:dyDescent="0.2">
      <c r="A678" s="67"/>
      <c r="B678" s="71" t="s">
        <v>128</v>
      </c>
      <c r="C678" s="60" t="s">
        <v>20</v>
      </c>
      <c r="D678" s="60"/>
      <c r="E678" s="62">
        <f t="shared" si="10"/>
        <v>0</v>
      </c>
      <c r="F678" s="62"/>
      <c r="G678" s="63"/>
      <c r="H678" s="60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</row>
    <row r="679" spans="1:110" s="5" customFormat="1" ht="15.75" customHeight="1" x14ac:dyDescent="0.2">
      <c r="A679" s="67"/>
      <c r="B679" s="71"/>
      <c r="C679" s="60" t="s">
        <v>17</v>
      </c>
      <c r="D679" s="60"/>
      <c r="E679" s="62">
        <f t="shared" si="10"/>
        <v>0</v>
      </c>
      <c r="F679" s="62"/>
      <c r="G679" s="63"/>
      <c r="H679" s="60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</row>
    <row r="680" spans="1:110" s="5" customFormat="1" ht="12.75" customHeight="1" x14ac:dyDescent="0.2">
      <c r="A680" s="67"/>
      <c r="B680" s="72" t="s">
        <v>102</v>
      </c>
      <c r="C680" s="60" t="s">
        <v>103</v>
      </c>
      <c r="D680" s="60"/>
      <c r="E680" s="62">
        <f t="shared" si="10"/>
        <v>0</v>
      </c>
      <c r="F680" s="62"/>
      <c r="G680" s="63"/>
      <c r="H680" s="60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</row>
    <row r="681" spans="1:110" s="5" customFormat="1" ht="12.75" customHeight="1" x14ac:dyDescent="0.2">
      <c r="A681" s="67"/>
      <c r="B681" s="72"/>
      <c r="C681" s="60" t="s">
        <v>17</v>
      </c>
      <c r="D681" s="60"/>
      <c r="E681" s="62">
        <f t="shared" si="10"/>
        <v>0</v>
      </c>
      <c r="F681" s="62"/>
      <c r="G681" s="63"/>
      <c r="H681" s="60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</row>
    <row r="682" spans="1:110" s="5" customFormat="1" ht="12.75" customHeight="1" x14ac:dyDescent="0.2">
      <c r="A682" s="67"/>
      <c r="B682" s="71" t="s">
        <v>105</v>
      </c>
      <c r="C682" s="60" t="s">
        <v>55</v>
      </c>
      <c r="D682" s="61"/>
      <c r="E682" s="62">
        <f t="shared" si="10"/>
        <v>0</v>
      </c>
      <c r="F682" s="62"/>
      <c r="G682" s="63"/>
      <c r="H682" s="61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</row>
    <row r="683" spans="1:110" s="5" customFormat="1" ht="12.75" customHeight="1" x14ac:dyDescent="0.2">
      <c r="A683" s="68"/>
      <c r="B683" s="71"/>
      <c r="C683" s="60" t="s">
        <v>17</v>
      </c>
      <c r="D683" s="61"/>
      <c r="E683" s="62">
        <f t="shared" si="10"/>
        <v>0</v>
      </c>
      <c r="F683" s="62"/>
      <c r="G683" s="63"/>
      <c r="H683" s="61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</row>
    <row r="684" spans="1:110" s="5" customFormat="1" ht="12.75" customHeight="1" x14ac:dyDescent="0.2">
      <c r="A684" s="66">
        <v>25</v>
      </c>
      <c r="B684" s="69" t="s">
        <v>134</v>
      </c>
      <c r="C684" s="60"/>
      <c r="D684" s="61"/>
      <c r="E684" s="62">
        <f t="shared" si="10"/>
        <v>1</v>
      </c>
      <c r="F684" s="62"/>
      <c r="G684" s="63">
        <v>1</v>
      </c>
      <c r="H684" s="61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</row>
    <row r="685" spans="1:110" s="5" customFormat="1" ht="12.75" customHeight="1" x14ac:dyDescent="0.2">
      <c r="A685" s="67"/>
      <c r="B685" s="73"/>
      <c r="C685" s="60" t="s">
        <v>17</v>
      </c>
      <c r="D685" s="64"/>
      <c r="E685" s="62">
        <f t="shared" si="10"/>
        <v>488.98099999999999</v>
      </c>
      <c r="F685" s="62">
        <f>F687+F689+F691+F693</f>
        <v>0</v>
      </c>
      <c r="G685" s="63">
        <f>G687+G689+G691+G693</f>
        <v>488.98099999999999</v>
      </c>
      <c r="H685" s="64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</row>
    <row r="686" spans="1:110" s="5" customFormat="1" ht="12.75" customHeight="1" x14ac:dyDescent="0.2">
      <c r="A686" s="67"/>
      <c r="B686" s="71" t="s">
        <v>98</v>
      </c>
      <c r="C686" s="60" t="s">
        <v>20</v>
      </c>
      <c r="D686" s="60"/>
      <c r="E686" s="62">
        <f t="shared" si="10"/>
        <v>0.33300000000000002</v>
      </c>
      <c r="F686" s="62"/>
      <c r="G686" s="63">
        <v>0.33300000000000002</v>
      </c>
      <c r="H686" s="60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</row>
    <row r="687" spans="1:110" s="5" customFormat="1" ht="12.75" customHeight="1" x14ac:dyDescent="0.2">
      <c r="A687" s="67"/>
      <c r="B687" s="71"/>
      <c r="C687" s="60" t="s">
        <v>17</v>
      </c>
      <c r="D687" s="60"/>
      <c r="E687" s="62">
        <f t="shared" si="10"/>
        <v>488.98099999999999</v>
      </c>
      <c r="F687" s="62"/>
      <c r="G687" s="63">
        <v>488.98099999999999</v>
      </c>
      <c r="H687" s="60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</row>
    <row r="688" spans="1:110" s="5" customFormat="1" ht="12.75" customHeight="1" x14ac:dyDescent="0.2">
      <c r="A688" s="67"/>
      <c r="B688" s="71" t="s">
        <v>100</v>
      </c>
      <c r="C688" s="60" t="s">
        <v>20</v>
      </c>
      <c r="D688" s="60"/>
      <c r="E688" s="62">
        <f t="shared" si="10"/>
        <v>0</v>
      </c>
      <c r="F688" s="62"/>
      <c r="G688" s="63"/>
      <c r="H688" s="60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</row>
    <row r="689" spans="1:110" s="5" customFormat="1" ht="12.75" customHeight="1" x14ac:dyDescent="0.2">
      <c r="A689" s="67"/>
      <c r="B689" s="71"/>
      <c r="C689" s="60" t="s">
        <v>17</v>
      </c>
      <c r="D689" s="60"/>
      <c r="E689" s="62">
        <f t="shared" si="10"/>
        <v>0</v>
      </c>
      <c r="F689" s="62"/>
      <c r="G689" s="63"/>
      <c r="H689" s="60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</row>
    <row r="690" spans="1:110" s="5" customFormat="1" ht="12.75" customHeight="1" x14ac:dyDescent="0.2">
      <c r="A690" s="67"/>
      <c r="B690" s="72" t="s">
        <v>102</v>
      </c>
      <c r="C690" s="60" t="s">
        <v>103</v>
      </c>
      <c r="D690" s="60"/>
      <c r="E690" s="62">
        <f t="shared" si="10"/>
        <v>0</v>
      </c>
      <c r="F690" s="62"/>
      <c r="G690" s="63"/>
      <c r="H690" s="60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</row>
    <row r="691" spans="1:110" s="5" customFormat="1" ht="12.75" customHeight="1" x14ac:dyDescent="0.2">
      <c r="A691" s="67"/>
      <c r="B691" s="72"/>
      <c r="C691" s="60" t="s">
        <v>17</v>
      </c>
      <c r="D691" s="60"/>
      <c r="E691" s="62">
        <f t="shared" si="10"/>
        <v>0</v>
      </c>
      <c r="F691" s="62"/>
      <c r="G691" s="63"/>
      <c r="H691" s="60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</row>
    <row r="692" spans="1:110" s="5" customFormat="1" ht="12.75" customHeight="1" x14ac:dyDescent="0.2">
      <c r="A692" s="67"/>
      <c r="B692" s="71" t="s">
        <v>105</v>
      </c>
      <c r="C692" s="60" t="s">
        <v>55</v>
      </c>
      <c r="D692" s="61"/>
      <c r="E692" s="62">
        <f t="shared" si="10"/>
        <v>0</v>
      </c>
      <c r="F692" s="62"/>
      <c r="G692" s="63"/>
      <c r="H692" s="61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</row>
    <row r="693" spans="1:110" s="5" customFormat="1" ht="12.75" customHeight="1" x14ac:dyDescent="0.2">
      <c r="A693" s="68"/>
      <c r="B693" s="71"/>
      <c r="C693" s="60" t="s">
        <v>17</v>
      </c>
      <c r="D693" s="61"/>
      <c r="E693" s="62">
        <f t="shared" si="10"/>
        <v>0</v>
      </c>
      <c r="F693" s="62"/>
      <c r="G693" s="63"/>
      <c r="H693" s="61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</row>
    <row r="694" spans="1:110" s="3" customFormat="1" ht="12.75" customHeight="1" x14ac:dyDescent="0.2">
      <c r="A694" s="66">
        <v>26</v>
      </c>
      <c r="B694" s="69" t="s">
        <v>135</v>
      </c>
      <c r="C694" s="60"/>
      <c r="D694" s="61"/>
      <c r="E694" s="62">
        <f t="shared" si="10"/>
        <v>1</v>
      </c>
      <c r="F694" s="62"/>
      <c r="G694" s="63">
        <v>1</v>
      </c>
      <c r="H694" s="61"/>
      <c r="I694" s="5"/>
      <c r="J694" s="5"/>
      <c r="K694" s="5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</row>
    <row r="695" spans="1:110" s="3" customFormat="1" ht="12.75" customHeight="1" x14ac:dyDescent="0.2">
      <c r="A695" s="67"/>
      <c r="B695" s="73"/>
      <c r="C695" s="60" t="s">
        <v>17</v>
      </c>
      <c r="D695" s="64"/>
      <c r="E695" s="62">
        <f t="shared" si="10"/>
        <v>210.304</v>
      </c>
      <c r="F695" s="62">
        <f>F697+F699+F701+F703</f>
        <v>0</v>
      </c>
      <c r="G695" s="63">
        <f>G697+G699+G701+G703</f>
        <v>210.304</v>
      </c>
      <c r="H695" s="64"/>
      <c r="I695" s="5"/>
      <c r="J695" s="5"/>
      <c r="K695" s="5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</row>
    <row r="696" spans="1:110" s="3" customFormat="1" ht="12.75" customHeight="1" x14ac:dyDescent="0.2">
      <c r="A696" s="67"/>
      <c r="B696" s="71" t="s">
        <v>98</v>
      </c>
      <c r="C696" s="60" t="s">
        <v>20</v>
      </c>
      <c r="D696" s="60"/>
      <c r="E696" s="62">
        <f t="shared" si="10"/>
        <v>8.8999999999999996E-2</v>
      </c>
      <c r="F696" s="62"/>
      <c r="G696" s="63">
        <v>8.8999999999999996E-2</v>
      </c>
      <c r="H696" s="60"/>
      <c r="I696" s="5"/>
      <c r="J696" s="5"/>
      <c r="K696" s="5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</row>
    <row r="697" spans="1:110" s="3" customFormat="1" ht="12.75" customHeight="1" x14ac:dyDescent="0.2">
      <c r="A697" s="67"/>
      <c r="B697" s="71"/>
      <c r="C697" s="60" t="s">
        <v>17</v>
      </c>
      <c r="D697" s="60"/>
      <c r="E697" s="62">
        <f t="shared" si="10"/>
        <v>210.304</v>
      </c>
      <c r="F697" s="62"/>
      <c r="G697" s="63">
        <v>210.304</v>
      </c>
      <c r="H697" s="60"/>
      <c r="I697" s="5"/>
      <c r="J697" s="5"/>
      <c r="K697" s="5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</row>
    <row r="698" spans="1:110" s="3" customFormat="1" ht="12.75" customHeight="1" x14ac:dyDescent="0.2">
      <c r="A698" s="67"/>
      <c r="B698" s="71" t="s">
        <v>100</v>
      </c>
      <c r="C698" s="60" t="s">
        <v>20</v>
      </c>
      <c r="D698" s="60"/>
      <c r="E698" s="62">
        <f t="shared" si="10"/>
        <v>0</v>
      </c>
      <c r="F698" s="62"/>
      <c r="G698" s="63"/>
      <c r="H698" s="60"/>
      <c r="I698" s="5"/>
      <c r="J698" s="5"/>
      <c r="K698" s="5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</row>
    <row r="699" spans="1:110" s="3" customFormat="1" ht="12.75" customHeight="1" x14ac:dyDescent="0.2">
      <c r="A699" s="67"/>
      <c r="B699" s="71"/>
      <c r="C699" s="60" t="s">
        <v>17</v>
      </c>
      <c r="D699" s="60"/>
      <c r="E699" s="62">
        <f t="shared" si="10"/>
        <v>0</v>
      </c>
      <c r="F699" s="62"/>
      <c r="G699" s="63"/>
      <c r="H699" s="60"/>
      <c r="I699" s="5"/>
      <c r="J699" s="5"/>
      <c r="K699" s="5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</row>
    <row r="700" spans="1:110" s="3" customFormat="1" ht="12.75" customHeight="1" x14ac:dyDescent="0.2">
      <c r="A700" s="67"/>
      <c r="B700" s="72" t="s">
        <v>102</v>
      </c>
      <c r="C700" s="60" t="s">
        <v>103</v>
      </c>
      <c r="D700" s="60"/>
      <c r="E700" s="62">
        <f t="shared" si="10"/>
        <v>0</v>
      </c>
      <c r="F700" s="62"/>
      <c r="G700" s="63"/>
      <c r="H700" s="60"/>
      <c r="I700" s="5"/>
      <c r="J700" s="5"/>
      <c r="K700" s="5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</row>
    <row r="701" spans="1:110" s="3" customFormat="1" ht="12.75" customHeight="1" x14ac:dyDescent="0.2">
      <c r="A701" s="67"/>
      <c r="B701" s="72"/>
      <c r="C701" s="60" t="s">
        <v>17</v>
      </c>
      <c r="D701" s="60"/>
      <c r="E701" s="62">
        <f t="shared" si="10"/>
        <v>0</v>
      </c>
      <c r="F701" s="62"/>
      <c r="G701" s="63"/>
      <c r="H701" s="60"/>
      <c r="I701" s="5"/>
      <c r="J701" s="5"/>
      <c r="K701" s="5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</row>
    <row r="702" spans="1:110" s="3" customFormat="1" ht="12.75" customHeight="1" x14ac:dyDescent="0.2">
      <c r="A702" s="67"/>
      <c r="B702" s="71" t="s">
        <v>105</v>
      </c>
      <c r="C702" s="60" t="s">
        <v>55</v>
      </c>
      <c r="D702" s="61"/>
      <c r="E702" s="62">
        <f t="shared" si="10"/>
        <v>0</v>
      </c>
      <c r="F702" s="62"/>
      <c r="G702" s="63"/>
      <c r="H702" s="61"/>
      <c r="I702" s="5"/>
      <c r="J702" s="5"/>
      <c r="K702" s="5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</row>
    <row r="703" spans="1:110" s="3" customFormat="1" ht="12.75" customHeight="1" x14ac:dyDescent="0.2">
      <c r="A703" s="68"/>
      <c r="B703" s="71"/>
      <c r="C703" s="60" t="s">
        <v>17</v>
      </c>
      <c r="D703" s="61"/>
      <c r="E703" s="62">
        <f t="shared" si="10"/>
        <v>0</v>
      </c>
      <c r="F703" s="62"/>
      <c r="G703" s="63"/>
      <c r="H703" s="61"/>
      <c r="I703" s="5"/>
      <c r="J703" s="5"/>
      <c r="K703" s="5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</row>
    <row r="704" spans="1:110" s="3" customFormat="1" ht="12.75" customHeight="1" x14ac:dyDescent="0.2">
      <c r="A704" s="66">
        <v>27</v>
      </c>
      <c r="B704" s="69" t="s">
        <v>136</v>
      </c>
      <c r="C704" s="60"/>
      <c r="D704" s="61"/>
      <c r="E704" s="62">
        <f t="shared" ref="E704:E713" si="11">F704+G704</f>
        <v>1</v>
      </c>
      <c r="F704" s="62">
        <v>1</v>
      </c>
      <c r="G704" s="63"/>
      <c r="H704" s="61"/>
      <c r="I704" s="5"/>
      <c r="J704" s="5"/>
      <c r="K704" s="5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</row>
    <row r="705" spans="1:88" s="3" customFormat="1" ht="12.75" customHeight="1" x14ac:dyDescent="0.2">
      <c r="A705" s="67"/>
      <c r="B705" s="70"/>
      <c r="C705" s="60" t="s">
        <v>17</v>
      </c>
      <c r="D705" s="64"/>
      <c r="E705" s="62">
        <f t="shared" si="11"/>
        <v>23.300999999999998</v>
      </c>
      <c r="F705" s="62">
        <f>F707+F709+F711+F713</f>
        <v>23.300999999999998</v>
      </c>
      <c r="G705" s="63">
        <f>G707+G709+G711+G713</f>
        <v>0</v>
      </c>
      <c r="H705" s="64"/>
      <c r="I705" s="5"/>
      <c r="J705" s="5"/>
      <c r="K705" s="5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</row>
    <row r="706" spans="1:88" s="3" customFormat="1" ht="12.75" customHeight="1" x14ac:dyDescent="0.2">
      <c r="A706" s="67"/>
      <c r="B706" s="71" t="s">
        <v>98</v>
      </c>
      <c r="C706" s="60" t="s">
        <v>20</v>
      </c>
      <c r="D706" s="60"/>
      <c r="E706" s="62">
        <f t="shared" si="11"/>
        <v>5.1999999999999998E-2</v>
      </c>
      <c r="F706" s="62">
        <v>5.1999999999999998E-2</v>
      </c>
      <c r="G706" s="63"/>
      <c r="H706" s="61"/>
      <c r="I706" s="5"/>
      <c r="J706" s="5"/>
      <c r="K706" s="5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</row>
    <row r="707" spans="1:88" s="3" customFormat="1" ht="12.75" customHeight="1" x14ac:dyDescent="0.2">
      <c r="A707" s="67"/>
      <c r="B707" s="71"/>
      <c r="C707" s="60" t="s">
        <v>17</v>
      </c>
      <c r="D707" s="60"/>
      <c r="E707" s="62">
        <f t="shared" si="11"/>
        <v>23.300999999999998</v>
      </c>
      <c r="F707" s="62">
        <v>23.300999999999998</v>
      </c>
      <c r="G707" s="63"/>
      <c r="H707" s="60"/>
      <c r="I707" s="5"/>
      <c r="J707" s="5"/>
      <c r="K707" s="5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</row>
    <row r="708" spans="1:88" s="3" customFormat="1" ht="12.75" customHeight="1" x14ac:dyDescent="0.2">
      <c r="A708" s="67"/>
      <c r="B708" s="71" t="s">
        <v>100</v>
      </c>
      <c r="C708" s="60" t="s">
        <v>20</v>
      </c>
      <c r="D708" s="60"/>
      <c r="E708" s="62">
        <f t="shared" si="11"/>
        <v>0</v>
      </c>
      <c r="F708" s="62"/>
      <c r="G708" s="63"/>
      <c r="H708" s="60"/>
      <c r="I708" s="5"/>
      <c r="J708" s="5"/>
      <c r="K708" s="5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</row>
    <row r="709" spans="1:88" s="3" customFormat="1" ht="12.75" customHeight="1" x14ac:dyDescent="0.2">
      <c r="A709" s="67"/>
      <c r="B709" s="71"/>
      <c r="C709" s="60" t="s">
        <v>17</v>
      </c>
      <c r="D709" s="60"/>
      <c r="E709" s="62">
        <f t="shared" si="11"/>
        <v>0</v>
      </c>
      <c r="F709" s="62"/>
      <c r="G709" s="63"/>
      <c r="H709" s="60"/>
      <c r="I709" s="5"/>
      <c r="J709" s="5"/>
      <c r="K709" s="5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</row>
    <row r="710" spans="1:88" s="3" customFormat="1" ht="12.75" customHeight="1" x14ac:dyDescent="0.2">
      <c r="A710" s="67"/>
      <c r="B710" s="72" t="s">
        <v>102</v>
      </c>
      <c r="C710" s="60" t="s">
        <v>103</v>
      </c>
      <c r="D710" s="60"/>
      <c r="E710" s="62">
        <f t="shared" si="11"/>
        <v>0</v>
      </c>
      <c r="F710" s="62"/>
      <c r="G710" s="63"/>
      <c r="H710" s="60"/>
      <c r="I710" s="5"/>
      <c r="J710" s="5"/>
      <c r="K710" s="5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</row>
    <row r="711" spans="1:88" s="3" customFormat="1" ht="12.75" customHeight="1" x14ac:dyDescent="0.2">
      <c r="A711" s="67"/>
      <c r="B711" s="72"/>
      <c r="C711" s="60" t="s">
        <v>17</v>
      </c>
      <c r="D711" s="60"/>
      <c r="E711" s="62">
        <f t="shared" si="11"/>
        <v>0</v>
      </c>
      <c r="F711" s="62"/>
      <c r="G711" s="63"/>
      <c r="H711" s="60"/>
      <c r="I711" s="5"/>
      <c r="J711" s="5"/>
      <c r="K711" s="5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</row>
    <row r="712" spans="1:88" s="3" customFormat="1" ht="12.75" customHeight="1" x14ac:dyDescent="0.2">
      <c r="A712" s="67"/>
      <c r="B712" s="71" t="s">
        <v>105</v>
      </c>
      <c r="C712" s="60" t="s">
        <v>55</v>
      </c>
      <c r="D712" s="61"/>
      <c r="E712" s="62">
        <f t="shared" si="11"/>
        <v>0</v>
      </c>
      <c r="F712" s="62"/>
      <c r="G712" s="63"/>
      <c r="H712" s="61"/>
      <c r="I712" s="5"/>
      <c r="J712" s="5"/>
      <c r="K712" s="5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</row>
    <row r="713" spans="1:88" s="3" customFormat="1" ht="12.75" customHeight="1" x14ac:dyDescent="0.2">
      <c r="A713" s="68"/>
      <c r="B713" s="71"/>
      <c r="C713" s="60" t="s">
        <v>17</v>
      </c>
      <c r="D713" s="61"/>
      <c r="E713" s="62">
        <f t="shared" si="11"/>
        <v>0</v>
      </c>
      <c r="F713" s="62"/>
      <c r="G713" s="63"/>
      <c r="H713" s="61"/>
      <c r="I713" s="5"/>
      <c r="J713" s="5"/>
      <c r="K713" s="5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</row>
    <row r="716" spans="1:88" x14ac:dyDescent="0.2">
      <c r="B716" s="2" t="s">
        <v>137</v>
      </c>
      <c r="C716" s="2"/>
      <c r="D716" s="2"/>
      <c r="E716" s="2"/>
      <c r="F716" s="2"/>
      <c r="G716" s="22" t="s">
        <v>138</v>
      </c>
      <c r="H716" s="2"/>
    </row>
    <row r="717" spans="1:88" x14ac:dyDescent="0.2">
      <c r="B717" s="2"/>
      <c r="C717" s="2"/>
      <c r="D717" s="2"/>
      <c r="E717" s="2"/>
      <c r="F717" s="2"/>
      <c r="G717" s="2"/>
      <c r="H717" s="2"/>
    </row>
    <row r="718" spans="1:88" x14ac:dyDescent="0.2">
      <c r="B718" s="2" t="s">
        <v>139</v>
      </c>
      <c r="C718" s="2"/>
      <c r="D718" s="2"/>
      <c r="E718" s="2"/>
      <c r="F718" s="2"/>
      <c r="G718" s="2" t="s">
        <v>140</v>
      </c>
      <c r="H718" s="2"/>
    </row>
  </sheetData>
  <mergeCells count="242">
    <mergeCell ref="A14:A16"/>
    <mergeCell ref="A17:A18"/>
    <mergeCell ref="B17:B18"/>
    <mergeCell ref="A19:A20"/>
    <mergeCell ref="B19:B20"/>
    <mergeCell ref="A22:A23"/>
    <mergeCell ref="B22:B23"/>
    <mergeCell ref="A8:H8"/>
    <mergeCell ref="F9:G9"/>
    <mergeCell ref="A10:A12"/>
    <mergeCell ref="B10:B12"/>
    <mergeCell ref="C10:C12"/>
    <mergeCell ref="E10:H10"/>
    <mergeCell ref="E11:H1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57:A58"/>
    <mergeCell ref="B57:B58"/>
    <mergeCell ref="A106:A107"/>
    <mergeCell ref="B106:B107"/>
    <mergeCell ref="A108:A109"/>
    <mergeCell ref="B108:B109"/>
    <mergeCell ref="A51:A52"/>
    <mergeCell ref="B51:B52"/>
    <mergeCell ref="A53:A54"/>
    <mergeCell ref="B53:B54"/>
    <mergeCell ref="A55:A56"/>
    <mergeCell ref="B55:B56"/>
    <mergeCell ref="A152:A153"/>
    <mergeCell ref="B152:B153"/>
    <mergeCell ref="A154:A155"/>
    <mergeCell ref="B154:B155"/>
    <mergeCell ref="A156:A157"/>
    <mergeCell ref="B156:B157"/>
    <mergeCell ref="A110:A111"/>
    <mergeCell ref="B110:B111"/>
    <mergeCell ref="A112:A113"/>
    <mergeCell ref="B112:B113"/>
    <mergeCell ref="A150:A151"/>
    <mergeCell ref="B150:B151"/>
    <mergeCell ref="A178:A179"/>
    <mergeCell ref="B178:B179"/>
    <mergeCell ref="A434:A435"/>
    <mergeCell ref="B434:B435"/>
    <mergeCell ref="A436:A437"/>
    <mergeCell ref="B436:B437"/>
    <mergeCell ref="A172:A173"/>
    <mergeCell ref="B172:B173"/>
    <mergeCell ref="A174:A175"/>
    <mergeCell ref="B174:B175"/>
    <mergeCell ref="A176:A177"/>
    <mergeCell ref="B176:B177"/>
    <mergeCell ref="A444:A453"/>
    <mergeCell ref="B444:B445"/>
    <mergeCell ref="B446:B447"/>
    <mergeCell ref="B448:B449"/>
    <mergeCell ref="B450:B451"/>
    <mergeCell ref="B452:B453"/>
    <mergeCell ref="A438:A439"/>
    <mergeCell ref="B438:B439"/>
    <mergeCell ref="A440:A441"/>
    <mergeCell ref="B440:B441"/>
    <mergeCell ref="A442:A443"/>
    <mergeCell ref="B442:B443"/>
    <mergeCell ref="A464:A473"/>
    <mergeCell ref="B464:B465"/>
    <mergeCell ref="B466:B467"/>
    <mergeCell ref="B468:B469"/>
    <mergeCell ref="B470:B471"/>
    <mergeCell ref="B472:B473"/>
    <mergeCell ref="A454:A463"/>
    <mergeCell ref="B454:B455"/>
    <mergeCell ref="B456:B457"/>
    <mergeCell ref="B458:B459"/>
    <mergeCell ref="B460:B461"/>
    <mergeCell ref="B462:B463"/>
    <mergeCell ref="A484:A493"/>
    <mergeCell ref="B484:B485"/>
    <mergeCell ref="B486:B487"/>
    <mergeCell ref="B488:B489"/>
    <mergeCell ref="B490:B491"/>
    <mergeCell ref="B492:B493"/>
    <mergeCell ref="A474:A483"/>
    <mergeCell ref="B474:B475"/>
    <mergeCell ref="B476:B477"/>
    <mergeCell ref="B478:B479"/>
    <mergeCell ref="B480:B481"/>
    <mergeCell ref="B482:B483"/>
    <mergeCell ref="A504:A513"/>
    <mergeCell ref="B504:B505"/>
    <mergeCell ref="B506:B507"/>
    <mergeCell ref="B508:B509"/>
    <mergeCell ref="B510:B511"/>
    <mergeCell ref="B512:B513"/>
    <mergeCell ref="A494:A503"/>
    <mergeCell ref="B494:B495"/>
    <mergeCell ref="B496:B497"/>
    <mergeCell ref="B498:B499"/>
    <mergeCell ref="B500:B501"/>
    <mergeCell ref="B502:B503"/>
    <mergeCell ref="A524:A533"/>
    <mergeCell ref="B524:B525"/>
    <mergeCell ref="B526:B527"/>
    <mergeCell ref="B528:B529"/>
    <mergeCell ref="B530:B531"/>
    <mergeCell ref="B532:B533"/>
    <mergeCell ref="A514:A523"/>
    <mergeCell ref="B514:B515"/>
    <mergeCell ref="B516:B517"/>
    <mergeCell ref="B518:B519"/>
    <mergeCell ref="B520:B521"/>
    <mergeCell ref="B522:B523"/>
    <mergeCell ref="A544:A553"/>
    <mergeCell ref="B544:B545"/>
    <mergeCell ref="B546:B547"/>
    <mergeCell ref="B548:B549"/>
    <mergeCell ref="B550:B551"/>
    <mergeCell ref="B552:B553"/>
    <mergeCell ref="A534:A543"/>
    <mergeCell ref="B534:B535"/>
    <mergeCell ref="B536:B537"/>
    <mergeCell ref="B538:B539"/>
    <mergeCell ref="B540:B541"/>
    <mergeCell ref="B542:B543"/>
    <mergeCell ref="A564:A573"/>
    <mergeCell ref="B564:B565"/>
    <mergeCell ref="B566:B567"/>
    <mergeCell ref="B568:B569"/>
    <mergeCell ref="B570:B571"/>
    <mergeCell ref="B572:B573"/>
    <mergeCell ref="A554:A563"/>
    <mergeCell ref="B554:B555"/>
    <mergeCell ref="B556:B557"/>
    <mergeCell ref="B558:B559"/>
    <mergeCell ref="B560:B561"/>
    <mergeCell ref="B562:B563"/>
    <mergeCell ref="A584:A593"/>
    <mergeCell ref="B584:B585"/>
    <mergeCell ref="B586:B587"/>
    <mergeCell ref="B588:B589"/>
    <mergeCell ref="B590:B591"/>
    <mergeCell ref="B592:B593"/>
    <mergeCell ref="A574:A583"/>
    <mergeCell ref="B574:B575"/>
    <mergeCell ref="B576:B577"/>
    <mergeCell ref="B578:B579"/>
    <mergeCell ref="B580:B581"/>
    <mergeCell ref="B582:B583"/>
    <mergeCell ref="A604:A613"/>
    <mergeCell ref="B604:B605"/>
    <mergeCell ref="B606:B607"/>
    <mergeCell ref="B608:B609"/>
    <mergeCell ref="B610:B611"/>
    <mergeCell ref="B612:B613"/>
    <mergeCell ref="A594:A603"/>
    <mergeCell ref="B594:B595"/>
    <mergeCell ref="B596:B597"/>
    <mergeCell ref="B598:B599"/>
    <mergeCell ref="B600:B601"/>
    <mergeCell ref="B602:B603"/>
    <mergeCell ref="A624:A633"/>
    <mergeCell ref="B624:B625"/>
    <mergeCell ref="B626:B627"/>
    <mergeCell ref="B628:B629"/>
    <mergeCell ref="B630:B631"/>
    <mergeCell ref="B632:B633"/>
    <mergeCell ref="A614:A623"/>
    <mergeCell ref="B614:B615"/>
    <mergeCell ref="B616:B617"/>
    <mergeCell ref="B618:B619"/>
    <mergeCell ref="B620:B621"/>
    <mergeCell ref="B622:B623"/>
    <mergeCell ref="A644:A653"/>
    <mergeCell ref="B644:B645"/>
    <mergeCell ref="B646:B647"/>
    <mergeCell ref="B648:B649"/>
    <mergeCell ref="B650:B651"/>
    <mergeCell ref="B652:B653"/>
    <mergeCell ref="A634:A643"/>
    <mergeCell ref="B634:B635"/>
    <mergeCell ref="B636:B637"/>
    <mergeCell ref="B638:B639"/>
    <mergeCell ref="B640:B641"/>
    <mergeCell ref="B642:B643"/>
    <mergeCell ref="A664:A673"/>
    <mergeCell ref="B664:B665"/>
    <mergeCell ref="B666:B667"/>
    <mergeCell ref="B668:B669"/>
    <mergeCell ref="B670:B671"/>
    <mergeCell ref="B672:B673"/>
    <mergeCell ref="A654:A663"/>
    <mergeCell ref="B654:B655"/>
    <mergeCell ref="B656:B657"/>
    <mergeCell ref="B658:B659"/>
    <mergeCell ref="B660:B661"/>
    <mergeCell ref="B662:B663"/>
    <mergeCell ref="A684:A693"/>
    <mergeCell ref="B684:B685"/>
    <mergeCell ref="B686:B687"/>
    <mergeCell ref="B688:B689"/>
    <mergeCell ref="B690:B691"/>
    <mergeCell ref="B692:B693"/>
    <mergeCell ref="A674:A683"/>
    <mergeCell ref="B674:B675"/>
    <mergeCell ref="B676:B677"/>
    <mergeCell ref="B678:B679"/>
    <mergeCell ref="B680:B681"/>
    <mergeCell ref="B682:B683"/>
    <mergeCell ref="A704:A713"/>
    <mergeCell ref="B704:B705"/>
    <mergeCell ref="B706:B707"/>
    <mergeCell ref="B708:B709"/>
    <mergeCell ref="B710:B711"/>
    <mergeCell ref="B712:B713"/>
    <mergeCell ref="A694:A703"/>
    <mergeCell ref="B694:B695"/>
    <mergeCell ref="B696:B697"/>
    <mergeCell ref="B698:B699"/>
    <mergeCell ref="B700:B701"/>
    <mergeCell ref="B702:B703"/>
  </mergeCells>
  <pageMargins left="0.9055118110236221" right="0.31496062992125984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адресные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2019-02-26T12:21:48Z</dcterms:created>
  <dcterms:modified xsi:type="dcterms:W3CDTF">2019-02-26T12:25:15Z</dcterms:modified>
</cp:coreProperties>
</file>