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295" windowWidth="19080" windowHeight="6390" tabRatio="405" activeTab="4"/>
  </bookViews>
  <sheets>
    <sheet name="план 2016" sheetId="1" r:id="rId1"/>
    <sheet name="январь 2016" sheetId="2" r:id="rId2"/>
    <sheet name="февраль 2016" sheetId="3" r:id="rId3"/>
    <sheet name="март 2016 " sheetId="5" r:id="rId4"/>
    <sheet name="1 кв." sheetId="6" r:id="rId5"/>
  </sheets>
  <calcPr calcId="145621"/>
</workbook>
</file>

<file path=xl/calcChain.xml><?xml version="1.0" encoding="utf-8"?>
<calcChain xmlns="http://schemas.openxmlformats.org/spreadsheetml/2006/main">
  <c r="GX94" i="2" l="1"/>
  <c r="GX95" i="2" s="1"/>
  <c r="GX93" i="3"/>
  <c r="GX94" i="3" s="1"/>
  <c r="GX94" i="5"/>
  <c r="GX95" i="5" s="1"/>
  <c r="GX99" i="6"/>
  <c r="GX100" i="6" s="1"/>
  <c r="E96" i="6" l="1"/>
  <c r="GP90" i="3" l="1"/>
  <c r="AY90" i="6" l="1"/>
  <c r="EA86" i="6" l="1"/>
  <c r="DZ86" i="6"/>
  <c r="DM89" i="6" l="1"/>
  <c r="BU91" i="5"/>
  <c r="H13" i="6" l="1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B13" i="6"/>
  <c r="BC13" i="6"/>
  <c r="BD13" i="6"/>
  <c r="BE13" i="6"/>
  <c r="BF13" i="6"/>
  <c r="BG13" i="6"/>
  <c r="BH13" i="6"/>
  <c r="BI13" i="6"/>
  <c r="BJ13" i="6"/>
  <c r="BK13" i="6"/>
  <c r="BL13" i="6"/>
  <c r="BM13" i="6"/>
  <c r="BN13" i="6"/>
  <c r="BO13" i="6"/>
  <c r="BP13" i="6"/>
  <c r="BQ13" i="6"/>
  <c r="BR13" i="6"/>
  <c r="BS13" i="6"/>
  <c r="BT13" i="6"/>
  <c r="BU13" i="6"/>
  <c r="BV13" i="6"/>
  <c r="BW13" i="6"/>
  <c r="BX13" i="6"/>
  <c r="BY13" i="6"/>
  <c r="BZ13" i="6"/>
  <c r="CA13" i="6"/>
  <c r="CB13" i="6"/>
  <c r="CC13" i="6"/>
  <c r="CD13" i="6"/>
  <c r="CE13" i="6"/>
  <c r="CF13" i="6"/>
  <c r="CG13" i="6"/>
  <c r="CH13" i="6"/>
  <c r="CI13" i="6"/>
  <c r="CJ13" i="6"/>
  <c r="CK13" i="6"/>
  <c r="CL13" i="6"/>
  <c r="CM13" i="6"/>
  <c r="CN13" i="6"/>
  <c r="CO13" i="6"/>
  <c r="CP13" i="6"/>
  <c r="CQ13" i="6"/>
  <c r="CR13" i="6"/>
  <c r="CS13" i="6"/>
  <c r="CT13" i="6"/>
  <c r="CU13" i="6"/>
  <c r="CV13" i="6"/>
  <c r="CW13" i="6"/>
  <c r="CX13" i="6"/>
  <c r="CY13" i="6"/>
  <c r="CZ13" i="6"/>
  <c r="DA13" i="6"/>
  <c r="DB13" i="6"/>
  <c r="DC13" i="6"/>
  <c r="DD13" i="6"/>
  <c r="DE13" i="6"/>
  <c r="DF13" i="6"/>
  <c r="DG13" i="6"/>
  <c r="DH13" i="6"/>
  <c r="DI13" i="6"/>
  <c r="DJ13" i="6"/>
  <c r="DK13" i="6"/>
  <c r="DL13" i="6"/>
  <c r="DM13" i="6"/>
  <c r="DN13" i="6"/>
  <c r="DO13" i="6"/>
  <c r="DP13" i="6"/>
  <c r="DQ13" i="6"/>
  <c r="DR13" i="6"/>
  <c r="DS13" i="6"/>
  <c r="DT13" i="6"/>
  <c r="DU13" i="6"/>
  <c r="DV13" i="6"/>
  <c r="DW13" i="6"/>
  <c r="DX13" i="6"/>
  <c r="DY13" i="6"/>
  <c r="DZ13" i="6"/>
  <c r="EA13" i="6"/>
  <c r="EB13" i="6"/>
  <c r="EC13" i="6"/>
  <c r="ED13" i="6"/>
  <c r="EE13" i="6"/>
  <c r="EF13" i="6"/>
  <c r="EG13" i="6"/>
  <c r="EH13" i="6"/>
  <c r="EI13" i="6"/>
  <c r="EJ13" i="6"/>
  <c r="EK13" i="6"/>
  <c r="EL13" i="6"/>
  <c r="EM13" i="6"/>
  <c r="EN13" i="6"/>
  <c r="EO13" i="6"/>
  <c r="EP13" i="6"/>
  <c r="EQ13" i="6"/>
  <c r="ER13" i="6"/>
  <c r="ES13" i="6"/>
  <c r="ET13" i="6"/>
  <c r="EU13" i="6"/>
  <c r="EV13" i="6"/>
  <c r="EW13" i="6"/>
  <c r="EX13" i="6"/>
  <c r="EY13" i="6"/>
  <c r="EZ13" i="6"/>
  <c r="FA13" i="6"/>
  <c r="FB13" i="6"/>
  <c r="FC13" i="6"/>
  <c r="FD13" i="6"/>
  <c r="FE13" i="6"/>
  <c r="FF13" i="6"/>
  <c r="FG13" i="6"/>
  <c r="FH13" i="6"/>
  <c r="FI13" i="6"/>
  <c r="FJ13" i="6"/>
  <c r="FK13" i="6"/>
  <c r="FL13" i="6"/>
  <c r="FM13" i="6"/>
  <c r="FN13" i="6"/>
  <c r="FO13" i="6"/>
  <c r="FP13" i="6"/>
  <c r="FQ13" i="6"/>
  <c r="FR13" i="6"/>
  <c r="FS13" i="6"/>
  <c r="FT13" i="6"/>
  <c r="FU13" i="6"/>
  <c r="FV13" i="6"/>
  <c r="FW13" i="6"/>
  <c r="FX13" i="6"/>
  <c r="FY13" i="6"/>
  <c r="FZ13" i="6"/>
  <c r="GA13" i="6"/>
  <c r="GB13" i="6"/>
  <c r="GC13" i="6"/>
  <c r="GD13" i="6"/>
  <c r="GE13" i="6"/>
  <c r="GF13" i="6"/>
  <c r="GG13" i="6"/>
  <c r="GH13" i="6"/>
  <c r="GI13" i="6"/>
  <c r="GJ13" i="6"/>
  <c r="GK13" i="6"/>
  <c r="GL13" i="6"/>
  <c r="GM13" i="6"/>
  <c r="GN13" i="6"/>
  <c r="GO13" i="6"/>
  <c r="GP13" i="6"/>
  <c r="GQ13" i="6"/>
  <c r="GR13" i="6"/>
  <c r="GS13" i="6"/>
  <c r="GT13" i="6"/>
  <c r="GU13" i="6"/>
  <c r="GV13" i="6"/>
  <c r="GW13" i="6"/>
  <c r="GX13" i="6"/>
  <c r="GY13" i="6"/>
  <c r="GZ13" i="6"/>
  <c r="HA13" i="6"/>
  <c r="HB13" i="6"/>
  <c r="HC13" i="6"/>
  <c r="HD13" i="6"/>
  <c r="HE13" i="6"/>
  <c r="HF13" i="6"/>
  <c r="HG13" i="6"/>
  <c r="HH13" i="6"/>
  <c r="HI13" i="6"/>
  <c r="HJ13" i="6"/>
  <c r="HK13" i="6"/>
  <c r="HL13" i="6"/>
  <c r="HM13" i="6"/>
  <c r="HN13" i="6"/>
  <c r="HO13" i="6"/>
  <c r="HP13" i="6"/>
  <c r="HQ13" i="6"/>
  <c r="HR13" i="6"/>
  <c r="HS13" i="6"/>
  <c r="HT13" i="6"/>
  <c r="HU13" i="6"/>
  <c r="HV13" i="6"/>
  <c r="HW13" i="6"/>
  <c r="HX13" i="6"/>
  <c r="HY13" i="6"/>
  <c r="HZ13" i="6"/>
  <c r="IA13" i="6"/>
  <c r="IB13" i="6"/>
  <c r="IC13" i="6"/>
  <c r="ID13" i="6"/>
  <c r="IE13" i="6"/>
  <c r="IF13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BO14" i="6"/>
  <c r="BP14" i="6"/>
  <c r="BQ14" i="6"/>
  <c r="BR14" i="6"/>
  <c r="BS14" i="6"/>
  <c r="BT14" i="6"/>
  <c r="BU14" i="6"/>
  <c r="BV14" i="6"/>
  <c r="BW14" i="6"/>
  <c r="BX14" i="6"/>
  <c r="BY14" i="6"/>
  <c r="BZ14" i="6"/>
  <c r="CA14" i="6"/>
  <c r="CB14" i="6"/>
  <c r="CC14" i="6"/>
  <c r="CD14" i="6"/>
  <c r="CE14" i="6"/>
  <c r="CF14" i="6"/>
  <c r="CG14" i="6"/>
  <c r="CH14" i="6"/>
  <c r="CI14" i="6"/>
  <c r="CJ14" i="6"/>
  <c r="CK14" i="6"/>
  <c r="CL14" i="6"/>
  <c r="CM14" i="6"/>
  <c r="CN14" i="6"/>
  <c r="CO14" i="6"/>
  <c r="CP14" i="6"/>
  <c r="CQ14" i="6"/>
  <c r="CR14" i="6"/>
  <c r="CS14" i="6"/>
  <c r="CT14" i="6"/>
  <c r="CU14" i="6"/>
  <c r="CV14" i="6"/>
  <c r="CW14" i="6"/>
  <c r="CX14" i="6"/>
  <c r="CY14" i="6"/>
  <c r="CZ14" i="6"/>
  <c r="DA14" i="6"/>
  <c r="DB14" i="6"/>
  <c r="DC14" i="6"/>
  <c r="DD14" i="6"/>
  <c r="DE14" i="6"/>
  <c r="DF14" i="6"/>
  <c r="DG14" i="6"/>
  <c r="DH14" i="6"/>
  <c r="DI14" i="6"/>
  <c r="DJ14" i="6"/>
  <c r="DK14" i="6"/>
  <c r="DL14" i="6"/>
  <c r="DM14" i="6"/>
  <c r="DN14" i="6"/>
  <c r="DO14" i="6"/>
  <c r="DP14" i="6"/>
  <c r="DQ14" i="6"/>
  <c r="DR14" i="6"/>
  <c r="DS14" i="6"/>
  <c r="DT14" i="6"/>
  <c r="DU14" i="6"/>
  <c r="DV14" i="6"/>
  <c r="DW14" i="6"/>
  <c r="DX14" i="6"/>
  <c r="DY14" i="6"/>
  <c r="DZ14" i="6"/>
  <c r="EA14" i="6"/>
  <c r="EB14" i="6"/>
  <c r="EC14" i="6"/>
  <c r="ED14" i="6"/>
  <c r="EE14" i="6"/>
  <c r="EF14" i="6"/>
  <c r="EG14" i="6"/>
  <c r="EH14" i="6"/>
  <c r="EI14" i="6"/>
  <c r="EJ14" i="6"/>
  <c r="EK14" i="6"/>
  <c r="EL14" i="6"/>
  <c r="EM14" i="6"/>
  <c r="EN14" i="6"/>
  <c r="EO14" i="6"/>
  <c r="EP14" i="6"/>
  <c r="EQ14" i="6"/>
  <c r="ER14" i="6"/>
  <c r="ES14" i="6"/>
  <c r="ET14" i="6"/>
  <c r="EU14" i="6"/>
  <c r="EV14" i="6"/>
  <c r="EW14" i="6"/>
  <c r="EX14" i="6"/>
  <c r="EY14" i="6"/>
  <c r="EZ14" i="6"/>
  <c r="FA14" i="6"/>
  <c r="FB14" i="6"/>
  <c r="FC14" i="6"/>
  <c r="FD14" i="6"/>
  <c r="FE14" i="6"/>
  <c r="FF14" i="6"/>
  <c r="FG14" i="6"/>
  <c r="FH14" i="6"/>
  <c r="FI14" i="6"/>
  <c r="FJ14" i="6"/>
  <c r="FK14" i="6"/>
  <c r="FL14" i="6"/>
  <c r="FM14" i="6"/>
  <c r="FN14" i="6"/>
  <c r="FO14" i="6"/>
  <c r="FP14" i="6"/>
  <c r="FQ14" i="6"/>
  <c r="FR14" i="6"/>
  <c r="FS14" i="6"/>
  <c r="FT14" i="6"/>
  <c r="FU14" i="6"/>
  <c r="FV14" i="6"/>
  <c r="FW14" i="6"/>
  <c r="FX14" i="6"/>
  <c r="FY14" i="6"/>
  <c r="FZ14" i="6"/>
  <c r="GA14" i="6"/>
  <c r="GB14" i="6"/>
  <c r="GC14" i="6"/>
  <c r="GD14" i="6"/>
  <c r="GE14" i="6"/>
  <c r="GF14" i="6"/>
  <c r="GG14" i="6"/>
  <c r="GH14" i="6"/>
  <c r="GI14" i="6"/>
  <c r="GJ14" i="6"/>
  <c r="GK14" i="6"/>
  <c r="GL14" i="6"/>
  <c r="GM14" i="6"/>
  <c r="GN14" i="6"/>
  <c r="GO14" i="6"/>
  <c r="GP14" i="6"/>
  <c r="GQ14" i="6"/>
  <c r="GR14" i="6"/>
  <c r="GS14" i="6"/>
  <c r="GT14" i="6"/>
  <c r="GU14" i="6"/>
  <c r="GV14" i="6"/>
  <c r="GW14" i="6"/>
  <c r="GX14" i="6"/>
  <c r="GY14" i="6"/>
  <c r="GZ14" i="6"/>
  <c r="HA14" i="6"/>
  <c r="HB14" i="6"/>
  <c r="HC14" i="6"/>
  <c r="HD14" i="6"/>
  <c r="HE14" i="6"/>
  <c r="HF14" i="6"/>
  <c r="HG14" i="6"/>
  <c r="HH14" i="6"/>
  <c r="HI14" i="6"/>
  <c r="HJ14" i="6"/>
  <c r="HK14" i="6"/>
  <c r="HL14" i="6"/>
  <c r="HM14" i="6"/>
  <c r="HN14" i="6"/>
  <c r="HO14" i="6"/>
  <c r="HP14" i="6"/>
  <c r="HQ14" i="6"/>
  <c r="HR14" i="6"/>
  <c r="HS14" i="6"/>
  <c r="HT14" i="6"/>
  <c r="HU14" i="6"/>
  <c r="HV14" i="6"/>
  <c r="HW14" i="6"/>
  <c r="HX14" i="6"/>
  <c r="HY14" i="6"/>
  <c r="HZ14" i="6"/>
  <c r="IA14" i="6"/>
  <c r="IB14" i="6"/>
  <c r="IC14" i="6"/>
  <c r="ID14" i="6"/>
  <c r="IE14" i="6"/>
  <c r="IF14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AX15" i="6"/>
  <c r="AY15" i="6"/>
  <c r="AZ15" i="6"/>
  <c r="BA15" i="6"/>
  <c r="BB15" i="6"/>
  <c r="BC15" i="6"/>
  <c r="BD15" i="6"/>
  <c r="BE15" i="6"/>
  <c r="BF15" i="6"/>
  <c r="BG15" i="6"/>
  <c r="BH15" i="6"/>
  <c r="BI15" i="6"/>
  <c r="BJ15" i="6"/>
  <c r="BK15" i="6"/>
  <c r="BL15" i="6"/>
  <c r="BM15" i="6"/>
  <c r="BN15" i="6"/>
  <c r="BO15" i="6"/>
  <c r="BP15" i="6"/>
  <c r="BQ15" i="6"/>
  <c r="BR15" i="6"/>
  <c r="BS15" i="6"/>
  <c r="BT15" i="6"/>
  <c r="BU15" i="6"/>
  <c r="BV15" i="6"/>
  <c r="BW15" i="6"/>
  <c r="BX15" i="6"/>
  <c r="BY15" i="6"/>
  <c r="BZ15" i="6"/>
  <c r="CA15" i="6"/>
  <c r="CB15" i="6"/>
  <c r="CC15" i="6"/>
  <c r="CD15" i="6"/>
  <c r="CE15" i="6"/>
  <c r="CF15" i="6"/>
  <c r="CG15" i="6"/>
  <c r="CH15" i="6"/>
  <c r="CI15" i="6"/>
  <c r="CJ15" i="6"/>
  <c r="CK15" i="6"/>
  <c r="CL15" i="6"/>
  <c r="CM15" i="6"/>
  <c r="CN15" i="6"/>
  <c r="CO15" i="6"/>
  <c r="CP15" i="6"/>
  <c r="CQ15" i="6"/>
  <c r="CR15" i="6"/>
  <c r="CS15" i="6"/>
  <c r="CT15" i="6"/>
  <c r="CU15" i="6"/>
  <c r="CV15" i="6"/>
  <c r="CW15" i="6"/>
  <c r="CX15" i="6"/>
  <c r="CY15" i="6"/>
  <c r="CZ15" i="6"/>
  <c r="DA15" i="6"/>
  <c r="DB15" i="6"/>
  <c r="DC15" i="6"/>
  <c r="DD15" i="6"/>
  <c r="DE15" i="6"/>
  <c r="DF15" i="6"/>
  <c r="DG15" i="6"/>
  <c r="DH15" i="6"/>
  <c r="DI15" i="6"/>
  <c r="DJ15" i="6"/>
  <c r="DK15" i="6"/>
  <c r="DL15" i="6"/>
  <c r="DM15" i="6"/>
  <c r="DN15" i="6"/>
  <c r="DO15" i="6"/>
  <c r="DP15" i="6"/>
  <c r="DQ15" i="6"/>
  <c r="DR15" i="6"/>
  <c r="DS15" i="6"/>
  <c r="DT15" i="6"/>
  <c r="DU15" i="6"/>
  <c r="DV15" i="6"/>
  <c r="DW15" i="6"/>
  <c r="DX15" i="6"/>
  <c r="DY15" i="6"/>
  <c r="DZ15" i="6"/>
  <c r="EA15" i="6"/>
  <c r="EB15" i="6"/>
  <c r="EC15" i="6"/>
  <c r="ED15" i="6"/>
  <c r="EE15" i="6"/>
  <c r="EF15" i="6"/>
  <c r="EG15" i="6"/>
  <c r="EH15" i="6"/>
  <c r="EI15" i="6"/>
  <c r="EJ15" i="6"/>
  <c r="EK15" i="6"/>
  <c r="EL15" i="6"/>
  <c r="EM15" i="6"/>
  <c r="EN15" i="6"/>
  <c r="EO15" i="6"/>
  <c r="EP15" i="6"/>
  <c r="EQ15" i="6"/>
  <c r="ER15" i="6"/>
  <c r="ES15" i="6"/>
  <c r="ET15" i="6"/>
  <c r="EU15" i="6"/>
  <c r="EV15" i="6"/>
  <c r="EW15" i="6"/>
  <c r="EX15" i="6"/>
  <c r="EY15" i="6"/>
  <c r="EZ15" i="6"/>
  <c r="FA15" i="6"/>
  <c r="FB15" i="6"/>
  <c r="FC15" i="6"/>
  <c r="FD15" i="6"/>
  <c r="FE15" i="6"/>
  <c r="FF15" i="6"/>
  <c r="FG15" i="6"/>
  <c r="FH15" i="6"/>
  <c r="FI15" i="6"/>
  <c r="FJ15" i="6"/>
  <c r="FK15" i="6"/>
  <c r="FL15" i="6"/>
  <c r="FM15" i="6"/>
  <c r="FN15" i="6"/>
  <c r="FO15" i="6"/>
  <c r="FP15" i="6"/>
  <c r="FQ15" i="6"/>
  <c r="FR15" i="6"/>
  <c r="FS15" i="6"/>
  <c r="FT15" i="6"/>
  <c r="FU15" i="6"/>
  <c r="FV15" i="6"/>
  <c r="FW15" i="6"/>
  <c r="FX15" i="6"/>
  <c r="FY15" i="6"/>
  <c r="FZ15" i="6"/>
  <c r="GA15" i="6"/>
  <c r="GB15" i="6"/>
  <c r="GC15" i="6"/>
  <c r="GD15" i="6"/>
  <c r="GE15" i="6"/>
  <c r="GF15" i="6"/>
  <c r="GG15" i="6"/>
  <c r="GH15" i="6"/>
  <c r="GI15" i="6"/>
  <c r="GJ15" i="6"/>
  <c r="GK15" i="6"/>
  <c r="GL15" i="6"/>
  <c r="GM15" i="6"/>
  <c r="GN15" i="6"/>
  <c r="GO15" i="6"/>
  <c r="GP15" i="6"/>
  <c r="GQ15" i="6"/>
  <c r="GR15" i="6"/>
  <c r="GS15" i="6"/>
  <c r="GT15" i="6"/>
  <c r="GU15" i="6"/>
  <c r="GV15" i="6"/>
  <c r="GW15" i="6"/>
  <c r="GX15" i="6"/>
  <c r="GY15" i="6"/>
  <c r="GZ15" i="6"/>
  <c r="HA15" i="6"/>
  <c r="HB15" i="6"/>
  <c r="HC15" i="6"/>
  <c r="HD15" i="6"/>
  <c r="HE15" i="6"/>
  <c r="HF15" i="6"/>
  <c r="HG15" i="6"/>
  <c r="HH15" i="6"/>
  <c r="HI15" i="6"/>
  <c r="HJ15" i="6"/>
  <c r="HK15" i="6"/>
  <c r="HL15" i="6"/>
  <c r="HM15" i="6"/>
  <c r="HN15" i="6"/>
  <c r="HO15" i="6"/>
  <c r="HP15" i="6"/>
  <c r="HQ15" i="6"/>
  <c r="HR15" i="6"/>
  <c r="HS15" i="6"/>
  <c r="HT15" i="6"/>
  <c r="HU15" i="6"/>
  <c r="HV15" i="6"/>
  <c r="HW15" i="6"/>
  <c r="HX15" i="6"/>
  <c r="HY15" i="6"/>
  <c r="HZ15" i="6"/>
  <c r="IA15" i="6"/>
  <c r="IB15" i="6"/>
  <c r="IC15" i="6"/>
  <c r="ID15" i="6"/>
  <c r="IE15" i="6"/>
  <c r="IF15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BO16" i="6"/>
  <c r="BP16" i="6"/>
  <c r="BQ16" i="6"/>
  <c r="BR16" i="6"/>
  <c r="BS16" i="6"/>
  <c r="BT16" i="6"/>
  <c r="BU16" i="6"/>
  <c r="BV16" i="6"/>
  <c r="BW16" i="6"/>
  <c r="BX16" i="6"/>
  <c r="BY16" i="6"/>
  <c r="BZ16" i="6"/>
  <c r="CA16" i="6"/>
  <c r="CB16" i="6"/>
  <c r="CC16" i="6"/>
  <c r="CD16" i="6"/>
  <c r="CE16" i="6"/>
  <c r="CF16" i="6"/>
  <c r="CG16" i="6"/>
  <c r="CH16" i="6"/>
  <c r="CI16" i="6"/>
  <c r="CJ16" i="6"/>
  <c r="CK16" i="6"/>
  <c r="CL16" i="6"/>
  <c r="CM16" i="6"/>
  <c r="CN16" i="6"/>
  <c r="CO16" i="6"/>
  <c r="CP16" i="6"/>
  <c r="CQ16" i="6"/>
  <c r="CR16" i="6"/>
  <c r="CS16" i="6"/>
  <c r="CT16" i="6"/>
  <c r="CU16" i="6"/>
  <c r="CV16" i="6"/>
  <c r="CW16" i="6"/>
  <c r="CX16" i="6"/>
  <c r="CY16" i="6"/>
  <c r="CZ16" i="6"/>
  <c r="DA16" i="6"/>
  <c r="DB16" i="6"/>
  <c r="DC16" i="6"/>
  <c r="DD16" i="6"/>
  <c r="DE16" i="6"/>
  <c r="DF16" i="6"/>
  <c r="DG16" i="6"/>
  <c r="DH16" i="6"/>
  <c r="DI16" i="6"/>
  <c r="DJ16" i="6"/>
  <c r="DK16" i="6"/>
  <c r="DL16" i="6"/>
  <c r="DM16" i="6"/>
  <c r="DN16" i="6"/>
  <c r="DO16" i="6"/>
  <c r="DP16" i="6"/>
  <c r="DQ16" i="6"/>
  <c r="DR16" i="6"/>
  <c r="DS16" i="6"/>
  <c r="DT16" i="6"/>
  <c r="DU16" i="6"/>
  <c r="DV16" i="6"/>
  <c r="DW16" i="6"/>
  <c r="DX16" i="6"/>
  <c r="DY16" i="6"/>
  <c r="DZ16" i="6"/>
  <c r="EA16" i="6"/>
  <c r="EB16" i="6"/>
  <c r="EC16" i="6"/>
  <c r="ED16" i="6"/>
  <c r="EE16" i="6"/>
  <c r="EF16" i="6"/>
  <c r="EG16" i="6"/>
  <c r="EH16" i="6"/>
  <c r="EI16" i="6"/>
  <c r="EJ16" i="6"/>
  <c r="EK16" i="6"/>
  <c r="EL16" i="6"/>
  <c r="EM16" i="6"/>
  <c r="EN16" i="6"/>
  <c r="EO16" i="6"/>
  <c r="EP16" i="6"/>
  <c r="EQ16" i="6"/>
  <c r="ER16" i="6"/>
  <c r="ES16" i="6"/>
  <c r="ET16" i="6"/>
  <c r="EU16" i="6"/>
  <c r="EV16" i="6"/>
  <c r="EW16" i="6"/>
  <c r="EX16" i="6"/>
  <c r="EY16" i="6"/>
  <c r="EZ16" i="6"/>
  <c r="FA16" i="6"/>
  <c r="FB16" i="6"/>
  <c r="FC16" i="6"/>
  <c r="FD16" i="6"/>
  <c r="FE16" i="6"/>
  <c r="FF16" i="6"/>
  <c r="FG16" i="6"/>
  <c r="FH16" i="6"/>
  <c r="FI16" i="6"/>
  <c r="FJ16" i="6"/>
  <c r="FK16" i="6"/>
  <c r="FL16" i="6"/>
  <c r="FM16" i="6"/>
  <c r="FN16" i="6"/>
  <c r="FO16" i="6"/>
  <c r="FP16" i="6"/>
  <c r="FQ16" i="6"/>
  <c r="FR16" i="6"/>
  <c r="FS16" i="6"/>
  <c r="FT16" i="6"/>
  <c r="FU16" i="6"/>
  <c r="FV16" i="6"/>
  <c r="FW16" i="6"/>
  <c r="FX16" i="6"/>
  <c r="FY16" i="6"/>
  <c r="FZ16" i="6"/>
  <c r="GA16" i="6"/>
  <c r="GB16" i="6"/>
  <c r="GC16" i="6"/>
  <c r="GD16" i="6"/>
  <c r="GE16" i="6"/>
  <c r="GF16" i="6"/>
  <c r="GG16" i="6"/>
  <c r="GH16" i="6"/>
  <c r="GI16" i="6"/>
  <c r="GJ16" i="6"/>
  <c r="GK16" i="6"/>
  <c r="GL16" i="6"/>
  <c r="GM16" i="6"/>
  <c r="GN16" i="6"/>
  <c r="GO16" i="6"/>
  <c r="GP16" i="6"/>
  <c r="GQ16" i="6"/>
  <c r="GR16" i="6"/>
  <c r="GS16" i="6"/>
  <c r="GT16" i="6"/>
  <c r="GU16" i="6"/>
  <c r="GV16" i="6"/>
  <c r="GW16" i="6"/>
  <c r="GX16" i="6"/>
  <c r="GY16" i="6"/>
  <c r="GZ16" i="6"/>
  <c r="HA16" i="6"/>
  <c r="HB16" i="6"/>
  <c r="HC16" i="6"/>
  <c r="HD16" i="6"/>
  <c r="HE16" i="6"/>
  <c r="HF16" i="6"/>
  <c r="HG16" i="6"/>
  <c r="HH16" i="6"/>
  <c r="HI16" i="6"/>
  <c r="HJ16" i="6"/>
  <c r="HK16" i="6"/>
  <c r="HL16" i="6"/>
  <c r="HM16" i="6"/>
  <c r="HN16" i="6"/>
  <c r="HO16" i="6"/>
  <c r="HP16" i="6"/>
  <c r="HQ16" i="6"/>
  <c r="HR16" i="6"/>
  <c r="HS16" i="6"/>
  <c r="HT16" i="6"/>
  <c r="HU16" i="6"/>
  <c r="HV16" i="6"/>
  <c r="HW16" i="6"/>
  <c r="HX16" i="6"/>
  <c r="HY16" i="6"/>
  <c r="HZ16" i="6"/>
  <c r="IA16" i="6"/>
  <c r="IB16" i="6"/>
  <c r="IC16" i="6"/>
  <c r="ID16" i="6"/>
  <c r="IE16" i="6"/>
  <c r="IF16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AV17" i="6"/>
  <c r="AW17" i="6"/>
  <c r="AX17" i="6"/>
  <c r="AY17" i="6"/>
  <c r="AZ17" i="6"/>
  <c r="BA17" i="6"/>
  <c r="BB17" i="6"/>
  <c r="BC17" i="6"/>
  <c r="BD17" i="6"/>
  <c r="BE17" i="6"/>
  <c r="BF17" i="6"/>
  <c r="BG17" i="6"/>
  <c r="BH17" i="6"/>
  <c r="BI17" i="6"/>
  <c r="BJ17" i="6"/>
  <c r="BK17" i="6"/>
  <c r="BL17" i="6"/>
  <c r="BM17" i="6"/>
  <c r="BN17" i="6"/>
  <c r="BO17" i="6"/>
  <c r="BP17" i="6"/>
  <c r="BQ17" i="6"/>
  <c r="BR17" i="6"/>
  <c r="BS17" i="6"/>
  <c r="BT17" i="6"/>
  <c r="BU17" i="6"/>
  <c r="BV17" i="6"/>
  <c r="BW17" i="6"/>
  <c r="BX17" i="6"/>
  <c r="BY17" i="6"/>
  <c r="BZ17" i="6"/>
  <c r="CA17" i="6"/>
  <c r="CB17" i="6"/>
  <c r="CC17" i="6"/>
  <c r="CD17" i="6"/>
  <c r="CE17" i="6"/>
  <c r="CF17" i="6"/>
  <c r="CG17" i="6"/>
  <c r="CH17" i="6"/>
  <c r="CI17" i="6"/>
  <c r="CJ17" i="6"/>
  <c r="CK17" i="6"/>
  <c r="CL17" i="6"/>
  <c r="CM17" i="6"/>
  <c r="CN17" i="6"/>
  <c r="CO17" i="6"/>
  <c r="CP17" i="6"/>
  <c r="CQ17" i="6"/>
  <c r="CR17" i="6"/>
  <c r="CS17" i="6"/>
  <c r="CT17" i="6"/>
  <c r="CU17" i="6"/>
  <c r="CV17" i="6"/>
  <c r="CW17" i="6"/>
  <c r="CX17" i="6"/>
  <c r="CY17" i="6"/>
  <c r="CZ17" i="6"/>
  <c r="DA17" i="6"/>
  <c r="DB17" i="6"/>
  <c r="DC17" i="6"/>
  <c r="DD17" i="6"/>
  <c r="DE17" i="6"/>
  <c r="DF17" i="6"/>
  <c r="DG17" i="6"/>
  <c r="DH17" i="6"/>
  <c r="DI17" i="6"/>
  <c r="DJ17" i="6"/>
  <c r="DK17" i="6"/>
  <c r="DL17" i="6"/>
  <c r="DM17" i="6"/>
  <c r="DN17" i="6"/>
  <c r="DO17" i="6"/>
  <c r="DP17" i="6"/>
  <c r="DQ17" i="6"/>
  <c r="DR17" i="6"/>
  <c r="DS17" i="6"/>
  <c r="DT17" i="6"/>
  <c r="DU17" i="6"/>
  <c r="DV17" i="6"/>
  <c r="DW17" i="6"/>
  <c r="DX17" i="6"/>
  <c r="DY17" i="6"/>
  <c r="DZ17" i="6"/>
  <c r="EA17" i="6"/>
  <c r="EB17" i="6"/>
  <c r="EC17" i="6"/>
  <c r="ED17" i="6"/>
  <c r="EE17" i="6"/>
  <c r="EF17" i="6"/>
  <c r="EG17" i="6"/>
  <c r="EH17" i="6"/>
  <c r="EI17" i="6"/>
  <c r="EJ17" i="6"/>
  <c r="EK17" i="6"/>
  <c r="EL17" i="6"/>
  <c r="EM17" i="6"/>
  <c r="EN17" i="6"/>
  <c r="EO17" i="6"/>
  <c r="EP17" i="6"/>
  <c r="EQ17" i="6"/>
  <c r="ER17" i="6"/>
  <c r="ES17" i="6"/>
  <c r="ET17" i="6"/>
  <c r="EU17" i="6"/>
  <c r="EV17" i="6"/>
  <c r="EW17" i="6"/>
  <c r="EX17" i="6"/>
  <c r="EY17" i="6"/>
  <c r="EZ17" i="6"/>
  <c r="FA17" i="6"/>
  <c r="FB17" i="6"/>
  <c r="FC17" i="6"/>
  <c r="FD17" i="6"/>
  <c r="FE17" i="6"/>
  <c r="FF17" i="6"/>
  <c r="FG17" i="6"/>
  <c r="FH17" i="6"/>
  <c r="FI17" i="6"/>
  <c r="FJ17" i="6"/>
  <c r="FK17" i="6"/>
  <c r="FL17" i="6"/>
  <c r="FM17" i="6"/>
  <c r="FN17" i="6"/>
  <c r="FO17" i="6"/>
  <c r="FP17" i="6"/>
  <c r="FQ17" i="6"/>
  <c r="FR17" i="6"/>
  <c r="FS17" i="6"/>
  <c r="FT17" i="6"/>
  <c r="FU17" i="6"/>
  <c r="FV17" i="6"/>
  <c r="FW17" i="6"/>
  <c r="FX17" i="6"/>
  <c r="FY17" i="6"/>
  <c r="FZ17" i="6"/>
  <c r="GA17" i="6"/>
  <c r="GB17" i="6"/>
  <c r="GC17" i="6"/>
  <c r="GD17" i="6"/>
  <c r="GE17" i="6"/>
  <c r="GF17" i="6"/>
  <c r="GG17" i="6"/>
  <c r="GH17" i="6"/>
  <c r="GI17" i="6"/>
  <c r="GJ17" i="6"/>
  <c r="GK17" i="6"/>
  <c r="GL17" i="6"/>
  <c r="GM17" i="6"/>
  <c r="GN17" i="6"/>
  <c r="GO17" i="6"/>
  <c r="GP17" i="6"/>
  <c r="GQ17" i="6"/>
  <c r="GR17" i="6"/>
  <c r="GS17" i="6"/>
  <c r="GT17" i="6"/>
  <c r="GU17" i="6"/>
  <c r="GV17" i="6"/>
  <c r="GW17" i="6"/>
  <c r="GX17" i="6"/>
  <c r="GY17" i="6"/>
  <c r="GZ17" i="6"/>
  <c r="HA17" i="6"/>
  <c r="HB17" i="6"/>
  <c r="HC17" i="6"/>
  <c r="HD17" i="6"/>
  <c r="HE17" i="6"/>
  <c r="HF17" i="6"/>
  <c r="HG17" i="6"/>
  <c r="HH17" i="6"/>
  <c r="HI17" i="6"/>
  <c r="HJ17" i="6"/>
  <c r="HK17" i="6"/>
  <c r="HL17" i="6"/>
  <c r="HM17" i="6"/>
  <c r="HN17" i="6"/>
  <c r="HO17" i="6"/>
  <c r="HP17" i="6"/>
  <c r="HQ17" i="6"/>
  <c r="HR17" i="6"/>
  <c r="HS17" i="6"/>
  <c r="HT17" i="6"/>
  <c r="HU17" i="6"/>
  <c r="HV17" i="6"/>
  <c r="HW17" i="6"/>
  <c r="HX17" i="6"/>
  <c r="HY17" i="6"/>
  <c r="HZ17" i="6"/>
  <c r="IA17" i="6"/>
  <c r="IB17" i="6"/>
  <c r="IC17" i="6"/>
  <c r="ID17" i="6"/>
  <c r="IE17" i="6"/>
  <c r="IF17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BO18" i="6"/>
  <c r="BP18" i="6"/>
  <c r="BQ18" i="6"/>
  <c r="BR18" i="6"/>
  <c r="BS18" i="6"/>
  <c r="BT18" i="6"/>
  <c r="BU18" i="6"/>
  <c r="BV18" i="6"/>
  <c r="BW18" i="6"/>
  <c r="BX18" i="6"/>
  <c r="BY18" i="6"/>
  <c r="BZ18" i="6"/>
  <c r="CA18" i="6"/>
  <c r="CB18" i="6"/>
  <c r="CC18" i="6"/>
  <c r="CD18" i="6"/>
  <c r="CE18" i="6"/>
  <c r="CF18" i="6"/>
  <c r="CG18" i="6"/>
  <c r="CH18" i="6"/>
  <c r="CI18" i="6"/>
  <c r="CJ18" i="6"/>
  <c r="CK18" i="6"/>
  <c r="CL18" i="6"/>
  <c r="CM18" i="6"/>
  <c r="CN18" i="6"/>
  <c r="CO18" i="6"/>
  <c r="CP18" i="6"/>
  <c r="CQ18" i="6"/>
  <c r="CR18" i="6"/>
  <c r="CS18" i="6"/>
  <c r="CT18" i="6"/>
  <c r="CU18" i="6"/>
  <c r="CV18" i="6"/>
  <c r="CW18" i="6"/>
  <c r="CX18" i="6"/>
  <c r="CY18" i="6"/>
  <c r="CZ18" i="6"/>
  <c r="DA18" i="6"/>
  <c r="DB18" i="6"/>
  <c r="DC18" i="6"/>
  <c r="DD18" i="6"/>
  <c r="DE18" i="6"/>
  <c r="DF18" i="6"/>
  <c r="DG18" i="6"/>
  <c r="DH18" i="6"/>
  <c r="DI18" i="6"/>
  <c r="DJ18" i="6"/>
  <c r="DK18" i="6"/>
  <c r="DL18" i="6"/>
  <c r="DM18" i="6"/>
  <c r="DN18" i="6"/>
  <c r="DO18" i="6"/>
  <c r="DP18" i="6"/>
  <c r="DQ18" i="6"/>
  <c r="DR18" i="6"/>
  <c r="DS18" i="6"/>
  <c r="DT18" i="6"/>
  <c r="DU18" i="6"/>
  <c r="DV18" i="6"/>
  <c r="DW18" i="6"/>
  <c r="DX18" i="6"/>
  <c r="DY18" i="6"/>
  <c r="DZ18" i="6"/>
  <c r="EA18" i="6"/>
  <c r="EB18" i="6"/>
  <c r="EC18" i="6"/>
  <c r="ED18" i="6"/>
  <c r="EE18" i="6"/>
  <c r="EF18" i="6"/>
  <c r="EG18" i="6"/>
  <c r="EH18" i="6"/>
  <c r="EI18" i="6"/>
  <c r="EJ18" i="6"/>
  <c r="EK18" i="6"/>
  <c r="EL18" i="6"/>
  <c r="EM18" i="6"/>
  <c r="EN18" i="6"/>
  <c r="EO18" i="6"/>
  <c r="EP18" i="6"/>
  <c r="EQ18" i="6"/>
  <c r="ER18" i="6"/>
  <c r="ES18" i="6"/>
  <c r="ET18" i="6"/>
  <c r="EU18" i="6"/>
  <c r="EV18" i="6"/>
  <c r="EW18" i="6"/>
  <c r="EX18" i="6"/>
  <c r="EY18" i="6"/>
  <c r="EZ18" i="6"/>
  <c r="FA18" i="6"/>
  <c r="FB18" i="6"/>
  <c r="FC18" i="6"/>
  <c r="FD18" i="6"/>
  <c r="FE18" i="6"/>
  <c r="FF18" i="6"/>
  <c r="FG18" i="6"/>
  <c r="FH18" i="6"/>
  <c r="FI18" i="6"/>
  <c r="FJ18" i="6"/>
  <c r="FK18" i="6"/>
  <c r="FL18" i="6"/>
  <c r="FM18" i="6"/>
  <c r="FN18" i="6"/>
  <c r="FO18" i="6"/>
  <c r="FP18" i="6"/>
  <c r="FQ18" i="6"/>
  <c r="FR18" i="6"/>
  <c r="FS18" i="6"/>
  <c r="FT18" i="6"/>
  <c r="FU18" i="6"/>
  <c r="FV18" i="6"/>
  <c r="FW18" i="6"/>
  <c r="FX18" i="6"/>
  <c r="FY18" i="6"/>
  <c r="FZ18" i="6"/>
  <c r="GA18" i="6"/>
  <c r="GB18" i="6"/>
  <c r="GC18" i="6"/>
  <c r="GD18" i="6"/>
  <c r="GE18" i="6"/>
  <c r="GF18" i="6"/>
  <c r="GG18" i="6"/>
  <c r="GH18" i="6"/>
  <c r="GI18" i="6"/>
  <c r="GJ18" i="6"/>
  <c r="GK18" i="6"/>
  <c r="GL18" i="6"/>
  <c r="GM18" i="6"/>
  <c r="GN18" i="6"/>
  <c r="GO18" i="6"/>
  <c r="GP18" i="6"/>
  <c r="GQ18" i="6"/>
  <c r="GR18" i="6"/>
  <c r="GS18" i="6"/>
  <c r="GT18" i="6"/>
  <c r="GU18" i="6"/>
  <c r="GV18" i="6"/>
  <c r="GW18" i="6"/>
  <c r="GX18" i="6"/>
  <c r="GY18" i="6"/>
  <c r="GZ18" i="6"/>
  <c r="HA18" i="6"/>
  <c r="HB18" i="6"/>
  <c r="HC18" i="6"/>
  <c r="HD18" i="6"/>
  <c r="HE18" i="6"/>
  <c r="HF18" i="6"/>
  <c r="HG18" i="6"/>
  <c r="HH18" i="6"/>
  <c r="HI18" i="6"/>
  <c r="HJ18" i="6"/>
  <c r="HK18" i="6"/>
  <c r="HL18" i="6"/>
  <c r="HM18" i="6"/>
  <c r="HN18" i="6"/>
  <c r="HO18" i="6"/>
  <c r="HP18" i="6"/>
  <c r="HQ18" i="6"/>
  <c r="HR18" i="6"/>
  <c r="HS18" i="6"/>
  <c r="HT18" i="6"/>
  <c r="HU18" i="6"/>
  <c r="HV18" i="6"/>
  <c r="HW18" i="6"/>
  <c r="HX18" i="6"/>
  <c r="HY18" i="6"/>
  <c r="HZ18" i="6"/>
  <c r="IA18" i="6"/>
  <c r="IB18" i="6"/>
  <c r="IC18" i="6"/>
  <c r="ID18" i="6"/>
  <c r="IE18" i="6"/>
  <c r="IF18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V19" i="6"/>
  <c r="AW19" i="6"/>
  <c r="AX19" i="6"/>
  <c r="AY19" i="6"/>
  <c r="AZ19" i="6"/>
  <c r="BA19" i="6"/>
  <c r="BB19" i="6"/>
  <c r="BC19" i="6"/>
  <c r="BD19" i="6"/>
  <c r="BE19" i="6"/>
  <c r="BF19" i="6"/>
  <c r="BG19" i="6"/>
  <c r="BH19" i="6"/>
  <c r="BI19" i="6"/>
  <c r="BJ19" i="6"/>
  <c r="BK19" i="6"/>
  <c r="BL19" i="6"/>
  <c r="BM19" i="6"/>
  <c r="BN19" i="6"/>
  <c r="BO19" i="6"/>
  <c r="BP19" i="6"/>
  <c r="BQ19" i="6"/>
  <c r="BR19" i="6"/>
  <c r="BS19" i="6"/>
  <c r="BT19" i="6"/>
  <c r="BU19" i="6"/>
  <c r="BV19" i="6"/>
  <c r="BW19" i="6"/>
  <c r="BX19" i="6"/>
  <c r="BY19" i="6"/>
  <c r="BZ19" i="6"/>
  <c r="CA19" i="6"/>
  <c r="CB19" i="6"/>
  <c r="CC19" i="6"/>
  <c r="CD19" i="6"/>
  <c r="CE19" i="6"/>
  <c r="CF19" i="6"/>
  <c r="CG19" i="6"/>
  <c r="CH19" i="6"/>
  <c r="CI19" i="6"/>
  <c r="CJ19" i="6"/>
  <c r="CK19" i="6"/>
  <c r="CL19" i="6"/>
  <c r="CM19" i="6"/>
  <c r="CN19" i="6"/>
  <c r="CO19" i="6"/>
  <c r="CP19" i="6"/>
  <c r="CQ19" i="6"/>
  <c r="CR19" i="6"/>
  <c r="CS19" i="6"/>
  <c r="CT19" i="6"/>
  <c r="CU19" i="6"/>
  <c r="CV19" i="6"/>
  <c r="CW19" i="6"/>
  <c r="CX19" i="6"/>
  <c r="CY19" i="6"/>
  <c r="CZ19" i="6"/>
  <c r="DA19" i="6"/>
  <c r="DB19" i="6"/>
  <c r="DC19" i="6"/>
  <c r="DD19" i="6"/>
  <c r="DE19" i="6"/>
  <c r="DF19" i="6"/>
  <c r="DG19" i="6"/>
  <c r="DH19" i="6"/>
  <c r="DI19" i="6"/>
  <c r="DJ19" i="6"/>
  <c r="DK19" i="6"/>
  <c r="DL19" i="6"/>
  <c r="DM19" i="6"/>
  <c r="DN19" i="6"/>
  <c r="DO19" i="6"/>
  <c r="DP19" i="6"/>
  <c r="DQ19" i="6"/>
  <c r="DR19" i="6"/>
  <c r="DS19" i="6"/>
  <c r="DT19" i="6"/>
  <c r="DU19" i="6"/>
  <c r="DV19" i="6"/>
  <c r="DW19" i="6"/>
  <c r="DX19" i="6"/>
  <c r="DY19" i="6"/>
  <c r="DZ19" i="6"/>
  <c r="EA19" i="6"/>
  <c r="EB19" i="6"/>
  <c r="EC19" i="6"/>
  <c r="ED19" i="6"/>
  <c r="EE19" i="6"/>
  <c r="EF19" i="6"/>
  <c r="EG19" i="6"/>
  <c r="EH19" i="6"/>
  <c r="EI19" i="6"/>
  <c r="EJ19" i="6"/>
  <c r="EK19" i="6"/>
  <c r="EL19" i="6"/>
  <c r="EM19" i="6"/>
  <c r="EN19" i="6"/>
  <c r="EO19" i="6"/>
  <c r="EP19" i="6"/>
  <c r="EQ19" i="6"/>
  <c r="ER19" i="6"/>
  <c r="ES19" i="6"/>
  <c r="ET19" i="6"/>
  <c r="EU19" i="6"/>
  <c r="EV19" i="6"/>
  <c r="EW19" i="6"/>
  <c r="EX19" i="6"/>
  <c r="EY19" i="6"/>
  <c r="EZ19" i="6"/>
  <c r="FA19" i="6"/>
  <c r="FB19" i="6"/>
  <c r="FC19" i="6"/>
  <c r="FD19" i="6"/>
  <c r="FE19" i="6"/>
  <c r="FF19" i="6"/>
  <c r="FG19" i="6"/>
  <c r="FH19" i="6"/>
  <c r="FI19" i="6"/>
  <c r="FJ19" i="6"/>
  <c r="FK19" i="6"/>
  <c r="FL19" i="6"/>
  <c r="FM19" i="6"/>
  <c r="FN19" i="6"/>
  <c r="FO19" i="6"/>
  <c r="FP19" i="6"/>
  <c r="FQ19" i="6"/>
  <c r="FR19" i="6"/>
  <c r="FS19" i="6"/>
  <c r="FT19" i="6"/>
  <c r="FU19" i="6"/>
  <c r="FV19" i="6"/>
  <c r="FW19" i="6"/>
  <c r="FX19" i="6"/>
  <c r="FY19" i="6"/>
  <c r="FZ19" i="6"/>
  <c r="GA19" i="6"/>
  <c r="GB19" i="6"/>
  <c r="GC19" i="6"/>
  <c r="GD19" i="6"/>
  <c r="GE19" i="6"/>
  <c r="GF19" i="6"/>
  <c r="GG19" i="6"/>
  <c r="GH19" i="6"/>
  <c r="GI19" i="6"/>
  <c r="GJ19" i="6"/>
  <c r="GK19" i="6"/>
  <c r="GL19" i="6"/>
  <c r="GM19" i="6"/>
  <c r="GN19" i="6"/>
  <c r="GO19" i="6"/>
  <c r="GP19" i="6"/>
  <c r="GQ19" i="6"/>
  <c r="GR19" i="6"/>
  <c r="GS19" i="6"/>
  <c r="GT19" i="6"/>
  <c r="GU19" i="6"/>
  <c r="GV19" i="6"/>
  <c r="GW19" i="6"/>
  <c r="GX19" i="6"/>
  <c r="GY19" i="6"/>
  <c r="GZ19" i="6"/>
  <c r="HA19" i="6"/>
  <c r="HB19" i="6"/>
  <c r="HC19" i="6"/>
  <c r="HD19" i="6"/>
  <c r="HE19" i="6"/>
  <c r="HF19" i="6"/>
  <c r="HG19" i="6"/>
  <c r="HH19" i="6"/>
  <c r="HI19" i="6"/>
  <c r="HJ19" i="6"/>
  <c r="HK19" i="6"/>
  <c r="HL19" i="6"/>
  <c r="HM19" i="6"/>
  <c r="HN19" i="6"/>
  <c r="HO19" i="6"/>
  <c r="HP19" i="6"/>
  <c r="HQ19" i="6"/>
  <c r="HR19" i="6"/>
  <c r="HS19" i="6"/>
  <c r="HT19" i="6"/>
  <c r="HU19" i="6"/>
  <c r="HV19" i="6"/>
  <c r="HW19" i="6"/>
  <c r="HX19" i="6"/>
  <c r="HY19" i="6"/>
  <c r="HZ19" i="6"/>
  <c r="IA19" i="6"/>
  <c r="IB19" i="6"/>
  <c r="IC19" i="6"/>
  <c r="ID19" i="6"/>
  <c r="IE19" i="6"/>
  <c r="IF19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BO20" i="6"/>
  <c r="BP20" i="6"/>
  <c r="BQ20" i="6"/>
  <c r="BR20" i="6"/>
  <c r="BS20" i="6"/>
  <c r="BT20" i="6"/>
  <c r="BU20" i="6"/>
  <c r="BV20" i="6"/>
  <c r="BW20" i="6"/>
  <c r="BX20" i="6"/>
  <c r="BY20" i="6"/>
  <c r="BZ20" i="6"/>
  <c r="CA20" i="6"/>
  <c r="CB20" i="6"/>
  <c r="CC20" i="6"/>
  <c r="CD20" i="6"/>
  <c r="CE20" i="6"/>
  <c r="CF20" i="6"/>
  <c r="CG20" i="6"/>
  <c r="CH20" i="6"/>
  <c r="CI20" i="6"/>
  <c r="CJ20" i="6"/>
  <c r="CK20" i="6"/>
  <c r="CL20" i="6"/>
  <c r="CM20" i="6"/>
  <c r="CN20" i="6"/>
  <c r="CO20" i="6"/>
  <c r="CP20" i="6"/>
  <c r="CQ20" i="6"/>
  <c r="CR20" i="6"/>
  <c r="CS20" i="6"/>
  <c r="CT20" i="6"/>
  <c r="CU20" i="6"/>
  <c r="CV20" i="6"/>
  <c r="CW20" i="6"/>
  <c r="CX20" i="6"/>
  <c r="CY20" i="6"/>
  <c r="CZ20" i="6"/>
  <c r="DA20" i="6"/>
  <c r="DB20" i="6"/>
  <c r="DC20" i="6"/>
  <c r="DD20" i="6"/>
  <c r="DE20" i="6"/>
  <c r="DF20" i="6"/>
  <c r="DG20" i="6"/>
  <c r="DH20" i="6"/>
  <c r="DI20" i="6"/>
  <c r="DJ20" i="6"/>
  <c r="DK20" i="6"/>
  <c r="DL20" i="6"/>
  <c r="DM20" i="6"/>
  <c r="DN20" i="6"/>
  <c r="DO20" i="6"/>
  <c r="DP20" i="6"/>
  <c r="DQ20" i="6"/>
  <c r="DR20" i="6"/>
  <c r="DS20" i="6"/>
  <c r="DT20" i="6"/>
  <c r="DU20" i="6"/>
  <c r="DV20" i="6"/>
  <c r="DW20" i="6"/>
  <c r="DX20" i="6"/>
  <c r="DY20" i="6"/>
  <c r="DZ20" i="6"/>
  <c r="EA20" i="6"/>
  <c r="EB20" i="6"/>
  <c r="EC20" i="6"/>
  <c r="ED20" i="6"/>
  <c r="EE20" i="6"/>
  <c r="EF20" i="6"/>
  <c r="EG20" i="6"/>
  <c r="EH20" i="6"/>
  <c r="EI20" i="6"/>
  <c r="EJ20" i="6"/>
  <c r="EK20" i="6"/>
  <c r="EL20" i="6"/>
  <c r="EM20" i="6"/>
  <c r="EN20" i="6"/>
  <c r="EO20" i="6"/>
  <c r="EP20" i="6"/>
  <c r="EQ20" i="6"/>
  <c r="ER20" i="6"/>
  <c r="ES20" i="6"/>
  <c r="ET20" i="6"/>
  <c r="EU20" i="6"/>
  <c r="EV20" i="6"/>
  <c r="EW20" i="6"/>
  <c r="EX20" i="6"/>
  <c r="EY20" i="6"/>
  <c r="EZ20" i="6"/>
  <c r="FA20" i="6"/>
  <c r="FB20" i="6"/>
  <c r="FC20" i="6"/>
  <c r="FD20" i="6"/>
  <c r="FE20" i="6"/>
  <c r="FF20" i="6"/>
  <c r="FG20" i="6"/>
  <c r="FH20" i="6"/>
  <c r="FI20" i="6"/>
  <c r="FJ20" i="6"/>
  <c r="FK20" i="6"/>
  <c r="FL20" i="6"/>
  <c r="FM20" i="6"/>
  <c r="FN20" i="6"/>
  <c r="FO20" i="6"/>
  <c r="FP20" i="6"/>
  <c r="FQ20" i="6"/>
  <c r="FR20" i="6"/>
  <c r="FS20" i="6"/>
  <c r="FT20" i="6"/>
  <c r="FU20" i="6"/>
  <c r="FV20" i="6"/>
  <c r="FW20" i="6"/>
  <c r="FX20" i="6"/>
  <c r="FY20" i="6"/>
  <c r="FZ20" i="6"/>
  <c r="GA20" i="6"/>
  <c r="GB20" i="6"/>
  <c r="GC20" i="6"/>
  <c r="GD20" i="6"/>
  <c r="GE20" i="6"/>
  <c r="GF20" i="6"/>
  <c r="GG20" i="6"/>
  <c r="GH20" i="6"/>
  <c r="GI20" i="6"/>
  <c r="GJ20" i="6"/>
  <c r="GK20" i="6"/>
  <c r="GL20" i="6"/>
  <c r="GM20" i="6"/>
  <c r="GN20" i="6"/>
  <c r="GO20" i="6"/>
  <c r="GP20" i="6"/>
  <c r="GQ20" i="6"/>
  <c r="GR20" i="6"/>
  <c r="GS20" i="6"/>
  <c r="GT20" i="6"/>
  <c r="GU20" i="6"/>
  <c r="GV20" i="6"/>
  <c r="GW20" i="6"/>
  <c r="GX20" i="6"/>
  <c r="GY20" i="6"/>
  <c r="GZ20" i="6"/>
  <c r="HA20" i="6"/>
  <c r="HB20" i="6"/>
  <c r="HC20" i="6"/>
  <c r="HD20" i="6"/>
  <c r="HE20" i="6"/>
  <c r="HF20" i="6"/>
  <c r="HG20" i="6"/>
  <c r="HH20" i="6"/>
  <c r="HI20" i="6"/>
  <c r="HJ20" i="6"/>
  <c r="HK20" i="6"/>
  <c r="HL20" i="6"/>
  <c r="HM20" i="6"/>
  <c r="HN20" i="6"/>
  <c r="HO20" i="6"/>
  <c r="HP20" i="6"/>
  <c r="HQ20" i="6"/>
  <c r="HR20" i="6"/>
  <c r="HS20" i="6"/>
  <c r="HT20" i="6"/>
  <c r="HU20" i="6"/>
  <c r="HV20" i="6"/>
  <c r="HW20" i="6"/>
  <c r="HX20" i="6"/>
  <c r="HY20" i="6"/>
  <c r="HZ20" i="6"/>
  <c r="IA20" i="6"/>
  <c r="IB20" i="6"/>
  <c r="IC20" i="6"/>
  <c r="ID20" i="6"/>
  <c r="IE20" i="6"/>
  <c r="IF20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U21" i="6"/>
  <c r="AV21" i="6"/>
  <c r="AW21" i="6"/>
  <c r="AX21" i="6"/>
  <c r="AY21" i="6"/>
  <c r="AZ21" i="6"/>
  <c r="BA21" i="6"/>
  <c r="BB21" i="6"/>
  <c r="BC21" i="6"/>
  <c r="BD21" i="6"/>
  <c r="BE21" i="6"/>
  <c r="BF21" i="6"/>
  <c r="BG21" i="6"/>
  <c r="BH21" i="6"/>
  <c r="BI21" i="6"/>
  <c r="BJ21" i="6"/>
  <c r="BK21" i="6"/>
  <c r="BL21" i="6"/>
  <c r="BM21" i="6"/>
  <c r="BN21" i="6"/>
  <c r="BO21" i="6"/>
  <c r="BP21" i="6"/>
  <c r="BQ21" i="6"/>
  <c r="BR21" i="6"/>
  <c r="BS21" i="6"/>
  <c r="BT21" i="6"/>
  <c r="BU21" i="6"/>
  <c r="BV21" i="6"/>
  <c r="BW21" i="6"/>
  <c r="BX21" i="6"/>
  <c r="BY21" i="6"/>
  <c r="BZ21" i="6"/>
  <c r="CA21" i="6"/>
  <c r="CB21" i="6"/>
  <c r="CC21" i="6"/>
  <c r="CD21" i="6"/>
  <c r="CE21" i="6"/>
  <c r="CF21" i="6"/>
  <c r="CG21" i="6"/>
  <c r="CH21" i="6"/>
  <c r="CI21" i="6"/>
  <c r="CJ21" i="6"/>
  <c r="CK21" i="6"/>
  <c r="CL21" i="6"/>
  <c r="CM21" i="6"/>
  <c r="CN21" i="6"/>
  <c r="CO21" i="6"/>
  <c r="CP21" i="6"/>
  <c r="CQ21" i="6"/>
  <c r="CR21" i="6"/>
  <c r="CS21" i="6"/>
  <c r="CT21" i="6"/>
  <c r="CU21" i="6"/>
  <c r="CV21" i="6"/>
  <c r="CW21" i="6"/>
  <c r="CX21" i="6"/>
  <c r="CY21" i="6"/>
  <c r="CZ21" i="6"/>
  <c r="DA21" i="6"/>
  <c r="DB21" i="6"/>
  <c r="DC21" i="6"/>
  <c r="DD21" i="6"/>
  <c r="DE21" i="6"/>
  <c r="DF21" i="6"/>
  <c r="DG21" i="6"/>
  <c r="DH21" i="6"/>
  <c r="DI21" i="6"/>
  <c r="DJ21" i="6"/>
  <c r="DK21" i="6"/>
  <c r="DL21" i="6"/>
  <c r="DM21" i="6"/>
  <c r="DN21" i="6"/>
  <c r="DO21" i="6"/>
  <c r="DP21" i="6"/>
  <c r="DQ21" i="6"/>
  <c r="DR21" i="6"/>
  <c r="DS21" i="6"/>
  <c r="DT21" i="6"/>
  <c r="DU21" i="6"/>
  <c r="DV21" i="6"/>
  <c r="DW21" i="6"/>
  <c r="DX21" i="6"/>
  <c r="DY21" i="6"/>
  <c r="DZ21" i="6"/>
  <c r="EA21" i="6"/>
  <c r="EB21" i="6"/>
  <c r="EC21" i="6"/>
  <c r="ED21" i="6"/>
  <c r="EE21" i="6"/>
  <c r="EF21" i="6"/>
  <c r="EG21" i="6"/>
  <c r="EH21" i="6"/>
  <c r="EI21" i="6"/>
  <c r="EJ21" i="6"/>
  <c r="EK21" i="6"/>
  <c r="EL21" i="6"/>
  <c r="EM21" i="6"/>
  <c r="EN21" i="6"/>
  <c r="EO21" i="6"/>
  <c r="EP21" i="6"/>
  <c r="EQ21" i="6"/>
  <c r="ER21" i="6"/>
  <c r="ES21" i="6"/>
  <c r="ET21" i="6"/>
  <c r="EU21" i="6"/>
  <c r="EV21" i="6"/>
  <c r="EW21" i="6"/>
  <c r="EX21" i="6"/>
  <c r="EY21" i="6"/>
  <c r="EZ21" i="6"/>
  <c r="FA21" i="6"/>
  <c r="FB21" i="6"/>
  <c r="FC21" i="6"/>
  <c r="FD21" i="6"/>
  <c r="FE21" i="6"/>
  <c r="FF21" i="6"/>
  <c r="FG21" i="6"/>
  <c r="FH21" i="6"/>
  <c r="FI21" i="6"/>
  <c r="FJ21" i="6"/>
  <c r="FK21" i="6"/>
  <c r="FL21" i="6"/>
  <c r="FM21" i="6"/>
  <c r="FN21" i="6"/>
  <c r="FO21" i="6"/>
  <c r="FP21" i="6"/>
  <c r="FQ21" i="6"/>
  <c r="FR21" i="6"/>
  <c r="FS21" i="6"/>
  <c r="FT21" i="6"/>
  <c r="FU21" i="6"/>
  <c r="FV21" i="6"/>
  <c r="FW21" i="6"/>
  <c r="FX21" i="6"/>
  <c r="FY21" i="6"/>
  <c r="FZ21" i="6"/>
  <c r="GA21" i="6"/>
  <c r="GB21" i="6"/>
  <c r="GC21" i="6"/>
  <c r="GD21" i="6"/>
  <c r="GE21" i="6"/>
  <c r="GF21" i="6"/>
  <c r="GG21" i="6"/>
  <c r="GH21" i="6"/>
  <c r="GI21" i="6"/>
  <c r="GJ21" i="6"/>
  <c r="GK21" i="6"/>
  <c r="GL21" i="6"/>
  <c r="GM21" i="6"/>
  <c r="GN21" i="6"/>
  <c r="GO21" i="6"/>
  <c r="GP21" i="6"/>
  <c r="GQ21" i="6"/>
  <c r="GR21" i="6"/>
  <c r="GS21" i="6"/>
  <c r="GT21" i="6"/>
  <c r="GU21" i="6"/>
  <c r="GV21" i="6"/>
  <c r="GW21" i="6"/>
  <c r="GX21" i="6"/>
  <c r="GY21" i="6"/>
  <c r="GZ21" i="6"/>
  <c r="HA21" i="6"/>
  <c r="HB21" i="6"/>
  <c r="HC21" i="6"/>
  <c r="HD21" i="6"/>
  <c r="HE21" i="6"/>
  <c r="HF21" i="6"/>
  <c r="HG21" i="6"/>
  <c r="HH21" i="6"/>
  <c r="HI21" i="6"/>
  <c r="HJ21" i="6"/>
  <c r="HK21" i="6"/>
  <c r="HL21" i="6"/>
  <c r="HM21" i="6"/>
  <c r="HN21" i="6"/>
  <c r="HO21" i="6"/>
  <c r="HP21" i="6"/>
  <c r="HQ21" i="6"/>
  <c r="HR21" i="6"/>
  <c r="HS21" i="6"/>
  <c r="HT21" i="6"/>
  <c r="HU21" i="6"/>
  <c r="HV21" i="6"/>
  <c r="HW21" i="6"/>
  <c r="HX21" i="6"/>
  <c r="HY21" i="6"/>
  <c r="HZ21" i="6"/>
  <c r="IA21" i="6"/>
  <c r="IB21" i="6"/>
  <c r="IC21" i="6"/>
  <c r="ID21" i="6"/>
  <c r="IE21" i="6"/>
  <c r="IF21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BO22" i="6"/>
  <c r="BP22" i="6"/>
  <c r="BQ22" i="6"/>
  <c r="BR22" i="6"/>
  <c r="BS22" i="6"/>
  <c r="BT22" i="6"/>
  <c r="BU22" i="6"/>
  <c r="BV22" i="6"/>
  <c r="BW22" i="6"/>
  <c r="BX22" i="6"/>
  <c r="BY22" i="6"/>
  <c r="BZ22" i="6"/>
  <c r="CA22" i="6"/>
  <c r="CB22" i="6"/>
  <c r="CC22" i="6"/>
  <c r="CD22" i="6"/>
  <c r="CE22" i="6"/>
  <c r="CF22" i="6"/>
  <c r="CG22" i="6"/>
  <c r="CH22" i="6"/>
  <c r="CI22" i="6"/>
  <c r="CJ22" i="6"/>
  <c r="CK22" i="6"/>
  <c r="CL22" i="6"/>
  <c r="CM22" i="6"/>
  <c r="CN22" i="6"/>
  <c r="CO22" i="6"/>
  <c r="CP22" i="6"/>
  <c r="CQ22" i="6"/>
  <c r="CR22" i="6"/>
  <c r="CS22" i="6"/>
  <c r="CT22" i="6"/>
  <c r="CU22" i="6"/>
  <c r="CV22" i="6"/>
  <c r="CW22" i="6"/>
  <c r="CX22" i="6"/>
  <c r="CY22" i="6"/>
  <c r="CZ22" i="6"/>
  <c r="DA22" i="6"/>
  <c r="DB22" i="6"/>
  <c r="DC22" i="6"/>
  <c r="DD22" i="6"/>
  <c r="DE22" i="6"/>
  <c r="DF22" i="6"/>
  <c r="DG22" i="6"/>
  <c r="DH22" i="6"/>
  <c r="DI22" i="6"/>
  <c r="DJ22" i="6"/>
  <c r="DK22" i="6"/>
  <c r="DL22" i="6"/>
  <c r="DM22" i="6"/>
  <c r="DN22" i="6"/>
  <c r="DO22" i="6"/>
  <c r="DP22" i="6"/>
  <c r="DQ22" i="6"/>
  <c r="DR22" i="6"/>
  <c r="DS22" i="6"/>
  <c r="DT22" i="6"/>
  <c r="DU22" i="6"/>
  <c r="DV22" i="6"/>
  <c r="DW22" i="6"/>
  <c r="DX22" i="6"/>
  <c r="DY22" i="6"/>
  <c r="DZ22" i="6"/>
  <c r="EA22" i="6"/>
  <c r="EB22" i="6"/>
  <c r="EC22" i="6"/>
  <c r="ED22" i="6"/>
  <c r="EE22" i="6"/>
  <c r="EF22" i="6"/>
  <c r="EG22" i="6"/>
  <c r="EH22" i="6"/>
  <c r="EI22" i="6"/>
  <c r="EJ22" i="6"/>
  <c r="EK22" i="6"/>
  <c r="EL22" i="6"/>
  <c r="EM22" i="6"/>
  <c r="EN22" i="6"/>
  <c r="EO22" i="6"/>
  <c r="EP22" i="6"/>
  <c r="EQ22" i="6"/>
  <c r="ER22" i="6"/>
  <c r="ES22" i="6"/>
  <c r="ET22" i="6"/>
  <c r="EU22" i="6"/>
  <c r="EV22" i="6"/>
  <c r="EW22" i="6"/>
  <c r="EX22" i="6"/>
  <c r="EY22" i="6"/>
  <c r="EZ22" i="6"/>
  <c r="FA22" i="6"/>
  <c r="FB22" i="6"/>
  <c r="FC22" i="6"/>
  <c r="FD22" i="6"/>
  <c r="FE22" i="6"/>
  <c r="FF22" i="6"/>
  <c r="FG22" i="6"/>
  <c r="FH22" i="6"/>
  <c r="FI22" i="6"/>
  <c r="FJ22" i="6"/>
  <c r="FK22" i="6"/>
  <c r="FL22" i="6"/>
  <c r="FM22" i="6"/>
  <c r="FN22" i="6"/>
  <c r="FO22" i="6"/>
  <c r="FP22" i="6"/>
  <c r="FQ22" i="6"/>
  <c r="FR22" i="6"/>
  <c r="FS22" i="6"/>
  <c r="FT22" i="6"/>
  <c r="FU22" i="6"/>
  <c r="FV22" i="6"/>
  <c r="FW22" i="6"/>
  <c r="FX22" i="6"/>
  <c r="FY22" i="6"/>
  <c r="FZ22" i="6"/>
  <c r="GA22" i="6"/>
  <c r="GB22" i="6"/>
  <c r="GC22" i="6"/>
  <c r="GD22" i="6"/>
  <c r="GE22" i="6"/>
  <c r="GF22" i="6"/>
  <c r="GG22" i="6"/>
  <c r="GH22" i="6"/>
  <c r="GI22" i="6"/>
  <c r="GJ22" i="6"/>
  <c r="GK22" i="6"/>
  <c r="GL22" i="6"/>
  <c r="GM22" i="6"/>
  <c r="GN22" i="6"/>
  <c r="GO22" i="6"/>
  <c r="GP22" i="6"/>
  <c r="GQ22" i="6"/>
  <c r="GR22" i="6"/>
  <c r="GS22" i="6"/>
  <c r="GT22" i="6"/>
  <c r="GU22" i="6"/>
  <c r="GV22" i="6"/>
  <c r="GW22" i="6"/>
  <c r="GX22" i="6"/>
  <c r="GY22" i="6"/>
  <c r="GZ22" i="6"/>
  <c r="HA22" i="6"/>
  <c r="HB22" i="6"/>
  <c r="HC22" i="6"/>
  <c r="HD22" i="6"/>
  <c r="HE22" i="6"/>
  <c r="HF22" i="6"/>
  <c r="HG22" i="6"/>
  <c r="HH22" i="6"/>
  <c r="HI22" i="6"/>
  <c r="HJ22" i="6"/>
  <c r="HK22" i="6"/>
  <c r="HL22" i="6"/>
  <c r="HM22" i="6"/>
  <c r="HN22" i="6"/>
  <c r="HO22" i="6"/>
  <c r="HP22" i="6"/>
  <c r="HQ22" i="6"/>
  <c r="HR22" i="6"/>
  <c r="HS22" i="6"/>
  <c r="HT22" i="6"/>
  <c r="HU22" i="6"/>
  <c r="HV22" i="6"/>
  <c r="HW22" i="6"/>
  <c r="HX22" i="6"/>
  <c r="HY22" i="6"/>
  <c r="HZ22" i="6"/>
  <c r="IA22" i="6"/>
  <c r="IB22" i="6"/>
  <c r="IC22" i="6"/>
  <c r="ID22" i="6"/>
  <c r="IE22" i="6"/>
  <c r="IF22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AV23" i="6"/>
  <c r="AW23" i="6"/>
  <c r="AX23" i="6"/>
  <c r="AY23" i="6"/>
  <c r="AZ23" i="6"/>
  <c r="BA23" i="6"/>
  <c r="BB23" i="6"/>
  <c r="BC23" i="6"/>
  <c r="BD23" i="6"/>
  <c r="BE23" i="6"/>
  <c r="BF23" i="6"/>
  <c r="BG23" i="6"/>
  <c r="BH23" i="6"/>
  <c r="BI23" i="6"/>
  <c r="BJ23" i="6"/>
  <c r="BK23" i="6"/>
  <c r="BL23" i="6"/>
  <c r="BM23" i="6"/>
  <c r="BN23" i="6"/>
  <c r="BO23" i="6"/>
  <c r="BP23" i="6"/>
  <c r="BQ23" i="6"/>
  <c r="BR23" i="6"/>
  <c r="BS23" i="6"/>
  <c r="BT23" i="6"/>
  <c r="BU23" i="6"/>
  <c r="BV23" i="6"/>
  <c r="BW23" i="6"/>
  <c r="BX23" i="6"/>
  <c r="BY23" i="6"/>
  <c r="BZ23" i="6"/>
  <c r="CA23" i="6"/>
  <c r="CB23" i="6"/>
  <c r="CC23" i="6"/>
  <c r="CD23" i="6"/>
  <c r="CE23" i="6"/>
  <c r="CF23" i="6"/>
  <c r="CG23" i="6"/>
  <c r="CH23" i="6"/>
  <c r="CI23" i="6"/>
  <c r="CJ23" i="6"/>
  <c r="CK23" i="6"/>
  <c r="CL23" i="6"/>
  <c r="CM23" i="6"/>
  <c r="CN23" i="6"/>
  <c r="CO23" i="6"/>
  <c r="CP23" i="6"/>
  <c r="CQ23" i="6"/>
  <c r="CR23" i="6"/>
  <c r="CS23" i="6"/>
  <c r="CT23" i="6"/>
  <c r="CU23" i="6"/>
  <c r="CV23" i="6"/>
  <c r="CW23" i="6"/>
  <c r="CX23" i="6"/>
  <c r="CY23" i="6"/>
  <c r="CZ23" i="6"/>
  <c r="DA23" i="6"/>
  <c r="DB23" i="6"/>
  <c r="DC23" i="6"/>
  <c r="DD23" i="6"/>
  <c r="DE23" i="6"/>
  <c r="DF23" i="6"/>
  <c r="DG23" i="6"/>
  <c r="DH23" i="6"/>
  <c r="DI23" i="6"/>
  <c r="DJ23" i="6"/>
  <c r="DK23" i="6"/>
  <c r="DL23" i="6"/>
  <c r="DM23" i="6"/>
  <c r="DN23" i="6"/>
  <c r="DO23" i="6"/>
  <c r="DP23" i="6"/>
  <c r="DQ23" i="6"/>
  <c r="DR23" i="6"/>
  <c r="DS23" i="6"/>
  <c r="DT23" i="6"/>
  <c r="DU23" i="6"/>
  <c r="DV23" i="6"/>
  <c r="DW23" i="6"/>
  <c r="DX23" i="6"/>
  <c r="DY23" i="6"/>
  <c r="DZ23" i="6"/>
  <c r="EA23" i="6"/>
  <c r="EB23" i="6"/>
  <c r="EC23" i="6"/>
  <c r="ED23" i="6"/>
  <c r="EE23" i="6"/>
  <c r="EF23" i="6"/>
  <c r="EG23" i="6"/>
  <c r="EH23" i="6"/>
  <c r="EI23" i="6"/>
  <c r="EJ23" i="6"/>
  <c r="EK23" i="6"/>
  <c r="EL23" i="6"/>
  <c r="EM23" i="6"/>
  <c r="EN23" i="6"/>
  <c r="EO23" i="6"/>
  <c r="EP23" i="6"/>
  <c r="EQ23" i="6"/>
  <c r="ER23" i="6"/>
  <c r="ES23" i="6"/>
  <c r="ET23" i="6"/>
  <c r="EU23" i="6"/>
  <c r="EV23" i="6"/>
  <c r="EW23" i="6"/>
  <c r="EX23" i="6"/>
  <c r="EY23" i="6"/>
  <c r="EZ23" i="6"/>
  <c r="FA23" i="6"/>
  <c r="FB23" i="6"/>
  <c r="FC23" i="6"/>
  <c r="FD23" i="6"/>
  <c r="FE23" i="6"/>
  <c r="FF23" i="6"/>
  <c r="FG23" i="6"/>
  <c r="FH23" i="6"/>
  <c r="FI23" i="6"/>
  <c r="FJ23" i="6"/>
  <c r="FK23" i="6"/>
  <c r="FL23" i="6"/>
  <c r="FM23" i="6"/>
  <c r="FN23" i="6"/>
  <c r="FO23" i="6"/>
  <c r="FP23" i="6"/>
  <c r="FQ23" i="6"/>
  <c r="FR23" i="6"/>
  <c r="FS23" i="6"/>
  <c r="FT23" i="6"/>
  <c r="FU23" i="6"/>
  <c r="FV23" i="6"/>
  <c r="FW23" i="6"/>
  <c r="FX23" i="6"/>
  <c r="FY23" i="6"/>
  <c r="FZ23" i="6"/>
  <c r="GA23" i="6"/>
  <c r="GB23" i="6"/>
  <c r="GC23" i="6"/>
  <c r="GD23" i="6"/>
  <c r="GE23" i="6"/>
  <c r="GF23" i="6"/>
  <c r="GG23" i="6"/>
  <c r="GH23" i="6"/>
  <c r="GI23" i="6"/>
  <c r="GJ23" i="6"/>
  <c r="GK23" i="6"/>
  <c r="GL23" i="6"/>
  <c r="GM23" i="6"/>
  <c r="GN23" i="6"/>
  <c r="GO23" i="6"/>
  <c r="GP23" i="6"/>
  <c r="GQ23" i="6"/>
  <c r="GR23" i="6"/>
  <c r="GS23" i="6"/>
  <c r="GT23" i="6"/>
  <c r="GU23" i="6"/>
  <c r="GV23" i="6"/>
  <c r="GW23" i="6"/>
  <c r="GX23" i="6"/>
  <c r="GY23" i="6"/>
  <c r="GZ23" i="6"/>
  <c r="HA23" i="6"/>
  <c r="HB23" i="6"/>
  <c r="HC23" i="6"/>
  <c r="HD23" i="6"/>
  <c r="HE23" i="6"/>
  <c r="HF23" i="6"/>
  <c r="HG23" i="6"/>
  <c r="HH23" i="6"/>
  <c r="HI23" i="6"/>
  <c r="HJ23" i="6"/>
  <c r="HK23" i="6"/>
  <c r="HL23" i="6"/>
  <c r="HM23" i="6"/>
  <c r="HN23" i="6"/>
  <c r="HO23" i="6"/>
  <c r="HP23" i="6"/>
  <c r="HQ23" i="6"/>
  <c r="HR23" i="6"/>
  <c r="HS23" i="6"/>
  <c r="HT23" i="6"/>
  <c r="HU23" i="6"/>
  <c r="HV23" i="6"/>
  <c r="HW23" i="6"/>
  <c r="HX23" i="6"/>
  <c r="HY23" i="6"/>
  <c r="HZ23" i="6"/>
  <c r="IA23" i="6"/>
  <c r="IB23" i="6"/>
  <c r="IC23" i="6"/>
  <c r="ID23" i="6"/>
  <c r="IE23" i="6"/>
  <c r="IF23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BO24" i="6"/>
  <c r="BP24" i="6"/>
  <c r="BQ24" i="6"/>
  <c r="BR24" i="6"/>
  <c r="BS24" i="6"/>
  <c r="BT24" i="6"/>
  <c r="BU24" i="6"/>
  <c r="BV24" i="6"/>
  <c r="BW24" i="6"/>
  <c r="BX24" i="6"/>
  <c r="BY24" i="6"/>
  <c r="BZ24" i="6"/>
  <c r="CA24" i="6"/>
  <c r="CB24" i="6"/>
  <c r="CC24" i="6"/>
  <c r="CD24" i="6"/>
  <c r="CE24" i="6"/>
  <c r="CF24" i="6"/>
  <c r="CG24" i="6"/>
  <c r="CH24" i="6"/>
  <c r="CI24" i="6"/>
  <c r="CJ24" i="6"/>
  <c r="CK24" i="6"/>
  <c r="CL24" i="6"/>
  <c r="CM24" i="6"/>
  <c r="CN24" i="6"/>
  <c r="CO24" i="6"/>
  <c r="CP24" i="6"/>
  <c r="CQ24" i="6"/>
  <c r="CR24" i="6"/>
  <c r="CS24" i="6"/>
  <c r="CT24" i="6"/>
  <c r="CU24" i="6"/>
  <c r="CV24" i="6"/>
  <c r="CW24" i="6"/>
  <c r="CX24" i="6"/>
  <c r="CY24" i="6"/>
  <c r="CZ24" i="6"/>
  <c r="DA24" i="6"/>
  <c r="DB24" i="6"/>
  <c r="DC24" i="6"/>
  <c r="DD24" i="6"/>
  <c r="DE24" i="6"/>
  <c r="DF24" i="6"/>
  <c r="DG24" i="6"/>
  <c r="DH24" i="6"/>
  <c r="DI24" i="6"/>
  <c r="DJ24" i="6"/>
  <c r="DK24" i="6"/>
  <c r="DL24" i="6"/>
  <c r="DM24" i="6"/>
  <c r="DN24" i="6"/>
  <c r="DO24" i="6"/>
  <c r="DP24" i="6"/>
  <c r="DQ24" i="6"/>
  <c r="DR24" i="6"/>
  <c r="DS24" i="6"/>
  <c r="DT24" i="6"/>
  <c r="DU24" i="6"/>
  <c r="DV24" i="6"/>
  <c r="DW24" i="6"/>
  <c r="DX24" i="6"/>
  <c r="DY24" i="6"/>
  <c r="DZ24" i="6"/>
  <c r="EA24" i="6"/>
  <c r="EB24" i="6"/>
  <c r="EC24" i="6"/>
  <c r="ED24" i="6"/>
  <c r="EE24" i="6"/>
  <c r="EF24" i="6"/>
  <c r="EG24" i="6"/>
  <c r="EH24" i="6"/>
  <c r="EI24" i="6"/>
  <c r="EJ24" i="6"/>
  <c r="EK24" i="6"/>
  <c r="EL24" i="6"/>
  <c r="EM24" i="6"/>
  <c r="EN24" i="6"/>
  <c r="EO24" i="6"/>
  <c r="EP24" i="6"/>
  <c r="EQ24" i="6"/>
  <c r="ER24" i="6"/>
  <c r="ES24" i="6"/>
  <c r="ET24" i="6"/>
  <c r="EU24" i="6"/>
  <c r="EV24" i="6"/>
  <c r="EW24" i="6"/>
  <c r="EX24" i="6"/>
  <c r="EY24" i="6"/>
  <c r="EZ24" i="6"/>
  <c r="FA24" i="6"/>
  <c r="FB24" i="6"/>
  <c r="FC24" i="6"/>
  <c r="FD24" i="6"/>
  <c r="FE24" i="6"/>
  <c r="FF24" i="6"/>
  <c r="FG24" i="6"/>
  <c r="FH24" i="6"/>
  <c r="FI24" i="6"/>
  <c r="FJ24" i="6"/>
  <c r="FK24" i="6"/>
  <c r="FL24" i="6"/>
  <c r="FM24" i="6"/>
  <c r="FN24" i="6"/>
  <c r="FO24" i="6"/>
  <c r="FP24" i="6"/>
  <c r="FQ24" i="6"/>
  <c r="FR24" i="6"/>
  <c r="FS24" i="6"/>
  <c r="FT24" i="6"/>
  <c r="FU24" i="6"/>
  <c r="FV24" i="6"/>
  <c r="FW24" i="6"/>
  <c r="FX24" i="6"/>
  <c r="FY24" i="6"/>
  <c r="FZ24" i="6"/>
  <c r="GA24" i="6"/>
  <c r="GB24" i="6"/>
  <c r="GC24" i="6"/>
  <c r="GD24" i="6"/>
  <c r="GE24" i="6"/>
  <c r="GF24" i="6"/>
  <c r="GG24" i="6"/>
  <c r="GH24" i="6"/>
  <c r="GI24" i="6"/>
  <c r="GJ24" i="6"/>
  <c r="GK24" i="6"/>
  <c r="GL24" i="6"/>
  <c r="GM24" i="6"/>
  <c r="GN24" i="6"/>
  <c r="GO24" i="6"/>
  <c r="GP24" i="6"/>
  <c r="GQ24" i="6"/>
  <c r="GR24" i="6"/>
  <c r="GS24" i="6"/>
  <c r="GT24" i="6"/>
  <c r="GU24" i="6"/>
  <c r="GV24" i="6"/>
  <c r="GW24" i="6"/>
  <c r="GX24" i="6"/>
  <c r="GY24" i="6"/>
  <c r="GZ24" i="6"/>
  <c r="HA24" i="6"/>
  <c r="HB24" i="6"/>
  <c r="HC24" i="6"/>
  <c r="HD24" i="6"/>
  <c r="HE24" i="6"/>
  <c r="HF24" i="6"/>
  <c r="HG24" i="6"/>
  <c r="HH24" i="6"/>
  <c r="HI24" i="6"/>
  <c r="HJ24" i="6"/>
  <c r="HK24" i="6"/>
  <c r="HL24" i="6"/>
  <c r="HM24" i="6"/>
  <c r="HN24" i="6"/>
  <c r="HO24" i="6"/>
  <c r="HP24" i="6"/>
  <c r="HQ24" i="6"/>
  <c r="HR24" i="6"/>
  <c r="HS24" i="6"/>
  <c r="HT24" i="6"/>
  <c r="HU24" i="6"/>
  <c r="HV24" i="6"/>
  <c r="HW24" i="6"/>
  <c r="HX24" i="6"/>
  <c r="HY24" i="6"/>
  <c r="HZ24" i="6"/>
  <c r="IA24" i="6"/>
  <c r="IB24" i="6"/>
  <c r="IC24" i="6"/>
  <c r="ID24" i="6"/>
  <c r="IE24" i="6"/>
  <c r="IF24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O25" i="6"/>
  <c r="AP25" i="6"/>
  <c r="AQ25" i="6"/>
  <c r="AR25" i="6"/>
  <c r="AS25" i="6"/>
  <c r="AT25" i="6"/>
  <c r="AU25" i="6"/>
  <c r="AV25" i="6"/>
  <c r="AW25" i="6"/>
  <c r="AX25" i="6"/>
  <c r="AY25" i="6"/>
  <c r="AZ25" i="6"/>
  <c r="BA25" i="6"/>
  <c r="BB25" i="6"/>
  <c r="BC25" i="6"/>
  <c r="BD25" i="6"/>
  <c r="BE25" i="6"/>
  <c r="BF25" i="6"/>
  <c r="BG25" i="6"/>
  <c r="BH25" i="6"/>
  <c r="BI25" i="6"/>
  <c r="BJ25" i="6"/>
  <c r="BK25" i="6"/>
  <c r="BL25" i="6"/>
  <c r="BM25" i="6"/>
  <c r="BN25" i="6"/>
  <c r="BO25" i="6"/>
  <c r="BP25" i="6"/>
  <c r="BQ25" i="6"/>
  <c r="BR25" i="6"/>
  <c r="BS25" i="6"/>
  <c r="BT25" i="6"/>
  <c r="BU25" i="6"/>
  <c r="BV25" i="6"/>
  <c r="BW25" i="6"/>
  <c r="BX25" i="6"/>
  <c r="BY25" i="6"/>
  <c r="BZ25" i="6"/>
  <c r="CA25" i="6"/>
  <c r="CB25" i="6"/>
  <c r="CC25" i="6"/>
  <c r="CD25" i="6"/>
  <c r="CE25" i="6"/>
  <c r="CF25" i="6"/>
  <c r="CG25" i="6"/>
  <c r="CH25" i="6"/>
  <c r="CI25" i="6"/>
  <c r="CJ25" i="6"/>
  <c r="CK25" i="6"/>
  <c r="CL25" i="6"/>
  <c r="CM25" i="6"/>
  <c r="CN25" i="6"/>
  <c r="CO25" i="6"/>
  <c r="CP25" i="6"/>
  <c r="CQ25" i="6"/>
  <c r="CR25" i="6"/>
  <c r="CS25" i="6"/>
  <c r="CT25" i="6"/>
  <c r="CU25" i="6"/>
  <c r="CV25" i="6"/>
  <c r="CW25" i="6"/>
  <c r="CX25" i="6"/>
  <c r="CY25" i="6"/>
  <c r="CZ25" i="6"/>
  <c r="DA25" i="6"/>
  <c r="DB25" i="6"/>
  <c r="DC25" i="6"/>
  <c r="DD25" i="6"/>
  <c r="DE25" i="6"/>
  <c r="DF25" i="6"/>
  <c r="DG25" i="6"/>
  <c r="DH25" i="6"/>
  <c r="DI25" i="6"/>
  <c r="DJ25" i="6"/>
  <c r="DK25" i="6"/>
  <c r="DL25" i="6"/>
  <c r="DM25" i="6"/>
  <c r="DN25" i="6"/>
  <c r="DO25" i="6"/>
  <c r="DP25" i="6"/>
  <c r="DQ25" i="6"/>
  <c r="DR25" i="6"/>
  <c r="DS25" i="6"/>
  <c r="DT25" i="6"/>
  <c r="DU25" i="6"/>
  <c r="DV25" i="6"/>
  <c r="DW25" i="6"/>
  <c r="DX25" i="6"/>
  <c r="DY25" i="6"/>
  <c r="DZ25" i="6"/>
  <c r="EA25" i="6"/>
  <c r="EB25" i="6"/>
  <c r="EC25" i="6"/>
  <c r="ED25" i="6"/>
  <c r="EE25" i="6"/>
  <c r="EF25" i="6"/>
  <c r="EG25" i="6"/>
  <c r="EH25" i="6"/>
  <c r="EI25" i="6"/>
  <c r="EJ25" i="6"/>
  <c r="EK25" i="6"/>
  <c r="EL25" i="6"/>
  <c r="EM25" i="6"/>
  <c r="EN25" i="6"/>
  <c r="EO25" i="6"/>
  <c r="EP25" i="6"/>
  <c r="EQ25" i="6"/>
  <c r="ER25" i="6"/>
  <c r="ES25" i="6"/>
  <c r="ET25" i="6"/>
  <c r="EU25" i="6"/>
  <c r="EV25" i="6"/>
  <c r="EW25" i="6"/>
  <c r="EX25" i="6"/>
  <c r="EY25" i="6"/>
  <c r="EZ25" i="6"/>
  <c r="FA25" i="6"/>
  <c r="FB25" i="6"/>
  <c r="FC25" i="6"/>
  <c r="FD25" i="6"/>
  <c r="FE25" i="6"/>
  <c r="FF25" i="6"/>
  <c r="FG25" i="6"/>
  <c r="FH25" i="6"/>
  <c r="FI25" i="6"/>
  <c r="FJ25" i="6"/>
  <c r="FK25" i="6"/>
  <c r="FL25" i="6"/>
  <c r="FM25" i="6"/>
  <c r="FN25" i="6"/>
  <c r="FO25" i="6"/>
  <c r="FP25" i="6"/>
  <c r="FQ25" i="6"/>
  <c r="FR25" i="6"/>
  <c r="FS25" i="6"/>
  <c r="FT25" i="6"/>
  <c r="FU25" i="6"/>
  <c r="FV25" i="6"/>
  <c r="FW25" i="6"/>
  <c r="FX25" i="6"/>
  <c r="FY25" i="6"/>
  <c r="FZ25" i="6"/>
  <c r="GA25" i="6"/>
  <c r="GB25" i="6"/>
  <c r="GC25" i="6"/>
  <c r="GD25" i="6"/>
  <c r="GE25" i="6"/>
  <c r="GF25" i="6"/>
  <c r="GG25" i="6"/>
  <c r="GH25" i="6"/>
  <c r="GI25" i="6"/>
  <c r="GJ25" i="6"/>
  <c r="GK25" i="6"/>
  <c r="GL25" i="6"/>
  <c r="GM25" i="6"/>
  <c r="GN25" i="6"/>
  <c r="GO25" i="6"/>
  <c r="GP25" i="6"/>
  <c r="GQ25" i="6"/>
  <c r="GR25" i="6"/>
  <c r="GS25" i="6"/>
  <c r="GT25" i="6"/>
  <c r="GU25" i="6"/>
  <c r="GV25" i="6"/>
  <c r="GW25" i="6"/>
  <c r="GX25" i="6"/>
  <c r="GY25" i="6"/>
  <c r="GZ25" i="6"/>
  <c r="HA25" i="6"/>
  <c r="HB25" i="6"/>
  <c r="HC25" i="6"/>
  <c r="HD25" i="6"/>
  <c r="HE25" i="6"/>
  <c r="HF25" i="6"/>
  <c r="HG25" i="6"/>
  <c r="HH25" i="6"/>
  <c r="HI25" i="6"/>
  <c r="HJ25" i="6"/>
  <c r="HK25" i="6"/>
  <c r="HL25" i="6"/>
  <c r="HM25" i="6"/>
  <c r="HN25" i="6"/>
  <c r="HO25" i="6"/>
  <c r="HP25" i="6"/>
  <c r="HQ25" i="6"/>
  <c r="HR25" i="6"/>
  <c r="HS25" i="6"/>
  <c r="HT25" i="6"/>
  <c r="HU25" i="6"/>
  <c r="HV25" i="6"/>
  <c r="HW25" i="6"/>
  <c r="HX25" i="6"/>
  <c r="HY25" i="6"/>
  <c r="HZ25" i="6"/>
  <c r="IA25" i="6"/>
  <c r="IB25" i="6"/>
  <c r="IC25" i="6"/>
  <c r="ID25" i="6"/>
  <c r="IE25" i="6"/>
  <c r="IF25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BO26" i="6"/>
  <c r="BP26" i="6"/>
  <c r="BQ26" i="6"/>
  <c r="BR26" i="6"/>
  <c r="BS26" i="6"/>
  <c r="BT26" i="6"/>
  <c r="BU26" i="6"/>
  <c r="BV26" i="6"/>
  <c r="BW26" i="6"/>
  <c r="BX26" i="6"/>
  <c r="BY26" i="6"/>
  <c r="BZ26" i="6"/>
  <c r="CA26" i="6"/>
  <c r="CB26" i="6"/>
  <c r="CC26" i="6"/>
  <c r="CD26" i="6"/>
  <c r="CE26" i="6"/>
  <c r="CF26" i="6"/>
  <c r="CG26" i="6"/>
  <c r="CH26" i="6"/>
  <c r="CI26" i="6"/>
  <c r="CJ26" i="6"/>
  <c r="CK26" i="6"/>
  <c r="CL26" i="6"/>
  <c r="CM26" i="6"/>
  <c r="CN26" i="6"/>
  <c r="CO26" i="6"/>
  <c r="CP26" i="6"/>
  <c r="CQ26" i="6"/>
  <c r="CR26" i="6"/>
  <c r="CS26" i="6"/>
  <c r="CT26" i="6"/>
  <c r="CU26" i="6"/>
  <c r="CV26" i="6"/>
  <c r="CW26" i="6"/>
  <c r="CX26" i="6"/>
  <c r="CY26" i="6"/>
  <c r="CZ26" i="6"/>
  <c r="DA26" i="6"/>
  <c r="DB26" i="6"/>
  <c r="DC26" i="6"/>
  <c r="DD26" i="6"/>
  <c r="DE26" i="6"/>
  <c r="DF26" i="6"/>
  <c r="DG26" i="6"/>
  <c r="DH26" i="6"/>
  <c r="DI26" i="6"/>
  <c r="DJ26" i="6"/>
  <c r="DK26" i="6"/>
  <c r="DL26" i="6"/>
  <c r="DM26" i="6"/>
  <c r="DN26" i="6"/>
  <c r="DO26" i="6"/>
  <c r="DP26" i="6"/>
  <c r="DQ26" i="6"/>
  <c r="DR26" i="6"/>
  <c r="DS26" i="6"/>
  <c r="DT26" i="6"/>
  <c r="DU26" i="6"/>
  <c r="DV26" i="6"/>
  <c r="DW26" i="6"/>
  <c r="DX26" i="6"/>
  <c r="DY26" i="6"/>
  <c r="DZ26" i="6"/>
  <c r="EA26" i="6"/>
  <c r="EB26" i="6"/>
  <c r="EC26" i="6"/>
  <c r="ED26" i="6"/>
  <c r="EE26" i="6"/>
  <c r="EF26" i="6"/>
  <c r="EG26" i="6"/>
  <c r="EH26" i="6"/>
  <c r="EI26" i="6"/>
  <c r="EJ26" i="6"/>
  <c r="EK26" i="6"/>
  <c r="EL26" i="6"/>
  <c r="EM26" i="6"/>
  <c r="EN26" i="6"/>
  <c r="EO26" i="6"/>
  <c r="EP26" i="6"/>
  <c r="EQ26" i="6"/>
  <c r="ER26" i="6"/>
  <c r="ES26" i="6"/>
  <c r="ET26" i="6"/>
  <c r="EU26" i="6"/>
  <c r="EV26" i="6"/>
  <c r="EW26" i="6"/>
  <c r="EX26" i="6"/>
  <c r="EY26" i="6"/>
  <c r="EZ26" i="6"/>
  <c r="FA26" i="6"/>
  <c r="FB26" i="6"/>
  <c r="FC26" i="6"/>
  <c r="FD26" i="6"/>
  <c r="FE26" i="6"/>
  <c r="FF26" i="6"/>
  <c r="FG26" i="6"/>
  <c r="FH26" i="6"/>
  <c r="FI26" i="6"/>
  <c r="FJ26" i="6"/>
  <c r="FK26" i="6"/>
  <c r="FL26" i="6"/>
  <c r="FM26" i="6"/>
  <c r="FN26" i="6"/>
  <c r="FO26" i="6"/>
  <c r="FP26" i="6"/>
  <c r="FQ26" i="6"/>
  <c r="FR26" i="6"/>
  <c r="FS26" i="6"/>
  <c r="FT26" i="6"/>
  <c r="FU26" i="6"/>
  <c r="FV26" i="6"/>
  <c r="FW26" i="6"/>
  <c r="FX26" i="6"/>
  <c r="FY26" i="6"/>
  <c r="FZ26" i="6"/>
  <c r="GA26" i="6"/>
  <c r="GB26" i="6"/>
  <c r="GC26" i="6"/>
  <c r="GD26" i="6"/>
  <c r="GE26" i="6"/>
  <c r="GF26" i="6"/>
  <c r="GG26" i="6"/>
  <c r="GH26" i="6"/>
  <c r="GI26" i="6"/>
  <c r="GJ26" i="6"/>
  <c r="GK26" i="6"/>
  <c r="GL26" i="6"/>
  <c r="GM26" i="6"/>
  <c r="GN26" i="6"/>
  <c r="GO26" i="6"/>
  <c r="GP26" i="6"/>
  <c r="GQ26" i="6"/>
  <c r="GR26" i="6"/>
  <c r="GS26" i="6"/>
  <c r="GT26" i="6"/>
  <c r="GU26" i="6"/>
  <c r="GV26" i="6"/>
  <c r="GW26" i="6"/>
  <c r="GX26" i="6"/>
  <c r="GY26" i="6"/>
  <c r="GZ26" i="6"/>
  <c r="HA26" i="6"/>
  <c r="HB26" i="6"/>
  <c r="HC26" i="6"/>
  <c r="HD26" i="6"/>
  <c r="HE26" i="6"/>
  <c r="HF26" i="6"/>
  <c r="HG26" i="6"/>
  <c r="HH26" i="6"/>
  <c r="HI26" i="6"/>
  <c r="HJ26" i="6"/>
  <c r="HK26" i="6"/>
  <c r="HL26" i="6"/>
  <c r="HM26" i="6"/>
  <c r="HN26" i="6"/>
  <c r="HO26" i="6"/>
  <c r="HP26" i="6"/>
  <c r="HQ26" i="6"/>
  <c r="HR26" i="6"/>
  <c r="HS26" i="6"/>
  <c r="HT26" i="6"/>
  <c r="HU26" i="6"/>
  <c r="HV26" i="6"/>
  <c r="HW26" i="6"/>
  <c r="HX26" i="6"/>
  <c r="HY26" i="6"/>
  <c r="HZ26" i="6"/>
  <c r="IA26" i="6"/>
  <c r="IB26" i="6"/>
  <c r="IC26" i="6"/>
  <c r="ID26" i="6"/>
  <c r="IE26" i="6"/>
  <c r="IF26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B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O27" i="6"/>
  <c r="BP27" i="6"/>
  <c r="BQ27" i="6"/>
  <c r="BR27" i="6"/>
  <c r="BS27" i="6"/>
  <c r="BT27" i="6"/>
  <c r="BU27" i="6"/>
  <c r="BV27" i="6"/>
  <c r="BW27" i="6"/>
  <c r="BX27" i="6"/>
  <c r="BY27" i="6"/>
  <c r="BZ27" i="6"/>
  <c r="CA27" i="6"/>
  <c r="CB27" i="6"/>
  <c r="CC27" i="6"/>
  <c r="CD27" i="6"/>
  <c r="CE27" i="6"/>
  <c r="CF27" i="6"/>
  <c r="CG27" i="6"/>
  <c r="CH27" i="6"/>
  <c r="CI27" i="6"/>
  <c r="CJ27" i="6"/>
  <c r="CK27" i="6"/>
  <c r="CL27" i="6"/>
  <c r="CM27" i="6"/>
  <c r="CN27" i="6"/>
  <c r="CO27" i="6"/>
  <c r="CP27" i="6"/>
  <c r="CQ27" i="6"/>
  <c r="CR27" i="6"/>
  <c r="CS27" i="6"/>
  <c r="CT27" i="6"/>
  <c r="CU27" i="6"/>
  <c r="CV27" i="6"/>
  <c r="CW27" i="6"/>
  <c r="CX27" i="6"/>
  <c r="CY27" i="6"/>
  <c r="CZ27" i="6"/>
  <c r="DA27" i="6"/>
  <c r="DB27" i="6"/>
  <c r="DC27" i="6"/>
  <c r="DD27" i="6"/>
  <c r="DE27" i="6"/>
  <c r="DF27" i="6"/>
  <c r="DG27" i="6"/>
  <c r="DH27" i="6"/>
  <c r="DI27" i="6"/>
  <c r="DJ27" i="6"/>
  <c r="DK27" i="6"/>
  <c r="DL27" i="6"/>
  <c r="DM27" i="6"/>
  <c r="DN27" i="6"/>
  <c r="DO27" i="6"/>
  <c r="DP27" i="6"/>
  <c r="DQ27" i="6"/>
  <c r="DR27" i="6"/>
  <c r="DS27" i="6"/>
  <c r="DT27" i="6"/>
  <c r="DU27" i="6"/>
  <c r="DV27" i="6"/>
  <c r="DW27" i="6"/>
  <c r="DX27" i="6"/>
  <c r="DY27" i="6"/>
  <c r="DZ27" i="6"/>
  <c r="EA27" i="6"/>
  <c r="EB27" i="6"/>
  <c r="EC27" i="6"/>
  <c r="ED27" i="6"/>
  <c r="EE27" i="6"/>
  <c r="EF27" i="6"/>
  <c r="EG27" i="6"/>
  <c r="EH27" i="6"/>
  <c r="EI27" i="6"/>
  <c r="EJ27" i="6"/>
  <c r="EK27" i="6"/>
  <c r="EL27" i="6"/>
  <c r="EM27" i="6"/>
  <c r="EN27" i="6"/>
  <c r="EO27" i="6"/>
  <c r="EP27" i="6"/>
  <c r="EQ27" i="6"/>
  <c r="ER27" i="6"/>
  <c r="ES27" i="6"/>
  <c r="ET27" i="6"/>
  <c r="EU27" i="6"/>
  <c r="EV27" i="6"/>
  <c r="EW27" i="6"/>
  <c r="EX27" i="6"/>
  <c r="EY27" i="6"/>
  <c r="EZ27" i="6"/>
  <c r="FA27" i="6"/>
  <c r="FB27" i="6"/>
  <c r="FC27" i="6"/>
  <c r="FD27" i="6"/>
  <c r="FE27" i="6"/>
  <c r="FF27" i="6"/>
  <c r="FG27" i="6"/>
  <c r="FH27" i="6"/>
  <c r="FI27" i="6"/>
  <c r="FJ27" i="6"/>
  <c r="FK27" i="6"/>
  <c r="FL27" i="6"/>
  <c r="FM27" i="6"/>
  <c r="FN27" i="6"/>
  <c r="FO27" i="6"/>
  <c r="FP27" i="6"/>
  <c r="FQ27" i="6"/>
  <c r="FR27" i="6"/>
  <c r="FS27" i="6"/>
  <c r="FT27" i="6"/>
  <c r="FU27" i="6"/>
  <c r="FV27" i="6"/>
  <c r="FW27" i="6"/>
  <c r="FX27" i="6"/>
  <c r="FY27" i="6"/>
  <c r="FZ27" i="6"/>
  <c r="GA27" i="6"/>
  <c r="GB27" i="6"/>
  <c r="GC27" i="6"/>
  <c r="GD27" i="6"/>
  <c r="GE27" i="6"/>
  <c r="GF27" i="6"/>
  <c r="GG27" i="6"/>
  <c r="GH27" i="6"/>
  <c r="GI27" i="6"/>
  <c r="GJ27" i="6"/>
  <c r="GK27" i="6"/>
  <c r="GL27" i="6"/>
  <c r="GM27" i="6"/>
  <c r="GN27" i="6"/>
  <c r="GO27" i="6"/>
  <c r="GP27" i="6"/>
  <c r="GQ27" i="6"/>
  <c r="GR27" i="6"/>
  <c r="GS27" i="6"/>
  <c r="GT27" i="6"/>
  <c r="GU27" i="6"/>
  <c r="GV27" i="6"/>
  <c r="GW27" i="6"/>
  <c r="GX27" i="6"/>
  <c r="GY27" i="6"/>
  <c r="GZ27" i="6"/>
  <c r="HA27" i="6"/>
  <c r="HB27" i="6"/>
  <c r="HC27" i="6"/>
  <c r="HD27" i="6"/>
  <c r="HE27" i="6"/>
  <c r="HF27" i="6"/>
  <c r="HG27" i="6"/>
  <c r="HH27" i="6"/>
  <c r="HI27" i="6"/>
  <c r="HJ27" i="6"/>
  <c r="HK27" i="6"/>
  <c r="HL27" i="6"/>
  <c r="HM27" i="6"/>
  <c r="HN27" i="6"/>
  <c r="HO27" i="6"/>
  <c r="HP27" i="6"/>
  <c r="HQ27" i="6"/>
  <c r="HR27" i="6"/>
  <c r="HS27" i="6"/>
  <c r="HT27" i="6"/>
  <c r="HU27" i="6"/>
  <c r="HV27" i="6"/>
  <c r="HW27" i="6"/>
  <c r="HX27" i="6"/>
  <c r="HY27" i="6"/>
  <c r="HZ27" i="6"/>
  <c r="IA27" i="6"/>
  <c r="IB27" i="6"/>
  <c r="IC27" i="6"/>
  <c r="ID27" i="6"/>
  <c r="IE27" i="6"/>
  <c r="IF27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BO28" i="6"/>
  <c r="BP28" i="6"/>
  <c r="BQ28" i="6"/>
  <c r="BR28" i="6"/>
  <c r="BS28" i="6"/>
  <c r="BT28" i="6"/>
  <c r="BU28" i="6"/>
  <c r="BV28" i="6"/>
  <c r="BW28" i="6"/>
  <c r="BX28" i="6"/>
  <c r="BY28" i="6"/>
  <c r="BZ28" i="6"/>
  <c r="CA28" i="6"/>
  <c r="CB28" i="6"/>
  <c r="CC28" i="6"/>
  <c r="CD28" i="6"/>
  <c r="CE28" i="6"/>
  <c r="CF28" i="6"/>
  <c r="CG28" i="6"/>
  <c r="CH28" i="6"/>
  <c r="CI28" i="6"/>
  <c r="CJ28" i="6"/>
  <c r="CK28" i="6"/>
  <c r="CL28" i="6"/>
  <c r="CM28" i="6"/>
  <c r="CN28" i="6"/>
  <c r="CO28" i="6"/>
  <c r="CP28" i="6"/>
  <c r="CQ28" i="6"/>
  <c r="CR28" i="6"/>
  <c r="CS28" i="6"/>
  <c r="CT28" i="6"/>
  <c r="CU28" i="6"/>
  <c r="CV28" i="6"/>
  <c r="CW28" i="6"/>
  <c r="CX28" i="6"/>
  <c r="CY28" i="6"/>
  <c r="CZ28" i="6"/>
  <c r="DA28" i="6"/>
  <c r="DB28" i="6"/>
  <c r="DC28" i="6"/>
  <c r="DD28" i="6"/>
  <c r="DE28" i="6"/>
  <c r="DF28" i="6"/>
  <c r="DG28" i="6"/>
  <c r="DH28" i="6"/>
  <c r="DI28" i="6"/>
  <c r="DJ28" i="6"/>
  <c r="DK28" i="6"/>
  <c r="DL28" i="6"/>
  <c r="DM28" i="6"/>
  <c r="DN28" i="6"/>
  <c r="DO28" i="6"/>
  <c r="DP28" i="6"/>
  <c r="DQ28" i="6"/>
  <c r="DR28" i="6"/>
  <c r="DS28" i="6"/>
  <c r="DT28" i="6"/>
  <c r="DU28" i="6"/>
  <c r="DV28" i="6"/>
  <c r="DW28" i="6"/>
  <c r="DX28" i="6"/>
  <c r="DY28" i="6"/>
  <c r="DZ28" i="6"/>
  <c r="EA28" i="6"/>
  <c r="EB28" i="6"/>
  <c r="EC28" i="6"/>
  <c r="ED28" i="6"/>
  <c r="EE28" i="6"/>
  <c r="EF28" i="6"/>
  <c r="EG28" i="6"/>
  <c r="EH28" i="6"/>
  <c r="EI28" i="6"/>
  <c r="EJ28" i="6"/>
  <c r="EK28" i="6"/>
  <c r="EL28" i="6"/>
  <c r="EM28" i="6"/>
  <c r="EN28" i="6"/>
  <c r="EO28" i="6"/>
  <c r="EP28" i="6"/>
  <c r="EQ28" i="6"/>
  <c r="ER28" i="6"/>
  <c r="ES28" i="6"/>
  <c r="ET28" i="6"/>
  <c r="EU28" i="6"/>
  <c r="EV28" i="6"/>
  <c r="EW28" i="6"/>
  <c r="EX28" i="6"/>
  <c r="EY28" i="6"/>
  <c r="EZ28" i="6"/>
  <c r="FA28" i="6"/>
  <c r="FB28" i="6"/>
  <c r="FC28" i="6"/>
  <c r="FD28" i="6"/>
  <c r="FE28" i="6"/>
  <c r="FF28" i="6"/>
  <c r="FG28" i="6"/>
  <c r="FH28" i="6"/>
  <c r="FI28" i="6"/>
  <c r="FJ28" i="6"/>
  <c r="FK28" i="6"/>
  <c r="FL28" i="6"/>
  <c r="FM28" i="6"/>
  <c r="FN28" i="6"/>
  <c r="FO28" i="6"/>
  <c r="FP28" i="6"/>
  <c r="FQ28" i="6"/>
  <c r="FR28" i="6"/>
  <c r="FS28" i="6"/>
  <c r="FT28" i="6"/>
  <c r="FU28" i="6"/>
  <c r="FV28" i="6"/>
  <c r="FW28" i="6"/>
  <c r="FX28" i="6"/>
  <c r="FY28" i="6"/>
  <c r="FZ28" i="6"/>
  <c r="GA28" i="6"/>
  <c r="GB28" i="6"/>
  <c r="GC28" i="6"/>
  <c r="GD28" i="6"/>
  <c r="GE28" i="6"/>
  <c r="GF28" i="6"/>
  <c r="GG28" i="6"/>
  <c r="GH28" i="6"/>
  <c r="GI28" i="6"/>
  <c r="GJ28" i="6"/>
  <c r="GK28" i="6"/>
  <c r="GL28" i="6"/>
  <c r="GM28" i="6"/>
  <c r="GN28" i="6"/>
  <c r="GO28" i="6"/>
  <c r="GP28" i="6"/>
  <c r="GQ28" i="6"/>
  <c r="GR28" i="6"/>
  <c r="GS28" i="6"/>
  <c r="GT28" i="6"/>
  <c r="GU28" i="6"/>
  <c r="GV28" i="6"/>
  <c r="GW28" i="6"/>
  <c r="GX28" i="6"/>
  <c r="GY28" i="6"/>
  <c r="GZ28" i="6"/>
  <c r="HA28" i="6"/>
  <c r="HB28" i="6"/>
  <c r="HC28" i="6"/>
  <c r="HD28" i="6"/>
  <c r="HE28" i="6"/>
  <c r="HF28" i="6"/>
  <c r="HG28" i="6"/>
  <c r="HH28" i="6"/>
  <c r="HI28" i="6"/>
  <c r="HJ28" i="6"/>
  <c r="HK28" i="6"/>
  <c r="HL28" i="6"/>
  <c r="HM28" i="6"/>
  <c r="HN28" i="6"/>
  <c r="HO28" i="6"/>
  <c r="HP28" i="6"/>
  <c r="HQ28" i="6"/>
  <c r="HR28" i="6"/>
  <c r="HS28" i="6"/>
  <c r="HT28" i="6"/>
  <c r="HU28" i="6"/>
  <c r="HV28" i="6"/>
  <c r="HW28" i="6"/>
  <c r="HX28" i="6"/>
  <c r="HY28" i="6"/>
  <c r="HZ28" i="6"/>
  <c r="IA28" i="6"/>
  <c r="IB28" i="6"/>
  <c r="IC28" i="6"/>
  <c r="ID28" i="6"/>
  <c r="IE28" i="6"/>
  <c r="IF28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AS29" i="6"/>
  <c r="AT29" i="6"/>
  <c r="AU29" i="6"/>
  <c r="AV29" i="6"/>
  <c r="AW29" i="6"/>
  <c r="AX29" i="6"/>
  <c r="AY29" i="6"/>
  <c r="AZ29" i="6"/>
  <c r="BA29" i="6"/>
  <c r="BB29" i="6"/>
  <c r="BC29" i="6"/>
  <c r="BD29" i="6"/>
  <c r="BE29" i="6"/>
  <c r="BF29" i="6"/>
  <c r="BG29" i="6"/>
  <c r="BH29" i="6"/>
  <c r="BI29" i="6"/>
  <c r="BJ29" i="6"/>
  <c r="BK29" i="6"/>
  <c r="BL29" i="6"/>
  <c r="BM29" i="6"/>
  <c r="BN29" i="6"/>
  <c r="BO29" i="6"/>
  <c r="BP29" i="6"/>
  <c r="BQ29" i="6"/>
  <c r="BR29" i="6"/>
  <c r="BS29" i="6"/>
  <c r="BT29" i="6"/>
  <c r="BU29" i="6"/>
  <c r="BV29" i="6"/>
  <c r="BW29" i="6"/>
  <c r="BX29" i="6"/>
  <c r="BY29" i="6"/>
  <c r="BZ29" i="6"/>
  <c r="CA29" i="6"/>
  <c r="CB29" i="6"/>
  <c r="CC29" i="6"/>
  <c r="CD29" i="6"/>
  <c r="CE29" i="6"/>
  <c r="CF29" i="6"/>
  <c r="CG29" i="6"/>
  <c r="CH29" i="6"/>
  <c r="CI29" i="6"/>
  <c r="CJ29" i="6"/>
  <c r="CK29" i="6"/>
  <c r="CL29" i="6"/>
  <c r="CM29" i="6"/>
  <c r="CN29" i="6"/>
  <c r="CO29" i="6"/>
  <c r="CP29" i="6"/>
  <c r="CQ29" i="6"/>
  <c r="CR29" i="6"/>
  <c r="CS29" i="6"/>
  <c r="CT29" i="6"/>
  <c r="CU29" i="6"/>
  <c r="CV29" i="6"/>
  <c r="CW29" i="6"/>
  <c r="CX29" i="6"/>
  <c r="CY29" i="6"/>
  <c r="CZ29" i="6"/>
  <c r="DA29" i="6"/>
  <c r="DB29" i="6"/>
  <c r="DC29" i="6"/>
  <c r="DD29" i="6"/>
  <c r="DE29" i="6"/>
  <c r="DF29" i="6"/>
  <c r="DG29" i="6"/>
  <c r="DH29" i="6"/>
  <c r="DI29" i="6"/>
  <c r="DJ29" i="6"/>
  <c r="DK29" i="6"/>
  <c r="DL29" i="6"/>
  <c r="DM29" i="6"/>
  <c r="DN29" i="6"/>
  <c r="DO29" i="6"/>
  <c r="DP29" i="6"/>
  <c r="DQ29" i="6"/>
  <c r="DR29" i="6"/>
  <c r="DS29" i="6"/>
  <c r="DT29" i="6"/>
  <c r="DU29" i="6"/>
  <c r="DV29" i="6"/>
  <c r="DW29" i="6"/>
  <c r="DX29" i="6"/>
  <c r="DY29" i="6"/>
  <c r="DZ29" i="6"/>
  <c r="EA29" i="6"/>
  <c r="EB29" i="6"/>
  <c r="EC29" i="6"/>
  <c r="ED29" i="6"/>
  <c r="EE29" i="6"/>
  <c r="EF29" i="6"/>
  <c r="EG29" i="6"/>
  <c r="EH29" i="6"/>
  <c r="EI29" i="6"/>
  <c r="EJ29" i="6"/>
  <c r="EK29" i="6"/>
  <c r="EL29" i="6"/>
  <c r="EM29" i="6"/>
  <c r="EN29" i="6"/>
  <c r="EO29" i="6"/>
  <c r="EP29" i="6"/>
  <c r="EQ29" i="6"/>
  <c r="ER29" i="6"/>
  <c r="ES29" i="6"/>
  <c r="ET29" i="6"/>
  <c r="EU29" i="6"/>
  <c r="EV29" i="6"/>
  <c r="EW29" i="6"/>
  <c r="EX29" i="6"/>
  <c r="EY29" i="6"/>
  <c r="EZ29" i="6"/>
  <c r="FA29" i="6"/>
  <c r="FB29" i="6"/>
  <c r="FC29" i="6"/>
  <c r="FD29" i="6"/>
  <c r="FE29" i="6"/>
  <c r="FF29" i="6"/>
  <c r="FG29" i="6"/>
  <c r="FH29" i="6"/>
  <c r="FI29" i="6"/>
  <c r="FJ29" i="6"/>
  <c r="FK29" i="6"/>
  <c r="FL29" i="6"/>
  <c r="FM29" i="6"/>
  <c r="FN29" i="6"/>
  <c r="FO29" i="6"/>
  <c r="FP29" i="6"/>
  <c r="FQ29" i="6"/>
  <c r="FR29" i="6"/>
  <c r="FS29" i="6"/>
  <c r="FT29" i="6"/>
  <c r="FU29" i="6"/>
  <c r="FV29" i="6"/>
  <c r="FW29" i="6"/>
  <c r="FX29" i="6"/>
  <c r="FY29" i="6"/>
  <c r="FZ29" i="6"/>
  <c r="GA29" i="6"/>
  <c r="GB29" i="6"/>
  <c r="GC29" i="6"/>
  <c r="GD29" i="6"/>
  <c r="GE29" i="6"/>
  <c r="GF29" i="6"/>
  <c r="GG29" i="6"/>
  <c r="GH29" i="6"/>
  <c r="GI29" i="6"/>
  <c r="GJ29" i="6"/>
  <c r="GK29" i="6"/>
  <c r="GL29" i="6"/>
  <c r="GM29" i="6"/>
  <c r="GN29" i="6"/>
  <c r="GO29" i="6"/>
  <c r="GP29" i="6"/>
  <c r="GQ29" i="6"/>
  <c r="GR29" i="6"/>
  <c r="GS29" i="6"/>
  <c r="GT29" i="6"/>
  <c r="GU29" i="6"/>
  <c r="GV29" i="6"/>
  <c r="GW29" i="6"/>
  <c r="GX29" i="6"/>
  <c r="GY29" i="6"/>
  <c r="GZ29" i="6"/>
  <c r="HA29" i="6"/>
  <c r="HB29" i="6"/>
  <c r="HC29" i="6"/>
  <c r="HD29" i="6"/>
  <c r="HE29" i="6"/>
  <c r="HF29" i="6"/>
  <c r="HG29" i="6"/>
  <c r="HH29" i="6"/>
  <c r="HI29" i="6"/>
  <c r="HJ29" i="6"/>
  <c r="HK29" i="6"/>
  <c r="HL29" i="6"/>
  <c r="HM29" i="6"/>
  <c r="HN29" i="6"/>
  <c r="HO29" i="6"/>
  <c r="HP29" i="6"/>
  <c r="HQ29" i="6"/>
  <c r="HR29" i="6"/>
  <c r="HS29" i="6"/>
  <c r="HT29" i="6"/>
  <c r="HU29" i="6"/>
  <c r="HV29" i="6"/>
  <c r="HW29" i="6"/>
  <c r="HX29" i="6"/>
  <c r="HY29" i="6"/>
  <c r="HZ29" i="6"/>
  <c r="IA29" i="6"/>
  <c r="IB29" i="6"/>
  <c r="IC29" i="6"/>
  <c r="ID29" i="6"/>
  <c r="IE29" i="6"/>
  <c r="IF29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  <c r="BO30" i="6"/>
  <c r="BP30" i="6"/>
  <c r="BQ30" i="6"/>
  <c r="BR30" i="6"/>
  <c r="BS30" i="6"/>
  <c r="BT30" i="6"/>
  <c r="BU30" i="6"/>
  <c r="BV30" i="6"/>
  <c r="BW30" i="6"/>
  <c r="BX30" i="6"/>
  <c r="BY30" i="6"/>
  <c r="BZ30" i="6"/>
  <c r="CA30" i="6"/>
  <c r="CB30" i="6"/>
  <c r="CC30" i="6"/>
  <c r="CD30" i="6"/>
  <c r="CE30" i="6"/>
  <c r="CF30" i="6"/>
  <c r="CG30" i="6"/>
  <c r="CH30" i="6"/>
  <c r="CI30" i="6"/>
  <c r="CJ30" i="6"/>
  <c r="CK30" i="6"/>
  <c r="CL30" i="6"/>
  <c r="CM30" i="6"/>
  <c r="CN30" i="6"/>
  <c r="CO30" i="6"/>
  <c r="CP30" i="6"/>
  <c r="CQ30" i="6"/>
  <c r="CR30" i="6"/>
  <c r="CS30" i="6"/>
  <c r="CT30" i="6"/>
  <c r="CU30" i="6"/>
  <c r="CV30" i="6"/>
  <c r="CW30" i="6"/>
  <c r="CX30" i="6"/>
  <c r="CY30" i="6"/>
  <c r="CZ30" i="6"/>
  <c r="DA30" i="6"/>
  <c r="DB30" i="6"/>
  <c r="DC30" i="6"/>
  <c r="DD30" i="6"/>
  <c r="DE30" i="6"/>
  <c r="DF30" i="6"/>
  <c r="DG30" i="6"/>
  <c r="DH30" i="6"/>
  <c r="DI30" i="6"/>
  <c r="DJ30" i="6"/>
  <c r="DK30" i="6"/>
  <c r="DL30" i="6"/>
  <c r="DM30" i="6"/>
  <c r="DN30" i="6"/>
  <c r="DO30" i="6"/>
  <c r="DP30" i="6"/>
  <c r="DQ30" i="6"/>
  <c r="DR30" i="6"/>
  <c r="DS30" i="6"/>
  <c r="DT30" i="6"/>
  <c r="DU30" i="6"/>
  <c r="DV30" i="6"/>
  <c r="DW30" i="6"/>
  <c r="DX30" i="6"/>
  <c r="DY30" i="6"/>
  <c r="DZ30" i="6"/>
  <c r="EA30" i="6"/>
  <c r="EB30" i="6"/>
  <c r="EC30" i="6"/>
  <c r="ED30" i="6"/>
  <c r="EE30" i="6"/>
  <c r="EF30" i="6"/>
  <c r="EG30" i="6"/>
  <c r="EH30" i="6"/>
  <c r="EI30" i="6"/>
  <c r="EJ30" i="6"/>
  <c r="EK30" i="6"/>
  <c r="EL30" i="6"/>
  <c r="EM30" i="6"/>
  <c r="EN30" i="6"/>
  <c r="EO30" i="6"/>
  <c r="EP30" i="6"/>
  <c r="EQ30" i="6"/>
  <c r="ER30" i="6"/>
  <c r="ES30" i="6"/>
  <c r="ET30" i="6"/>
  <c r="EU30" i="6"/>
  <c r="EV30" i="6"/>
  <c r="EW30" i="6"/>
  <c r="EX30" i="6"/>
  <c r="EY30" i="6"/>
  <c r="EZ30" i="6"/>
  <c r="FA30" i="6"/>
  <c r="FB30" i="6"/>
  <c r="FC30" i="6"/>
  <c r="FD30" i="6"/>
  <c r="FE30" i="6"/>
  <c r="FF30" i="6"/>
  <c r="FG30" i="6"/>
  <c r="FH30" i="6"/>
  <c r="FI30" i="6"/>
  <c r="FJ30" i="6"/>
  <c r="FK30" i="6"/>
  <c r="FL30" i="6"/>
  <c r="FM30" i="6"/>
  <c r="FN30" i="6"/>
  <c r="FO30" i="6"/>
  <c r="FP30" i="6"/>
  <c r="FQ30" i="6"/>
  <c r="FR30" i="6"/>
  <c r="FS30" i="6"/>
  <c r="FT30" i="6"/>
  <c r="FU30" i="6"/>
  <c r="FV30" i="6"/>
  <c r="FW30" i="6"/>
  <c r="FX30" i="6"/>
  <c r="FY30" i="6"/>
  <c r="FZ30" i="6"/>
  <c r="GA30" i="6"/>
  <c r="GB30" i="6"/>
  <c r="GC30" i="6"/>
  <c r="GD30" i="6"/>
  <c r="GE30" i="6"/>
  <c r="GF30" i="6"/>
  <c r="GG30" i="6"/>
  <c r="GH30" i="6"/>
  <c r="GI30" i="6"/>
  <c r="GJ30" i="6"/>
  <c r="GK30" i="6"/>
  <c r="GL30" i="6"/>
  <c r="GM30" i="6"/>
  <c r="GN30" i="6"/>
  <c r="GO30" i="6"/>
  <c r="GP30" i="6"/>
  <c r="GQ30" i="6"/>
  <c r="GR30" i="6"/>
  <c r="GS30" i="6"/>
  <c r="GT30" i="6"/>
  <c r="GU30" i="6"/>
  <c r="GV30" i="6"/>
  <c r="GW30" i="6"/>
  <c r="GX30" i="6"/>
  <c r="GY30" i="6"/>
  <c r="GZ30" i="6"/>
  <c r="HA30" i="6"/>
  <c r="HB30" i="6"/>
  <c r="HC30" i="6"/>
  <c r="HD30" i="6"/>
  <c r="HE30" i="6"/>
  <c r="HF30" i="6"/>
  <c r="HG30" i="6"/>
  <c r="HH30" i="6"/>
  <c r="HI30" i="6"/>
  <c r="HJ30" i="6"/>
  <c r="HK30" i="6"/>
  <c r="HL30" i="6"/>
  <c r="HM30" i="6"/>
  <c r="HN30" i="6"/>
  <c r="HO30" i="6"/>
  <c r="HP30" i="6"/>
  <c r="HQ30" i="6"/>
  <c r="HR30" i="6"/>
  <c r="HS30" i="6"/>
  <c r="HT30" i="6"/>
  <c r="HU30" i="6"/>
  <c r="HV30" i="6"/>
  <c r="HW30" i="6"/>
  <c r="HX30" i="6"/>
  <c r="HY30" i="6"/>
  <c r="HZ30" i="6"/>
  <c r="IA30" i="6"/>
  <c r="IB30" i="6"/>
  <c r="IC30" i="6"/>
  <c r="ID30" i="6"/>
  <c r="IE30" i="6"/>
  <c r="IF30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AS31" i="6"/>
  <c r="AT31" i="6"/>
  <c r="AU31" i="6"/>
  <c r="AV31" i="6"/>
  <c r="AW31" i="6"/>
  <c r="AX31" i="6"/>
  <c r="AY31" i="6"/>
  <c r="AZ31" i="6"/>
  <c r="BA31" i="6"/>
  <c r="BB31" i="6"/>
  <c r="BC31" i="6"/>
  <c r="BD31" i="6"/>
  <c r="BE31" i="6"/>
  <c r="BF31" i="6"/>
  <c r="BG31" i="6"/>
  <c r="BH31" i="6"/>
  <c r="BI31" i="6"/>
  <c r="BJ31" i="6"/>
  <c r="BK31" i="6"/>
  <c r="BL31" i="6"/>
  <c r="BM31" i="6"/>
  <c r="BN31" i="6"/>
  <c r="BO31" i="6"/>
  <c r="BP31" i="6"/>
  <c r="BQ31" i="6"/>
  <c r="BR31" i="6"/>
  <c r="BS31" i="6"/>
  <c r="BT31" i="6"/>
  <c r="BU31" i="6"/>
  <c r="BV31" i="6"/>
  <c r="BW31" i="6"/>
  <c r="BX31" i="6"/>
  <c r="BY31" i="6"/>
  <c r="BZ31" i="6"/>
  <c r="CA31" i="6"/>
  <c r="CB31" i="6"/>
  <c r="CC31" i="6"/>
  <c r="CD31" i="6"/>
  <c r="CE31" i="6"/>
  <c r="CF31" i="6"/>
  <c r="CG31" i="6"/>
  <c r="CH31" i="6"/>
  <c r="CI31" i="6"/>
  <c r="CJ31" i="6"/>
  <c r="CK31" i="6"/>
  <c r="CL31" i="6"/>
  <c r="CM31" i="6"/>
  <c r="CN31" i="6"/>
  <c r="CO31" i="6"/>
  <c r="CP31" i="6"/>
  <c r="CQ31" i="6"/>
  <c r="CR31" i="6"/>
  <c r="CS31" i="6"/>
  <c r="CT31" i="6"/>
  <c r="CU31" i="6"/>
  <c r="CV31" i="6"/>
  <c r="CW31" i="6"/>
  <c r="CX31" i="6"/>
  <c r="CY31" i="6"/>
  <c r="CZ31" i="6"/>
  <c r="DA31" i="6"/>
  <c r="DB31" i="6"/>
  <c r="DC31" i="6"/>
  <c r="DD31" i="6"/>
  <c r="DE31" i="6"/>
  <c r="DF31" i="6"/>
  <c r="DG31" i="6"/>
  <c r="DH31" i="6"/>
  <c r="DI31" i="6"/>
  <c r="DJ31" i="6"/>
  <c r="DK31" i="6"/>
  <c r="DL31" i="6"/>
  <c r="DM31" i="6"/>
  <c r="DN31" i="6"/>
  <c r="DO31" i="6"/>
  <c r="DP31" i="6"/>
  <c r="DQ31" i="6"/>
  <c r="DR31" i="6"/>
  <c r="DS31" i="6"/>
  <c r="DT31" i="6"/>
  <c r="DU31" i="6"/>
  <c r="DV31" i="6"/>
  <c r="DW31" i="6"/>
  <c r="DX31" i="6"/>
  <c r="DY31" i="6"/>
  <c r="DZ31" i="6"/>
  <c r="EA31" i="6"/>
  <c r="EB31" i="6"/>
  <c r="EC31" i="6"/>
  <c r="ED31" i="6"/>
  <c r="EE31" i="6"/>
  <c r="EF31" i="6"/>
  <c r="EG31" i="6"/>
  <c r="EH31" i="6"/>
  <c r="EI31" i="6"/>
  <c r="EJ31" i="6"/>
  <c r="EK31" i="6"/>
  <c r="EL31" i="6"/>
  <c r="EM31" i="6"/>
  <c r="EN31" i="6"/>
  <c r="EO31" i="6"/>
  <c r="EP31" i="6"/>
  <c r="EQ31" i="6"/>
  <c r="ER31" i="6"/>
  <c r="ES31" i="6"/>
  <c r="ET31" i="6"/>
  <c r="EU31" i="6"/>
  <c r="EV31" i="6"/>
  <c r="EW31" i="6"/>
  <c r="EX31" i="6"/>
  <c r="EY31" i="6"/>
  <c r="EZ31" i="6"/>
  <c r="FA31" i="6"/>
  <c r="FB31" i="6"/>
  <c r="FC31" i="6"/>
  <c r="FD31" i="6"/>
  <c r="FE31" i="6"/>
  <c r="FF31" i="6"/>
  <c r="FG31" i="6"/>
  <c r="FH31" i="6"/>
  <c r="FI31" i="6"/>
  <c r="FJ31" i="6"/>
  <c r="FK31" i="6"/>
  <c r="FL31" i="6"/>
  <c r="FM31" i="6"/>
  <c r="FN31" i="6"/>
  <c r="FO31" i="6"/>
  <c r="FP31" i="6"/>
  <c r="FQ31" i="6"/>
  <c r="FR31" i="6"/>
  <c r="FS31" i="6"/>
  <c r="FT31" i="6"/>
  <c r="FU31" i="6"/>
  <c r="FV31" i="6"/>
  <c r="FW31" i="6"/>
  <c r="FX31" i="6"/>
  <c r="FY31" i="6"/>
  <c r="FZ31" i="6"/>
  <c r="GA31" i="6"/>
  <c r="GB31" i="6"/>
  <c r="GC31" i="6"/>
  <c r="GD31" i="6"/>
  <c r="GE31" i="6"/>
  <c r="GF31" i="6"/>
  <c r="GG31" i="6"/>
  <c r="GH31" i="6"/>
  <c r="GI31" i="6"/>
  <c r="GJ31" i="6"/>
  <c r="GK31" i="6"/>
  <c r="GL31" i="6"/>
  <c r="GM31" i="6"/>
  <c r="GN31" i="6"/>
  <c r="GO31" i="6"/>
  <c r="GP31" i="6"/>
  <c r="GQ31" i="6"/>
  <c r="GR31" i="6"/>
  <c r="GS31" i="6"/>
  <c r="GT31" i="6"/>
  <c r="GU31" i="6"/>
  <c r="GV31" i="6"/>
  <c r="GW31" i="6"/>
  <c r="GX31" i="6"/>
  <c r="GY31" i="6"/>
  <c r="GZ31" i="6"/>
  <c r="HA31" i="6"/>
  <c r="HB31" i="6"/>
  <c r="HC31" i="6"/>
  <c r="HD31" i="6"/>
  <c r="HE31" i="6"/>
  <c r="HF31" i="6"/>
  <c r="HG31" i="6"/>
  <c r="HH31" i="6"/>
  <c r="HI31" i="6"/>
  <c r="HJ31" i="6"/>
  <c r="HK31" i="6"/>
  <c r="HL31" i="6"/>
  <c r="HM31" i="6"/>
  <c r="HN31" i="6"/>
  <c r="HO31" i="6"/>
  <c r="HP31" i="6"/>
  <c r="HQ31" i="6"/>
  <c r="HR31" i="6"/>
  <c r="HS31" i="6"/>
  <c r="HT31" i="6"/>
  <c r="HU31" i="6"/>
  <c r="HV31" i="6"/>
  <c r="HW31" i="6"/>
  <c r="HX31" i="6"/>
  <c r="HY31" i="6"/>
  <c r="HZ31" i="6"/>
  <c r="IA31" i="6"/>
  <c r="IB31" i="6"/>
  <c r="IC31" i="6"/>
  <c r="ID31" i="6"/>
  <c r="IE31" i="6"/>
  <c r="IF31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AT32" i="6"/>
  <c r="AU32" i="6"/>
  <c r="AV32" i="6"/>
  <c r="AW32" i="6"/>
  <c r="AX32" i="6"/>
  <c r="AY32" i="6"/>
  <c r="AZ32" i="6"/>
  <c r="BA32" i="6"/>
  <c r="BB32" i="6"/>
  <c r="BC32" i="6"/>
  <c r="BD32" i="6"/>
  <c r="BE32" i="6"/>
  <c r="BF32" i="6"/>
  <c r="BG32" i="6"/>
  <c r="BH32" i="6"/>
  <c r="BI32" i="6"/>
  <c r="BJ32" i="6"/>
  <c r="BK32" i="6"/>
  <c r="BL32" i="6"/>
  <c r="BM32" i="6"/>
  <c r="BN32" i="6"/>
  <c r="BO32" i="6"/>
  <c r="BP32" i="6"/>
  <c r="BQ32" i="6"/>
  <c r="BR32" i="6"/>
  <c r="BS32" i="6"/>
  <c r="BT32" i="6"/>
  <c r="BU32" i="6"/>
  <c r="BV32" i="6"/>
  <c r="BW32" i="6"/>
  <c r="BX32" i="6"/>
  <c r="BY32" i="6"/>
  <c r="BZ32" i="6"/>
  <c r="CA32" i="6"/>
  <c r="CB32" i="6"/>
  <c r="CC32" i="6"/>
  <c r="CD32" i="6"/>
  <c r="CE32" i="6"/>
  <c r="CF32" i="6"/>
  <c r="CG32" i="6"/>
  <c r="CH32" i="6"/>
  <c r="CI32" i="6"/>
  <c r="CJ32" i="6"/>
  <c r="CK32" i="6"/>
  <c r="CL32" i="6"/>
  <c r="CM32" i="6"/>
  <c r="CN32" i="6"/>
  <c r="CO32" i="6"/>
  <c r="CP32" i="6"/>
  <c r="CQ32" i="6"/>
  <c r="CR32" i="6"/>
  <c r="CS32" i="6"/>
  <c r="CT32" i="6"/>
  <c r="CU32" i="6"/>
  <c r="CV32" i="6"/>
  <c r="CW32" i="6"/>
  <c r="CX32" i="6"/>
  <c r="CY32" i="6"/>
  <c r="CZ32" i="6"/>
  <c r="DA32" i="6"/>
  <c r="DB32" i="6"/>
  <c r="DC32" i="6"/>
  <c r="DD32" i="6"/>
  <c r="DE32" i="6"/>
  <c r="DF32" i="6"/>
  <c r="DG32" i="6"/>
  <c r="DH32" i="6"/>
  <c r="DI32" i="6"/>
  <c r="DJ32" i="6"/>
  <c r="DK32" i="6"/>
  <c r="DL32" i="6"/>
  <c r="DM32" i="6"/>
  <c r="DN32" i="6"/>
  <c r="DO32" i="6"/>
  <c r="DP32" i="6"/>
  <c r="DQ32" i="6"/>
  <c r="DR32" i="6"/>
  <c r="DS32" i="6"/>
  <c r="DT32" i="6"/>
  <c r="DU32" i="6"/>
  <c r="DV32" i="6"/>
  <c r="DW32" i="6"/>
  <c r="DX32" i="6"/>
  <c r="DY32" i="6"/>
  <c r="DZ32" i="6"/>
  <c r="EA32" i="6"/>
  <c r="EB32" i="6"/>
  <c r="EC32" i="6"/>
  <c r="ED32" i="6"/>
  <c r="EE32" i="6"/>
  <c r="EF32" i="6"/>
  <c r="EG32" i="6"/>
  <c r="EH32" i="6"/>
  <c r="EI32" i="6"/>
  <c r="EJ32" i="6"/>
  <c r="EK32" i="6"/>
  <c r="EL32" i="6"/>
  <c r="EM32" i="6"/>
  <c r="EN32" i="6"/>
  <c r="EO32" i="6"/>
  <c r="EP32" i="6"/>
  <c r="EQ32" i="6"/>
  <c r="ER32" i="6"/>
  <c r="ES32" i="6"/>
  <c r="ET32" i="6"/>
  <c r="EU32" i="6"/>
  <c r="EV32" i="6"/>
  <c r="EW32" i="6"/>
  <c r="EX32" i="6"/>
  <c r="EY32" i="6"/>
  <c r="EZ32" i="6"/>
  <c r="FA32" i="6"/>
  <c r="FB32" i="6"/>
  <c r="FC32" i="6"/>
  <c r="FD32" i="6"/>
  <c r="FE32" i="6"/>
  <c r="FF32" i="6"/>
  <c r="FG32" i="6"/>
  <c r="FH32" i="6"/>
  <c r="FI32" i="6"/>
  <c r="FJ32" i="6"/>
  <c r="FK32" i="6"/>
  <c r="FL32" i="6"/>
  <c r="FM32" i="6"/>
  <c r="FN32" i="6"/>
  <c r="FO32" i="6"/>
  <c r="FP32" i="6"/>
  <c r="FQ32" i="6"/>
  <c r="FR32" i="6"/>
  <c r="FS32" i="6"/>
  <c r="FT32" i="6"/>
  <c r="FU32" i="6"/>
  <c r="FV32" i="6"/>
  <c r="FW32" i="6"/>
  <c r="FX32" i="6"/>
  <c r="FY32" i="6"/>
  <c r="FZ32" i="6"/>
  <c r="GA32" i="6"/>
  <c r="GB32" i="6"/>
  <c r="GC32" i="6"/>
  <c r="GD32" i="6"/>
  <c r="GE32" i="6"/>
  <c r="GF32" i="6"/>
  <c r="GG32" i="6"/>
  <c r="GH32" i="6"/>
  <c r="GI32" i="6"/>
  <c r="GJ32" i="6"/>
  <c r="GK32" i="6"/>
  <c r="GL32" i="6"/>
  <c r="GM32" i="6"/>
  <c r="GN32" i="6"/>
  <c r="GO32" i="6"/>
  <c r="GP32" i="6"/>
  <c r="GQ32" i="6"/>
  <c r="GR32" i="6"/>
  <c r="GS32" i="6"/>
  <c r="GT32" i="6"/>
  <c r="GU32" i="6"/>
  <c r="GV32" i="6"/>
  <c r="GW32" i="6"/>
  <c r="GX32" i="6"/>
  <c r="GY32" i="6"/>
  <c r="GZ32" i="6"/>
  <c r="HA32" i="6"/>
  <c r="HB32" i="6"/>
  <c r="HC32" i="6"/>
  <c r="HD32" i="6"/>
  <c r="HE32" i="6"/>
  <c r="HF32" i="6"/>
  <c r="HG32" i="6"/>
  <c r="HH32" i="6"/>
  <c r="HI32" i="6"/>
  <c r="HJ32" i="6"/>
  <c r="HK32" i="6"/>
  <c r="HL32" i="6"/>
  <c r="HM32" i="6"/>
  <c r="HN32" i="6"/>
  <c r="HO32" i="6"/>
  <c r="HP32" i="6"/>
  <c r="HQ32" i="6"/>
  <c r="HR32" i="6"/>
  <c r="HS32" i="6"/>
  <c r="HT32" i="6"/>
  <c r="HU32" i="6"/>
  <c r="HV32" i="6"/>
  <c r="HW32" i="6"/>
  <c r="HX32" i="6"/>
  <c r="HY32" i="6"/>
  <c r="HZ32" i="6"/>
  <c r="IA32" i="6"/>
  <c r="IB32" i="6"/>
  <c r="IC32" i="6"/>
  <c r="ID32" i="6"/>
  <c r="IE32" i="6"/>
  <c r="IF32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AR33" i="6"/>
  <c r="AS33" i="6"/>
  <c r="AT33" i="6"/>
  <c r="AU33" i="6"/>
  <c r="AV33" i="6"/>
  <c r="AW33" i="6"/>
  <c r="AX33" i="6"/>
  <c r="AY33" i="6"/>
  <c r="AZ33" i="6"/>
  <c r="BA33" i="6"/>
  <c r="BB33" i="6"/>
  <c r="BC33" i="6"/>
  <c r="BD33" i="6"/>
  <c r="BE33" i="6"/>
  <c r="BF33" i="6"/>
  <c r="BG33" i="6"/>
  <c r="BH33" i="6"/>
  <c r="BI33" i="6"/>
  <c r="BJ33" i="6"/>
  <c r="BK33" i="6"/>
  <c r="BL33" i="6"/>
  <c r="BM33" i="6"/>
  <c r="BN33" i="6"/>
  <c r="BO33" i="6"/>
  <c r="BP33" i="6"/>
  <c r="BQ33" i="6"/>
  <c r="BR33" i="6"/>
  <c r="BS33" i="6"/>
  <c r="BT33" i="6"/>
  <c r="BU33" i="6"/>
  <c r="BV33" i="6"/>
  <c r="BW33" i="6"/>
  <c r="BX33" i="6"/>
  <c r="BY33" i="6"/>
  <c r="BZ33" i="6"/>
  <c r="CA33" i="6"/>
  <c r="CB33" i="6"/>
  <c r="CC33" i="6"/>
  <c r="CD33" i="6"/>
  <c r="CE33" i="6"/>
  <c r="CF33" i="6"/>
  <c r="CG33" i="6"/>
  <c r="CH33" i="6"/>
  <c r="CI33" i="6"/>
  <c r="CJ33" i="6"/>
  <c r="CK33" i="6"/>
  <c r="CL33" i="6"/>
  <c r="CM33" i="6"/>
  <c r="CN33" i="6"/>
  <c r="CO33" i="6"/>
  <c r="CP33" i="6"/>
  <c r="CQ33" i="6"/>
  <c r="CR33" i="6"/>
  <c r="CS33" i="6"/>
  <c r="CT33" i="6"/>
  <c r="CU33" i="6"/>
  <c r="CV33" i="6"/>
  <c r="CW33" i="6"/>
  <c r="CX33" i="6"/>
  <c r="CY33" i="6"/>
  <c r="CZ33" i="6"/>
  <c r="DA33" i="6"/>
  <c r="DB33" i="6"/>
  <c r="DC33" i="6"/>
  <c r="DD33" i="6"/>
  <c r="DE33" i="6"/>
  <c r="DF33" i="6"/>
  <c r="DG33" i="6"/>
  <c r="DH33" i="6"/>
  <c r="DI33" i="6"/>
  <c r="DJ33" i="6"/>
  <c r="DK33" i="6"/>
  <c r="DL33" i="6"/>
  <c r="DM33" i="6"/>
  <c r="DN33" i="6"/>
  <c r="DO33" i="6"/>
  <c r="DP33" i="6"/>
  <c r="DQ33" i="6"/>
  <c r="DR33" i="6"/>
  <c r="DS33" i="6"/>
  <c r="DT33" i="6"/>
  <c r="DU33" i="6"/>
  <c r="DV33" i="6"/>
  <c r="DW33" i="6"/>
  <c r="DX33" i="6"/>
  <c r="DY33" i="6"/>
  <c r="DZ33" i="6"/>
  <c r="EA33" i="6"/>
  <c r="EB33" i="6"/>
  <c r="EC33" i="6"/>
  <c r="ED33" i="6"/>
  <c r="EE33" i="6"/>
  <c r="EF33" i="6"/>
  <c r="EG33" i="6"/>
  <c r="EH33" i="6"/>
  <c r="EI33" i="6"/>
  <c r="EJ33" i="6"/>
  <c r="EK33" i="6"/>
  <c r="EL33" i="6"/>
  <c r="EM33" i="6"/>
  <c r="EN33" i="6"/>
  <c r="EO33" i="6"/>
  <c r="EP33" i="6"/>
  <c r="EQ33" i="6"/>
  <c r="ER33" i="6"/>
  <c r="ES33" i="6"/>
  <c r="ET33" i="6"/>
  <c r="EU33" i="6"/>
  <c r="EV33" i="6"/>
  <c r="EW33" i="6"/>
  <c r="EX33" i="6"/>
  <c r="EY33" i="6"/>
  <c r="EZ33" i="6"/>
  <c r="FA33" i="6"/>
  <c r="FB33" i="6"/>
  <c r="FC33" i="6"/>
  <c r="FD33" i="6"/>
  <c r="FE33" i="6"/>
  <c r="FF33" i="6"/>
  <c r="FG33" i="6"/>
  <c r="FH33" i="6"/>
  <c r="FI33" i="6"/>
  <c r="FJ33" i="6"/>
  <c r="FK33" i="6"/>
  <c r="FL33" i="6"/>
  <c r="FM33" i="6"/>
  <c r="FN33" i="6"/>
  <c r="FO33" i="6"/>
  <c r="FP33" i="6"/>
  <c r="FQ33" i="6"/>
  <c r="FR33" i="6"/>
  <c r="FS33" i="6"/>
  <c r="FT33" i="6"/>
  <c r="FU33" i="6"/>
  <c r="FV33" i="6"/>
  <c r="FW33" i="6"/>
  <c r="FX33" i="6"/>
  <c r="FY33" i="6"/>
  <c r="FZ33" i="6"/>
  <c r="GA33" i="6"/>
  <c r="GB33" i="6"/>
  <c r="GC33" i="6"/>
  <c r="GD33" i="6"/>
  <c r="GE33" i="6"/>
  <c r="GF33" i="6"/>
  <c r="GG33" i="6"/>
  <c r="GH33" i="6"/>
  <c r="GI33" i="6"/>
  <c r="GJ33" i="6"/>
  <c r="GK33" i="6"/>
  <c r="GL33" i="6"/>
  <c r="GM33" i="6"/>
  <c r="GN33" i="6"/>
  <c r="GO33" i="6"/>
  <c r="GP33" i="6"/>
  <c r="GQ33" i="6"/>
  <c r="GR33" i="6"/>
  <c r="GS33" i="6"/>
  <c r="GT33" i="6"/>
  <c r="GU33" i="6"/>
  <c r="GV33" i="6"/>
  <c r="GW33" i="6"/>
  <c r="GX33" i="6"/>
  <c r="GY33" i="6"/>
  <c r="GZ33" i="6"/>
  <c r="HA33" i="6"/>
  <c r="HB33" i="6"/>
  <c r="HC33" i="6"/>
  <c r="HD33" i="6"/>
  <c r="HE33" i="6"/>
  <c r="HF33" i="6"/>
  <c r="HG33" i="6"/>
  <c r="HH33" i="6"/>
  <c r="HI33" i="6"/>
  <c r="HJ33" i="6"/>
  <c r="HK33" i="6"/>
  <c r="HL33" i="6"/>
  <c r="HM33" i="6"/>
  <c r="HN33" i="6"/>
  <c r="HO33" i="6"/>
  <c r="HP33" i="6"/>
  <c r="HQ33" i="6"/>
  <c r="HR33" i="6"/>
  <c r="HS33" i="6"/>
  <c r="HT33" i="6"/>
  <c r="HU33" i="6"/>
  <c r="HV33" i="6"/>
  <c r="HW33" i="6"/>
  <c r="HX33" i="6"/>
  <c r="HY33" i="6"/>
  <c r="HZ33" i="6"/>
  <c r="IA33" i="6"/>
  <c r="IB33" i="6"/>
  <c r="IC33" i="6"/>
  <c r="ID33" i="6"/>
  <c r="IE33" i="6"/>
  <c r="IF33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AS34" i="6"/>
  <c r="AT34" i="6"/>
  <c r="AU34" i="6"/>
  <c r="AV34" i="6"/>
  <c r="AW34" i="6"/>
  <c r="AX34" i="6"/>
  <c r="AY34" i="6"/>
  <c r="AZ34" i="6"/>
  <c r="BA34" i="6"/>
  <c r="BB34" i="6"/>
  <c r="BC34" i="6"/>
  <c r="BD34" i="6"/>
  <c r="BE34" i="6"/>
  <c r="BF34" i="6"/>
  <c r="BG34" i="6"/>
  <c r="BH34" i="6"/>
  <c r="BI34" i="6"/>
  <c r="BJ34" i="6"/>
  <c r="BK34" i="6"/>
  <c r="BL34" i="6"/>
  <c r="BM34" i="6"/>
  <c r="BN34" i="6"/>
  <c r="BO34" i="6"/>
  <c r="BP34" i="6"/>
  <c r="BQ34" i="6"/>
  <c r="BR34" i="6"/>
  <c r="BS34" i="6"/>
  <c r="BT34" i="6"/>
  <c r="BU34" i="6"/>
  <c r="BV34" i="6"/>
  <c r="BW34" i="6"/>
  <c r="BX34" i="6"/>
  <c r="BY34" i="6"/>
  <c r="BZ34" i="6"/>
  <c r="CA34" i="6"/>
  <c r="CB34" i="6"/>
  <c r="CC34" i="6"/>
  <c r="CD34" i="6"/>
  <c r="CE34" i="6"/>
  <c r="CF34" i="6"/>
  <c r="CG34" i="6"/>
  <c r="CH34" i="6"/>
  <c r="CI34" i="6"/>
  <c r="CJ34" i="6"/>
  <c r="CK34" i="6"/>
  <c r="CL34" i="6"/>
  <c r="CM34" i="6"/>
  <c r="CN34" i="6"/>
  <c r="CO34" i="6"/>
  <c r="CP34" i="6"/>
  <c r="CQ34" i="6"/>
  <c r="CR34" i="6"/>
  <c r="CS34" i="6"/>
  <c r="CT34" i="6"/>
  <c r="CU34" i="6"/>
  <c r="CV34" i="6"/>
  <c r="CW34" i="6"/>
  <c r="CX34" i="6"/>
  <c r="CY34" i="6"/>
  <c r="CZ34" i="6"/>
  <c r="DA34" i="6"/>
  <c r="DB34" i="6"/>
  <c r="DC34" i="6"/>
  <c r="DD34" i="6"/>
  <c r="DE34" i="6"/>
  <c r="DF34" i="6"/>
  <c r="DG34" i="6"/>
  <c r="DH34" i="6"/>
  <c r="DI34" i="6"/>
  <c r="DJ34" i="6"/>
  <c r="DK34" i="6"/>
  <c r="DL34" i="6"/>
  <c r="DM34" i="6"/>
  <c r="DN34" i="6"/>
  <c r="DO34" i="6"/>
  <c r="DP34" i="6"/>
  <c r="DQ34" i="6"/>
  <c r="DR34" i="6"/>
  <c r="DS34" i="6"/>
  <c r="DT34" i="6"/>
  <c r="DU34" i="6"/>
  <c r="DV34" i="6"/>
  <c r="DW34" i="6"/>
  <c r="DX34" i="6"/>
  <c r="DY34" i="6"/>
  <c r="DZ34" i="6"/>
  <c r="EA34" i="6"/>
  <c r="EB34" i="6"/>
  <c r="EC34" i="6"/>
  <c r="ED34" i="6"/>
  <c r="EE34" i="6"/>
  <c r="EF34" i="6"/>
  <c r="EG34" i="6"/>
  <c r="EH34" i="6"/>
  <c r="EI34" i="6"/>
  <c r="EJ34" i="6"/>
  <c r="EK34" i="6"/>
  <c r="EL34" i="6"/>
  <c r="EM34" i="6"/>
  <c r="EN34" i="6"/>
  <c r="EO34" i="6"/>
  <c r="EP34" i="6"/>
  <c r="EQ34" i="6"/>
  <c r="ER34" i="6"/>
  <c r="ES34" i="6"/>
  <c r="ET34" i="6"/>
  <c r="EU34" i="6"/>
  <c r="EV34" i="6"/>
  <c r="EW34" i="6"/>
  <c r="EX34" i="6"/>
  <c r="EY34" i="6"/>
  <c r="EZ34" i="6"/>
  <c r="FA34" i="6"/>
  <c r="FB34" i="6"/>
  <c r="FC34" i="6"/>
  <c r="FD34" i="6"/>
  <c r="FE34" i="6"/>
  <c r="FF34" i="6"/>
  <c r="FG34" i="6"/>
  <c r="FH34" i="6"/>
  <c r="FI34" i="6"/>
  <c r="FJ34" i="6"/>
  <c r="FK34" i="6"/>
  <c r="FL34" i="6"/>
  <c r="FM34" i="6"/>
  <c r="FN34" i="6"/>
  <c r="FO34" i="6"/>
  <c r="FP34" i="6"/>
  <c r="FQ34" i="6"/>
  <c r="FR34" i="6"/>
  <c r="FS34" i="6"/>
  <c r="FT34" i="6"/>
  <c r="FU34" i="6"/>
  <c r="FV34" i="6"/>
  <c r="FW34" i="6"/>
  <c r="FX34" i="6"/>
  <c r="FY34" i="6"/>
  <c r="FZ34" i="6"/>
  <c r="GA34" i="6"/>
  <c r="GB34" i="6"/>
  <c r="GC34" i="6"/>
  <c r="GD34" i="6"/>
  <c r="GE34" i="6"/>
  <c r="GF34" i="6"/>
  <c r="GG34" i="6"/>
  <c r="GH34" i="6"/>
  <c r="GI34" i="6"/>
  <c r="GJ34" i="6"/>
  <c r="GK34" i="6"/>
  <c r="GL34" i="6"/>
  <c r="GM34" i="6"/>
  <c r="GN34" i="6"/>
  <c r="GO34" i="6"/>
  <c r="GP34" i="6"/>
  <c r="GQ34" i="6"/>
  <c r="GR34" i="6"/>
  <c r="GS34" i="6"/>
  <c r="GT34" i="6"/>
  <c r="GU34" i="6"/>
  <c r="GV34" i="6"/>
  <c r="GW34" i="6"/>
  <c r="GX34" i="6"/>
  <c r="GY34" i="6"/>
  <c r="GZ34" i="6"/>
  <c r="HA34" i="6"/>
  <c r="HB34" i="6"/>
  <c r="HC34" i="6"/>
  <c r="HD34" i="6"/>
  <c r="HE34" i="6"/>
  <c r="HF34" i="6"/>
  <c r="HG34" i="6"/>
  <c r="HH34" i="6"/>
  <c r="HI34" i="6"/>
  <c r="HJ34" i="6"/>
  <c r="HK34" i="6"/>
  <c r="HL34" i="6"/>
  <c r="HM34" i="6"/>
  <c r="HN34" i="6"/>
  <c r="HO34" i="6"/>
  <c r="HP34" i="6"/>
  <c r="HQ34" i="6"/>
  <c r="HR34" i="6"/>
  <c r="HS34" i="6"/>
  <c r="HT34" i="6"/>
  <c r="HU34" i="6"/>
  <c r="HV34" i="6"/>
  <c r="HW34" i="6"/>
  <c r="HX34" i="6"/>
  <c r="HY34" i="6"/>
  <c r="HZ34" i="6"/>
  <c r="IA34" i="6"/>
  <c r="IB34" i="6"/>
  <c r="IC34" i="6"/>
  <c r="ID34" i="6"/>
  <c r="IE34" i="6"/>
  <c r="IF34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AV35" i="6"/>
  <c r="AW35" i="6"/>
  <c r="AX35" i="6"/>
  <c r="AY35" i="6"/>
  <c r="AZ35" i="6"/>
  <c r="BA35" i="6"/>
  <c r="BB35" i="6"/>
  <c r="BC35" i="6"/>
  <c r="BD35" i="6"/>
  <c r="BE35" i="6"/>
  <c r="BF35" i="6"/>
  <c r="BG35" i="6"/>
  <c r="BH35" i="6"/>
  <c r="BI35" i="6"/>
  <c r="BJ35" i="6"/>
  <c r="BK35" i="6"/>
  <c r="BL35" i="6"/>
  <c r="BM35" i="6"/>
  <c r="BN35" i="6"/>
  <c r="BO35" i="6"/>
  <c r="BP35" i="6"/>
  <c r="BQ35" i="6"/>
  <c r="BR35" i="6"/>
  <c r="BS35" i="6"/>
  <c r="BT35" i="6"/>
  <c r="BU35" i="6"/>
  <c r="BV35" i="6"/>
  <c r="BW35" i="6"/>
  <c r="BX35" i="6"/>
  <c r="BY35" i="6"/>
  <c r="BZ35" i="6"/>
  <c r="CA35" i="6"/>
  <c r="CB35" i="6"/>
  <c r="CC35" i="6"/>
  <c r="CD35" i="6"/>
  <c r="CE35" i="6"/>
  <c r="CF35" i="6"/>
  <c r="CG35" i="6"/>
  <c r="CH35" i="6"/>
  <c r="CI35" i="6"/>
  <c r="CJ35" i="6"/>
  <c r="CK35" i="6"/>
  <c r="CL35" i="6"/>
  <c r="CM35" i="6"/>
  <c r="CN35" i="6"/>
  <c r="CO35" i="6"/>
  <c r="CP35" i="6"/>
  <c r="CQ35" i="6"/>
  <c r="CR35" i="6"/>
  <c r="CS35" i="6"/>
  <c r="CT35" i="6"/>
  <c r="CU35" i="6"/>
  <c r="CV35" i="6"/>
  <c r="CW35" i="6"/>
  <c r="CX35" i="6"/>
  <c r="CY35" i="6"/>
  <c r="CZ35" i="6"/>
  <c r="DA35" i="6"/>
  <c r="DB35" i="6"/>
  <c r="DC35" i="6"/>
  <c r="DD35" i="6"/>
  <c r="DE35" i="6"/>
  <c r="DF35" i="6"/>
  <c r="DG35" i="6"/>
  <c r="DH35" i="6"/>
  <c r="DI35" i="6"/>
  <c r="DJ35" i="6"/>
  <c r="DK35" i="6"/>
  <c r="DL35" i="6"/>
  <c r="DM35" i="6"/>
  <c r="DN35" i="6"/>
  <c r="DO35" i="6"/>
  <c r="DP35" i="6"/>
  <c r="DQ35" i="6"/>
  <c r="DR35" i="6"/>
  <c r="DS35" i="6"/>
  <c r="DT35" i="6"/>
  <c r="DU35" i="6"/>
  <c r="DV35" i="6"/>
  <c r="DW35" i="6"/>
  <c r="DX35" i="6"/>
  <c r="DY35" i="6"/>
  <c r="DZ35" i="6"/>
  <c r="EA35" i="6"/>
  <c r="EB35" i="6"/>
  <c r="EC35" i="6"/>
  <c r="ED35" i="6"/>
  <c r="EE35" i="6"/>
  <c r="EF35" i="6"/>
  <c r="EG35" i="6"/>
  <c r="EH35" i="6"/>
  <c r="EI35" i="6"/>
  <c r="EJ35" i="6"/>
  <c r="EK35" i="6"/>
  <c r="EL35" i="6"/>
  <c r="EM35" i="6"/>
  <c r="EN35" i="6"/>
  <c r="EO35" i="6"/>
  <c r="EP35" i="6"/>
  <c r="EQ35" i="6"/>
  <c r="ER35" i="6"/>
  <c r="ES35" i="6"/>
  <c r="ET35" i="6"/>
  <c r="EU35" i="6"/>
  <c r="EV35" i="6"/>
  <c r="EW35" i="6"/>
  <c r="EX35" i="6"/>
  <c r="EY35" i="6"/>
  <c r="EZ35" i="6"/>
  <c r="FA35" i="6"/>
  <c r="FB35" i="6"/>
  <c r="FC35" i="6"/>
  <c r="FD35" i="6"/>
  <c r="FE35" i="6"/>
  <c r="FF35" i="6"/>
  <c r="FG35" i="6"/>
  <c r="FH35" i="6"/>
  <c r="FI35" i="6"/>
  <c r="FJ35" i="6"/>
  <c r="FK35" i="6"/>
  <c r="FL35" i="6"/>
  <c r="FM35" i="6"/>
  <c r="FN35" i="6"/>
  <c r="FO35" i="6"/>
  <c r="FP35" i="6"/>
  <c r="FQ35" i="6"/>
  <c r="FR35" i="6"/>
  <c r="FS35" i="6"/>
  <c r="FT35" i="6"/>
  <c r="FU35" i="6"/>
  <c r="FV35" i="6"/>
  <c r="FW35" i="6"/>
  <c r="FX35" i="6"/>
  <c r="FY35" i="6"/>
  <c r="FZ35" i="6"/>
  <c r="GA35" i="6"/>
  <c r="GB35" i="6"/>
  <c r="GC35" i="6"/>
  <c r="GD35" i="6"/>
  <c r="GE35" i="6"/>
  <c r="GF35" i="6"/>
  <c r="GG35" i="6"/>
  <c r="GH35" i="6"/>
  <c r="GI35" i="6"/>
  <c r="GJ35" i="6"/>
  <c r="GK35" i="6"/>
  <c r="GL35" i="6"/>
  <c r="GM35" i="6"/>
  <c r="GN35" i="6"/>
  <c r="GO35" i="6"/>
  <c r="GP35" i="6"/>
  <c r="GQ35" i="6"/>
  <c r="GR35" i="6"/>
  <c r="GS35" i="6"/>
  <c r="GT35" i="6"/>
  <c r="GU35" i="6"/>
  <c r="GV35" i="6"/>
  <c r="GW35" i="6"/>
  <c r="GX35" i="6"/>
  <c r="GY35" i="6"/>
  <c r="GZ35" i="6"/>
  <c r="HA35" i="6"/>
  <c r="HB35" i="6"/>
  <c r="HC35" i="6"/>
  <c r="HD35" i="6"/>
  <c r="HE35" i="6"/>
  <c r="HF35" i="6"/>
  <c r="HG35" i="6"/>
  <c r="HH35" i="6"/>
  <c r="HI35" i="6"/>
  <c r="HJ35" i="6"/>
  <c r="HK35" i="6"/>
  <c r="HL35" i="6"/>
  <c r="HM35" i="6"/>
  <c r="HN35" i="6"/>
  <c r="HO35" i="6"/>
  <c r="HP35" i="6"/>
  <c r="HQ35" i="6"/>
  <c r="HR35" i="6"/>
  <c r="HS35" i="6"/>
  <c r="HT35" i="6"/>
  <c r="HU35" i="6"/>
  <c r="HV35" i="6"/>
  <c r="HW35" i="6"/>
  <c r="HX35" i="6"/>
  <c r="HY35" i="6"/>
  <c r="HZ35" i="6"/>
  <c r="IA35" i="6"/>
  <c r="IB35" i="6"/>
  <c r="IC35" i="6"/>
  <c r="ID35" i="6"/>
  <c r="IE35" i="6"/>
  <c r="IF35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AX36" i="6"/>
  <c r="AY36" i="6"/>
  <c r="AZ36" i="6"/>
  <c r="BA36" i="6"/>
  <c r="BB36" i="6"/>
  <c r="BC36" i="6"/>
  <c r="BD36" i="6"/>
  <c r="BE36" i="6"/>
  <c r="BF36" i="6"/>
  <c r="BG36" i="6"/>
  <c r="BH36" i="6"/>
  <c r="BI36" i="6"/>
  <c r="BJ36" i="6"/>
  <c r="BK36" i="6"/>
  <c r="BL36" i="6"/>
  <c r="BM36" i="6"/>
  <c r="BN36" i="6"/>
  <c r="BO36" i="6"/>
  <c r="BP36" i="6"/>
  <c r="BQ36" i="6"/>
  <c r="BR36" i="6"/>
  <c r="BS36" i="6"/>
  <c r="BT36" i="6"/>
  <c r="BU36" i="6"/>
  <c r="BV36" i="6"/>
  <c r="BW36" i="6"/>
  <c r="BX36" i="6"/>
  <c r="BY36" i="6"/>
  <c r="BZ36" i="6"/>
  <c r="CA36" i="6"/>
  <c r="CB36" i="6"/>
  <c r="CC36" i="6"/>
  <c r="CD36" i="6"/>
  <c r="CE36" i="6"/>
  <c r="CF36" i="6"/>
  <c r="CG36" i="6"/>
  <c r="CH36" i="6"/>
  <c r="CI36" i="6"/>
  <c r="CJ36" i="6"/>
  <c r="CK36" i="6"/>
  <c r="CL36" i="6"/>
  <c r="CM36" i="6"/>
  <c r="CN36" i="6"/>
  <c r="CO36" i="6"/>
  <c r="CP36" i="6"/>
  <c r="CQ36" i="6"/>
  <c r="CR36" i="6"/>
  <c r="CS36" i="6"/>
  <c r="CT36" i="6"/>
  <c r="CU36" i="6"/>
  <c r="CV36" i="6"/>
  <c r="CW36" i="6"/>
  <c r="CX36" i="6"/>
  <c r="CY36" i="6"/>
  <c r="CZ36" i="6"/>
  <c r="DA36" i="6"/>
  <c r="DB36" i="6"/>
  <c r="DC36" i="6"/>
  <c r="DD36" i="6"/>
  <c r="DE36" i="6"/>
  <c r="DF36" i="6"/>
  <c r="DG36" i="6"/>
  <c r="DH36" i="6"/>
  <c r="DI36" i="6"/>
  <c r="DJ36" i="6"/>
  <c r="DK36" i="6"/>
  <c r="DL36" i="6"/>
  <c r="DM36" i="6"/>
  <c r="DN36" i="6"/>
  <c r="DO36" i="6"/>
  <c r="DP36" i="6"/>
  <c r="DQ36" i="6"/>
  <c r="DR36" i="6"/>
  <c r="DS36" i="6"/>
  <c r="DT36" i="6"/>
  <c r="DU36" i="6"/>
  <c r="DV36" i="6"/>
  <c r="DW36" i="6"/>
  <c r="DX36" i="6"/>
  <c r="DY36" i="6"/>
  <c r="DZ36" i="6"/>
  <c r="EA36" i="6"/>
  <c r="EB36" i="6"/>
  <c r="EC36" i="6"/>
  <c r="ED36" i="6"/>
  <c r="EE36" i="6"/>
  <c r="EF36" i="6"/>
  <c r="EG36" i="6"/>
  <c r="EH36" i="6"/>
  <c r="EI36" i="6"/>
  <c r="EJ36" i="6"/>
  <c r="EK36" i="6"/>
  <c r="EL36" i="6"/>
  <c r="EM36" i="6"/>
  <c r="EN36" i="6"/>
  <c r="EO36" i="6"/>
  <c r="EP36" i="6"/>
  <c r="EQ36" i="6"/>
  <c r="ER36" i="6"/>
  <c r="ES36" i="6"/>
  <c r="ET36" i="6"/>
  <c r="EU36" i="6"/>
  <c r="EV36" i="6"/>
  <c r="EW36" i="6"/>
  <c r="EX36" i="6"/>
  <c r="EY36" i="6"/>
  <c r="EZ36" i="6"/>
  <c r="FA36" i="6"/>
  <c r="FB36" i="6"/>
  <c r="FC36" i="6"/>
  <c r="FD36" i="6"/>
  <c r="FE36" i="6"/>
  <c r="FF36" i="6"/>
  <c r="FG36" i="6"/>
  <c r="FH36" i="6"/>
  <c r="FI36" i="6"/>
  <c r="FJ36" i="6"/>
  <c r="FK36" i="6"/>
  <c r="FL36" i="6"/>
  <c r="FM36" i="6"/>
  <c r="FN36" i="6"/>
  <c r="FO36" i="6"/>
  <c r="FP36" i="6"/>
  <c r="FQ36" i="6"/>
  <c r="FR36" i="6"/>
  <c r="FS36" i="6"/>
  <c r="FT36" i="6"/>
  <c r="FU36" i="6"/>
  <c r="FV36" i="6"/>
  <c r="FW36" i="6"/>
  <c r="FX36" i="6"/>
  <c r="FY36" i="6"/>
  <c r="FZ36" i="6"/>
  <c r="GA36" i="6"/>
  <c r="GB36" i="6"/>
  <c r="GC36" i="6"/>
  <c r="GD36" i="6"/>
  <c r="GE36" i="6"/>
  <c r="GF36" i="6"/>
  <c r="GG36" i="6"/>
  <c r="GH36" i="6"/>
  <c r="GI36" i="6"/>
  <c r="GJ36" i="6"/>
  <c r="GK36" i="6"/>
  <c r="GL36" i="6"/>
  <c r="GM36" i="6"/>
  <c r="GN36" i="6"/>
  <c r="GO36" i="6"/>
  <c r="GP36" i="6"/>
  <c r="GQ36" i="6"/>
  <c r="GR36" i="6"/>
  <c r="GS36" i="6"/>
  <c r="GT36" i="6"/>
  <c r="GU36" i="6"/>
  <c r="GV36" i="6"/>
  <c r="GW36" i="6"/>
  <c r="GX36" i="6"/>
  <c r="GY36" i="6"/>
  <c r="GZ36" i="6"/>
  <c r="HA36" i="6"/>
  <c r="HB36" i="6"/>
  <c r="HC36" i="6"/>
  <c r="HD36" i="6"/>
  <c r="HE36" i="6"/>
  <c r="HF36" i="6"/>
  <c r="HG36" i="6"/>
  <c r="HH36" i="6"/>
  <c r="HI36" i="6"/>
  <c r="HJ36" i="6"/>
  <c r="HK36" i="6"/>
  <c r="HL36" i="6"/>
  <c r="HM36" i="6"/>
  <c r="HN36" i="6"/>
  <c r="HO36" i="6"/>
  <c r="HP36" i="6"/>
  <c r="HQ36" i="6"/>
  <c r="HR36" i="6"/>
  <c r="HS36" i="6"/>
  <c r="HT36" i="6"/>
  <c r="HU36" i="6"/>
  <c r="HV36" i="6"/>
  <c r="HW36" i="6"/>
  <c r="HX36" i="6"/>
  <c r="HY36" i="6"/>
  <c r="HZ36" i="6"/>
  <c r="IA36" i="6"/>
  <c r="IB36" i="6"/>
  <c r="IC36" i="6"/>
  <c r="ID36" i="6"/>
  <c r="IE36" i="6"/>
  <c r="IF36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AV37" i="6"/>
  <c r="AW37" i="6"/>
  <c r="AX37" i="6"/>
  <c r="AY37" i="6"/>
  <c r="AZ37" i="6"/>
  <c r="BA37" i="6"/>
  <c r="BB37" i="6"/>
  <c r="BC37" i="6"/>
  <c r="BD37" i="6"/>
  <c r="BE37" i="6"/>
  <c r="BF37" i="6"/>
  <c r="BG37" i="6"/>
  <c r="BH37" i="6"/>
  <c r="BI37" i="6"/>
  <c r="BJ37" i="6"/>
  <c r="BK37" i="6"/>
  <c r="BL37" i="6"/>
  <c r="BM37" i="6"/>
  <c r="BN37" i="6"/>
  <c r="BO37" i="6"/>
  <c r="BP37" i="6"/>
  <c r="BQ37" i="6"/>
  <c r="BR37" i="6"/>
  <c r="BS37" i="6"/>
  <c r="BT37" i="6"/>
  <c r="BU37" i="6"/>
  <c r="BV37" i="6"/>
  <c r="BW37" i="6"/>
  <c r="BX37" i="6"/>
  <c r="BY37" i="6"/>
  <c r="BZ37" i="6"/>
  <c r="CA37" i="6"/>
  <c r="CB37" i="6"/>
  <c r="CC37" i="6"/>
  <c r="CD37" i="6"/>
  <c r="CE37" i="6"/>
  <c r="CF37" i="6"/>
  <c r="CG37" i="6"/>
  <c r="CH37" i="6"/>
  <c r="CI37" i="6"/>
  <c r="CJ37" i="6"/>
  <c r="CK37" i="6"/>
  <c r="CL37" i="6"/>
  <c r="CM37" i="6"/>
  <c r="CN37" i="6"/>
  <c r="CO37" i="6"/>
  <c r="CP37" i="6"/>
  <c r="CQ37" i="6"/>
  <c r="CR37" i="6"/>
  <c r="CS37" i="6"/>
  <c r="CT37" i="6"/>
  <c r="CU37" i="6"/>
  <c r="CV37" i="6"/>
  <c r="CW37" i="6"/>
  <c r="CX37" i="6"/>
  <c r="CY37" i="6"/>
  <c r="CZ37" i="6"/>
  <c r="DA37" i="6"/>
  <c r="DB37" i="6"/>
  <c r="DC37" i="6"/>
  <c r="DD37" i="6"/>
  <c r="DE37" i="6"/>
  <c r="DF37" i="6"/>
  <c r="DG37" i="6"/>
  <c r="DH37" i="6"/>
  <c r="DI37" i="6"/>
  <c r="DJ37" i="6"/>
  <c r="DK37" i="6"/>
  <c r="DL37" i="6"/>
  <c r="DM37" i="6"/>
  <c r="DN37" i="6"/>
  <c r="DO37" i="6"/>
  <c r="DP37" i="6"/>
  <c r="DQ37" i="6"/>
  <c r="DR37" i="6"/>
  <c r="DS37" i="6"/>
  <c r="DT37" i="6"/>
  <c r="DU37" i="6"/>
  <c r="DV37" i="6"/>
  <c r="DW37" i="6"/>
  <c r="DX37" i="6"/>
  <c r="DY37" i="6"/>
  <c r="DZ37" i="6"/>
  <c r="EA37" i="6"/>
  <c r="EB37" i="6"/>
  <c r="EC37" i="6"/>
  <c r="ED37" i="6"/>
  <c r="EE37" i="6"/>
  <c r="EF37" i="6"/>
  <c r="EG37" i="6"/>
  <c r="EH37" i="6"/>
  <c r="EI37" i="6"/>
  <c r="EJ37" i="6"/>
  <c r="EK37" i="6"/>
  <c r="EL37" i="6"/>
  <c r="EM37" i="6"/>
  <c r="EN37" i="6"/>
  <c r="EO37" i="6"/>
  <c r="EP37" i="6"/>
  <c r="EQ37" i="6"/>
  <c r="ER37" i="6"/>
  <c r="ES37" i="6"/>
  <c r="ET37" i="6"/>
  <c r="EU37" i="6"/>
  <c r="EV37" i="6"/>
  <c r="EW37" i="6"/>
  <c r="EX37" i="6"/>
  <c r="EY37" i="6"/>
  <c r="EZ37" i="6"/>
  <c r="FA37" i="6"/>
  <c r="FB37" i="6"/>
  <c r="FC37" i="6"/>
  <c r="FD37" i="6"/>
  <c r="FE37" i="6"/>
  <c r="FF37" i="6"/>
  <c r="FG37" i="6"/>
  <c r="FH37" i="6"/>
  <c r="FI37" i="6"/>
  <c r="FJ37" i="6"/>
  <c r="FK37" i="6"/>
  <c r="FL37" i="6"/>
  <c r="FM37" i="6"/>
  <c r="FN37" i="6"/>
  <c r="FO37" i="6"/>
  <c r="FP37" i="6"/>
  <c r="FQ37" i="6"/>
  <c r="FR37" i="6"/>
  <c r="FS37" i="6"/>
  <c r="FT37" i="6"/>
  <c r="FU37" i="6"/>
  <c r="FV37" i="6"/>
  <c r="FW37" i="6"/>
  <c r="FX37" i="6"/>
  <c r="FY37" i="6"/>
  <c r="FZ37" i="6"/>
  <c r="GA37" i="6"/>
  <c r="GB37" i="6"/>
  <c r="GC37" i="6"/>
  <c r="GD37" i="6"/>
  <c r="GE37" i="6"/>
  <c r="GF37" i="6"/>
  <c r="GG37" i="6"/>
  <c r="GH37" i="6"/>
  <c r="GI37" i="6"/>
  <c r="GJ37" i="6"/>
  <c r="GK37" i="6"/>
  <c r="GL37" i="6"/>
  <c r="GM37" i="6"/>
  <c r="GN37" i="6"/>
  <c r="GO37" i="6"/>
  <c r="GP37" i="6"/>
  <c r="GQ37" i="6"/>
  <c r="GR37" i="6"/>
  <c r="GS37" i="6"/>
  <c r="GT37" i="6"/>
  <c r="GU37" i="6"/>
  <c r="GV37" i="6"/>
  <c r="GW37" i="6"/>
  <c r="GX37" i="6"/>
  <c r="GY37" i="6"/>
  <c r="GZ37" i="6"/>
  <c r="HA37" i="6"/>
  <c r="HB37" i="6"/>
  <c r="HC37" i="6"/>
  <c r="HD37" i="6"/>
  <c r="HE37" i="6"/>
  <c r="HF37" i="6"/>
  <c r="HG37" i="6"/>
  <c r="HH37" i="6"/>
  <c r="HI37" i="6"/>
  <c r="HJ37" i="6"/>
  <c r="HK37" i="6"/>
  <c r="HL37" i="6"/>
  <c r="HM37" i="6"/>
  <c r="HN37" i="6"/>
  <c r="HO37" i="6"/>
  <c r="HP37" i="6"/>
  <c r="HQ37" i="6"/>
  <c r="HR37" i="6"/>
  <c r="HS37" i="6"/>
  <c r="HT37" i="6"/>
  <c r="HU37" i="6"/>
  <c r="HV37" i="6"/>
  <c r="HW37" i="6"/>
  <c r="HX37" i="6"/>
  <c r="HY37" i="6"/>
  <c r="HZ37" i="6"/>
  <c r="IA37" i="6"/>
  <c r="IB37" i="6"/>
  <c r="IC37" i="6"/>
  <c r="ID37" i="6"/>
  <c r="IE37" i="6"/>
  <c r="IF37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AV38" i="6"/>
  <c r="AW38" i="6"/>
  <c r="AX38" i="6"/>
  <c r="AY38" i="6"/>
  <c r="AZ38" i="6"/>
  <c r="BA38" i="6"/>
  <c r="BB38" i="6"/>
  <c r="BC38" i="6"/>
  <c r="BD38" i="6"/>
  <c r="BE38" i="6"/>
  <c r="BF38" i="6"/>
  <c r="BG38" i="6"/>
  <c r="BH38" i="6"/>
  <c r="BI38" i="6"/>
  <c r="BJ38" i="6"/>
  <c r="BK38" i="6"/>
  <c r="BL38" i="6"/>
  <c r="BM38" i="6"/>
  <c r="BN38" i="6"/>
  <c r="BO38" i="6"/>
  <c r="BP38" i="6"/>
  <c r="BQ38" i="6"/>
  <c r="BR38" i="6"/>
  <c r="BS38" i="6"/>
  <c r="BT38" i="6"/>
  <c r="BU38" i="6"/>
  <c r="BV38" i="6"/>
  <c r="BW38" i="6"/>
  <c r="BX38" i="6"/>
  <c r="BY38" i="6"/>
  <c r="BZ38" i="6"/>
  <c r="CA38" i="6"/>
  <c r="CB38" i="6"/>
  <c r="CC38" i="6"/>
  <c r="CD38" i="6"/>
  <c r="CE38" i="6"/>
  <c r="CF38" i="6"/>
  <c r="CG38" i="6"/>
  <c r="CH38" i="6"/>
  <c r="CI38" i="6"/>
  <c r="CJ38" i="6"/>
  <c r="CK38" i="6"/>
  <c r="CL38" i="6"/>
  <c r="CM38" i="6"/>
  <c r="CN38" i="6"/>
  <c r="CO38" i="6"/>
  <c r="CP38" i="6"/>
  <c r="CQ38" i="6"/>
  <c r="CR38" i="6"/>
  <c r="CS38" i="6"/>
  <c r="CT38" i="6"/>
  <c r="CU38" i="6"/>
  <c r="CV38" i="6"/>
  <c r="CW38" i="6"/>
  <c r="CX38" i="6"/>
  <c r="CY38" i="6"/>
  <c r="CZ38" i="6"/>
  <c r="DA38" i="6"/>
  <c r="DB38" i="6"/>
  <c r="DC38" i="6"/>
  <c r="DD38" i="6"/>
  <c r="DE38" i="6"/>
  <c r="DF38" i="6"/>
  <c r="DG38" i="6"/>
  <c r="DH38" i="6"/>
  <c r="DI38" i="6"/>
  <c r="DJ38" i="6"/>
  <c r="DK38" i="6"/>
  <c r="DL38" i="6"/>
  <c r="DM38" i="6"/>
  <c r="DN38" i="6"/>
  <c r="DO38" i="6"/>
  <c r="DP38" i="6"/>
  <c r="DQ38" i="6"/>
  <c r="DR38" i="6"/>
  <c r="DS38" i="6"/>
  <c r="DT38" i="6"/>
  <c r="DU38" i="6"/>
  <c r="DV38" i="6"/>
  <c r="DW38" i="6"/>
  <c r="DX38" i="6"/>
  <c r="DY38" i="6"/>
  <c r="DZ38" i="6"/>
  <c r="EA38" i="6"/>
  <c r="EB38" i="6"/>
  <c r="EC38" i="6"/>
  <c r="ED38" i="6"/>
  <c r="EE38" i="6"/>
  <c r="EF38" i="6"/>
  <c r="EG38" i="6"/>
  <c r="EH38" i="6"/>
  <c r="EI38" i="6"/>
  <c r="EJ38" i="6"/>
  <c r="EK38" i="6"/>
  <c r="EL38" i="6"/>
  <c r="EM38" i="6"/>
  <c r="EN38" i="6"/>
  <c r="EO38" i="6"/>
  <c r="EP38" i="6"/>
  <c r="EQ38" i="6"/>
  <c r="ER38" i="6"/>
  <c r="ES38" i="6"/>
  <c r="ET38" i="6"/>
  <c r="EU38" i="6"/>
  <c r="EV38" i="6"/>
  <c r="EW38" i="6"/>
  <c r="EX38" i="6"/>
  <c r="EY38" i="6"/>
  <c r="EZ38" i="6"/>
  <c r="FA38" i="6"/>
  <c r="FB38" i="6"/>
  <c r="FC38" i="6"/>
  <c r="FD38" i="6"/>
  <c r="FE38" i="6"/>
  <c r="FF38" i="6"/>
  <c r="FG38" i="6"/>
  <c r="FH38" i="6"/>
  <c r="FI38" i="6"/>
  <c r="FJ38" i="6"/>
  <c r="FK38" i="6"/>
  <c r="FL38" i="6"/>
  <c r="FM38" i="6"/>
  <c r="FN38" i="6"/>
  <c r="FO38" i="6"/>
  <c r="FP38" i="6"/>
  <c r="FQ38" i="6"/>
  <c r="FR38" i="6"/>
  <c r="FS38" i="6"/>
  <c r="FT38" i="6"/>
  <c r="FU38" i="6"/>
  <c r="FV38" i="6"/>
  <c r="FW38" i="6"/>
  <c r="FX38" i="6"/>
  <c r="FY38" i="6"/>
  <c r="FZ38" i="6"/>
  <c r="GA38" i="6"/>
  <c r="GB38" i="6"/>
  <c r="GC38" i="6"/>
  <c r="GD38" i="6"/>
  <c r="GE38" i="6"/>
  <c r="GF38" i="6"/>
  <c r="GG38" i="6"/>
  <c r="GH38" i="6"/>
  <c r="GI38" i="6"/>
  <c r="GJ38" i="6"/>
  <c r="GK38" i="6"/>
  <c r="GL38" i="6"/>
  <c r="GM38" i="6"/>
  <c r="GN38" i="6"/>
  <c r="GO38" i="6"/>
  <c r="GP38" i="6"/>
  <c r="GQ38" i="6"/>
  <c r="GR38" i="6"/>
  <c r="GS38" i="6"/>
  <c r="GT38" i="6"/>
  <c r="GU38" i="6"/>
  <c r="GV38" i="6"/>
  <c r="GW38" i="6"/>
  <c r="GX38" i="6"/>
  <c r="GY38" i="6"/>
  <c r="GZ38" i="6"/>
  <c r="HA38" i="6"/>
  <c r="HB38" i="6"/>
  <c r="HC38" i="6"/>
  <c r="HD38" i="6"/>
  <c r="HE38" i="6"/>
  <c r="HF38" i="6"/>
  <c r="HG38" i="6"/>
  <c r="HH38" i="6"/>
  <c r="HI38" i="6"/>
  <c r="HJ38" i="6"/>
  <c r="HK38" i="6"/>
  <c r="HL38" i="6"/>
  <c r="HM38" i="6"/>
  <c r="HN38" i="6"/>
  <c r="HO38" i="6"/>
  <c r="HP38" i="6"/>
  <c r="HQ38" i="6"/>
  <c r="HR38" i="6"/>
  <c r="HS38" i="6"/>
  <c r="HT38" i="6"/>
  <c r="HU38" i="6"/>
  <c r="HV38" i="6"/>
  <c r="HW38" i="6"/>
  <c r="HX38" i="6"/>
  <c r="HY38" i="6"/>
  <c r="HZ38" i="6"/>
  <c r="IA38" i="6"/>
  <c r="IB38" i="6"/>
  <c r="IC38" i="6"/>
  <c r="ID38" i="6"/>
  <c r="IE38" i="6"/>
  <c r="IF38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AP39" i="6"/>
  <c r="AQ39" i="6"/>
  <c r="AR39" i="6"/>
  <c r="AS39" i="6"/>
  <c r="AT39" i="6"/>
  <c r="AU39" i="6"/>
  <c r="AV39" i="6"/>
  <c r="AW39" i="6"/>
  <c r="AX39" i="6"/>
  <c r="AY39" i="6"/>
  <c r="AZ39" i="6"/>
  <c r="BA39" i="6"/>
  <c r="BB39" i="6"/>
  <c r="BC39" i="6"/>
  <c r="BD39" i="6"/>
  <c r="BE39" i="6"/>
  <c r="BF39" i="6"/>
  <c r="BG39" i="6"/>
  <c r="BH39" i="6"/>
  <c r="BI39" i="6"/>
  <c r="BJ39" i="6"/>
  <c r="BK39" i="6"/>
  <c r="BL39" i="6"/>
  <c r="BM39" i="6"/>
  <c r="BN39" i="6"/>
  <c r="BO39" i="6"/>
  <c r="BP39" i="6"/>
  <c r="BQ39" i="6"/>
  <c r="BR39" i="6"/>
  <c r="BS39" i="6"/>
  <c r="BT39" i="6"/>
  <c r="BU39" i="6"/>
  <c r="BV39" i="6"/>
  <c r="BW39" i="6"/>
  <c r="BX39" i="6"/>
  <c r="BY39" i="6"/>
  <c r="BZ39" i="6"/>
  <c r="CA39" i="6"/>
  <c r="CB39" i="6"/>
  <c r="CC39" i="6"/>
  <c r="CD39" i="6"/>
  <c r="CE39" i="6"/>
  <c r="CF39" i="6"/>
  <c r="CG39" i="6"/>
  <c r="CH39" i="6"/>
  <c r="CI39" i="6"/>
  <c r="CJ39" i="6"/>
  <c r="CK39" i="6"/>
  <c r="CL39" i="6"/>
  <c r="CM39" i="6"/>
  <c r="CN39" i="6"/>
  <c r="CO39" i="6"/>
  <c r="CP39" i="6"/>
  <c r="CQ39" i="6"/>
  <c r="CR39" i="6"/>
  <c r="CS39" i="6"/>
  <c r="CT39" i="6"/>
  <c r="CU39" i="6"/>
  <c r="CV39" i="6"/>
  <c r="CW39" i="6"/>
  <c r="CX39" i="6"/>
  <c r="CY39" i="6"/>
  <c r="CZ39" i="6"/>
  <c r="DA39" i="6"/>
  <c r="DB39" i="6"/>
  <c r="DC39" i="6"/>
  <c r="DD39" i="6"/>
  <c r="DE39" i="6"/>
  <c r="DF39" i="6"/>
  <c r="DG39" i="6"/>
  <c r="DH39" i="6"/>
  <c r="DI39" i="6"/>
  <c r="DJ39" i="6"/>
  <c r="DK39" i="6"/>
  <c r="DL39" i="6"/>
  <c r="DM39" i="6"/>
  <c r="DN39" i="6"/>
  <c r="DO39" i="6"/>
  <c r="DP39" i="6"/>
  <c r="DQ39" i="6"/>
  <c r="DR39" i="6"/>
  <c r="DS39" i="6"/>
  <c r="DT39" i="6"/>
  <c r="DU39" i="6"/>
  <c r="DV39" i="6"/>
  <c r="DW39" i="6"/>
  <c r="DX39" i="6"/>
  <c r="DY39" i="6"/>
  <c r="DZ39" i="6"/>
  <c r="EA39" i="6"/>
  <c r="EB39" i="6"/>
  <c r="EC39" i="6"/>
  <c r="ED39" i="6"/>
  <c r="EE39" i="6"/>
  <c r="EF39" i="6"/>
  <c r="EG39" i="6"/>
  <c r="EH39" i="6"/>
  <c r="EI39" i="6"/>
  <c r="EJ39" i="6"/>
  <c r="EK39" i="6"/>
  <c r="EL39" i="6"/>
  <c r="EM39" i="6"/>
  <c r="EN39" i="6"/>
  <c r="EO39" i="6"/>
  <c r="EP39" i="6"/>
  <c r="EQ39" i="6"/>
  <c r="ER39" i="6"/>
  <c r="ES39" i="6"/>
  <c r="ET39" i="6"/>
  <c r="EU39" i="6"/>
  <c r="EV39" i="6"/>
  <c r="EW39" i="6"/>
  <c r="EX39" i="6"/>
  <c r="EY39" i="6"/>
  <c r="EZ39" i="6"/>
  <c r="FA39" i="6"/>
  <c r="FB39" i="6"/>
  <c r="FC39" i="6"/>
  <c r="FD39" i="6"/>
  <c r="FE39" i="6"/>
  <c r="FF39" i="6"/>
  <c r="FG39" i="6"/>
  <c r="FH39" i="6"/>
  <c r="FI39" i="6"/>
  <c r="FJ39" i="6"/>
  <c r="FK39" i="6"/>
  <c r="FL39" i="6"/>
  <c r="FM39" i="6"/>
  <c r="FN39" i="6"/>
  <c r="FO39" i="6"/>
  <c r="FP39" i="6"/>
  <c r="FQ39" i="6"/>
  <c r="FR39" i="6"/>
  <c r="FS39" i="6"/>
  <c r="FT39" i="6"/>
  <c r="FU39" i="6"/>
  <c r="FV39" i="6"/>
  <c r="FW39" i="6"/>
  <c r="FX39" i="6"/>
  <c r="FY39" i="6"/>
  <c r="FZ39" i="6"/>
  <c r="GA39" i="6"/>
  <c r="GB39" i="6"/>
  <c r="GC39" i="6"/>
  <c r="GD39" i="6"/>
  <c r="GE39" i="6"/>
  <c r="GF39" i="6"/>
  <c r="GG39" i="6"/>
  <c r="GH39" i="6"/>
  <c r="GI39" i="6"/>
  <c r="GJ39" i="6"/>
  <c r="GK39" i="6"/>
  <c r="GL39" i="6"/>
  <c r="GM39" i="6"/>
  <c r="GN39" i="6"/>
  <c r="GO39" i="6"/>
  <c r="GP39" i="6"/>
  <c r="GQ39" i="6"/>
  <c r="GR39" i="6"/>
  <c r="GS39" i="6"/>
  <c r="GT39" i="6"/>
  <c r="GU39" i="6"/>
  <c r="GV39" i="6"/>
  <c r="GW39" i="6"/>
  <c r="GX39" i="6"/>
  <c r="GY39" i="6"/>
  <c r="GZ39" i="6"/>
  <c r="HA39" i="6"/>
  <c r="HB39" i="6"/>
  <c r="HC39" i="6"/>
  <c r="HD39" i="6"/>
  <c r="HE39" i="6"/>
  <c r="HF39" i="6"/>
  <c r="HG39" i="6"/>
  <c r="HH39" i="6"/>
  <c r="HI39" i="6"/>
  <c r="HJ39" i="6"/>
  <c r="HK39" i="6"/>
  <c r="HL39" i="6"/>
  <c r="HM39" i="6"/>
  <c r="HN39" i="6"/>
  <c r="HO39" i="6"/>
  <c r="HP39" i="6"/>
  <c r="HQ39" i="6"/>
  <c r="HR39" i="6"/>
  <c r="HS39" i="6"/>
  <c r="HT39" i="6"/>
  <c r="HU39" i="6"/>
  <c r="HV39" i="6"/>
  <c r="HW39" i="6"/>
  <c r="HX39" i="6"/>
  <c r="HY39" i="6"/>
  <c r="HZ39" i="6"/>
  <c r="IA39" i="6"/>
  <c r="IB39" i="6"/>
  <c r="IC39" i="6"/>
  <c r="ID39" i="6"/>
  <c r="IE39" i="6"/>
  <c r="IF39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AR40" i="6"/>
  <c r="AS40" i="6"/>
  <c r="AT40" i="6"/>
  <c r="AU40" i="6"/>
  <c r="AV40" i="6"/>
  <c r="AW40" i="6"/>
  <c r="AX40" i="6"/>
  <c r="AY40" i="6"/>
  <c r="AZ40" i="6"/>
  <c r="BA40" i="6"/>
  <c r="BB40" i="6"/>
  <c r="BC40" i="6"/>
  <c r="BD40" i="6"/>
  <c r="BE40" i="6"/>
  <c r="BF40" i="6"/>
  <c r="BG40" i="6"/>
  <c r="BH40" i="6"/>
  <c r="BI40" i="6"/>
  <c r="BJ40" i="6"/>
  <c r="BK40" i="6"/>
  <c r="BL40" i="6"/>
  <c r="BM40" i="6"/>
  <c r="BN40" i="6"/>
  <c r="BO40" i="6"/>
  <c r="BP40" i="6"/>
  <c r="BQ40" i="6"/>
  <c r="BR40" i="6"/>
  <c r="BS40" i="6"/>
  <c r="BT40" i="6"/>
  <c r="BU40" i="6"/>
  <c r="BV40" i="6"/>
  <c r="BW40" i="6"/>
  <c r="BX40" i="6"/>
  <c r="BY40" i="6"/>
  <c r="BZ40" i="6"/>
  <c r="CA40" i="6"/>
  <c r="CB40" i="6"/>
  <c r="CC40" i="6"/>
  <c r="CD40" i="6"/>
  <c r="CE40" i="6"/>
  <c r="CF40" i="6"/>
  <c r="CG40" i="6"/>
  <c r="CH40" i="6"/>
  <c r="CI40" i="6"/>
  <c r="CJ40" i="6"/>
  <c r="CK40" i="6"/>
  <c r="CL40" i="6"/>
  <c r="CM40" i="6"/>
  <c r="CN40" i="6"/>
  <c r="CO40" i="6"/>
  <c r="CP40" i="6"/>
  <c r="CQ40" i="6"/>
  <c r="CR40" i="6"/>
  <c r="CS40" i="6"/>
  <c r="CT40" i="6"/>
  <c r="CU40" i="6"/>
  <c r="CV40" i="6"/>
  <c r="CW40" i="6"/>
  <c r="CX40" i="6"/>
  <c r="CY40" i="6"/>
  <c r="CZ40" i="6"/>
  <c r="DA40" i="6"/>
  <c r="DB40" i="6"/>
  <c r="DC40" i="6"/>
  <c r="DD40" i="6"/>
  <c r="DE40" i="6"/>
  <c r="DF40" i="6"/>
  <c r="DG40" i="6"/>
  <c r="DH40" i="6"/>
  <c r="DI40" i="6"/>
  <c r="DJ40" i="6"/>
  <c r="DK40" i="6"/>
  <c r="DL40" i="6"/>
  <c r="DM40" i="6"/>
  <c r="DN40" i="6"/>
  <c r="DO40" i="6"/>
  <c r="DP40" i="6"/>
  <c r="DQ40" i="6"/>
  <c r="DR40" i="6"/>
  <c r="DS40" i="6"/>
  <c r="DT40" i="6"/>
  <c r="DU40" i="6"/>
  <c r="DV40" i="6"/>
  <c r="DW40" i="6"/>
  <c r="DX40" i="6"/>
  <c r="DY40" i="6"/>
  <c r="DZ40" i="6"/>
  <c r="EA40" i="6"/>
  <c r="EB40" i="6"/>
  <c r="EC40" i="6"/>
  <c r="ED40" i="6"/>
  <c r="EE40" i="6"/>
  <c r="EF40" i="6"/>
  <c r="EG40" i="6"/>
  <c r="EH40" i="6"/>
  <c r="EI40" i="6"/>
  <c r="EJ40" i="6"/>
  <c r="EK40" i="6"/>
  <c r="EL40" i="6"/>
  <c r="EM40" i="6"/>
  <c r="EN40" i="6"/>
  <c r="EO40" i="6"/>
  <c r="EP40" i="6"/>
  <c r="EQ40" i="6"/>
  <c r="ER40" i="6"/>
  <c r="ES40" i="6"/>
  <c r="ET40" i="6"/>
  <c r="EU40" i="6"/>
  <c r="EV40" i="6"/>
  <c r="EW40" i="6"/>
  <c r="EX40" i="6"/>
  <c r="EY40" i="6"/>
  <c r="EZ40" i="6"/>
  <c r="FA40" i="6"/>
  <c r="FB40" i="6"/>
  <c r="FC40" i="6"/>
  <c r="FD40" i="6"/>
  <c r="FE40" i="6"/>
  <c r="FF40" i="6"/>
  <c r="FG40" i="6"/>
  <c r="FH40" i="6"/>
  <c r="FI40" i="6"/>
  <c r="FJ40" i="6"/>
  <c r="FK40" i="6"/>
  <c r="FL40" i="6"/>
  <c r="FM40" i="6"/>
  <c r="FN40" i="6"/>
  <c r="FO40" i="6"/>
  <c r="FP40" i="6"/>
  <c r="FQ40" i="6"/>
  <c r="FR40" i="6"/>
  <c r="FS40" i="6"/>
  <c r="FT40" i="6"/>
  <c r="FU40" i="6"/>
  <c r="FV40" i="6"/>
  <c r="FW40" i="6"/>
  <c r="FX40" i="6"/>
  <c r="FY40" i="6"/>
  <c r="FZ40" i="6"/>
  <c r="GA40" i="6"/>
  <c r="GB40" i="6"/>
  <c r="GC40" i="6"/>
  <c r="GD40" i="6"/>
  <c r="GE40" i="6"/>
  <c r="GF40" i="6"/>
  <c r="GG40" i="6"/>
  <c r="GH40" i="6"/>
  <c r="GI40" i="6"/>
  <c r="GJ40" i="6"/>
  <c r="GK40" i="6"/>
  <c r="GL40" i="6"/>
  <c r="GM40" i="6"/>
  <c r="GN40" i="6"/>
  <c r="GO40" i="6"/>
  <c r="GP40" i="6"/>
  <c r="GQ40" i="6"/>
  <c r="GR40" i="6"/>
  <c r="GS40" i="6"/>
  <c r="GT40" i="6"/>
  <c r="GU40" i="6"/>
  <c r="GV40" i="6"/>
  <c r="GW40" i="6"/>
  <c r="GX40" i="6"/>
  <c r="GY40" i="6"/>
  <c r="GZ40" i="6"/>
  <c r="HA40" i="6"/>
  <c r="HB40" i="6"/>
  <c r="HC40" i="6"/>
  <c r="HD40" i="6"/>
  <c r="HE40" i="6"/>
  <c r="HF40" i="6"/>
  <c r="HG40" i="6"/>
  <c r="HH40" i="6"/>
  <c r="HI40" i="6"/>
  <c r="HJ40" i="6"/>
  <c r="HK40" i="6"/>
  <c r="HL40" i="6"/>
  <c r="HM40" i="6"/>
  <c r="HN40" i="6"/>
  <c r="HO40" i="6"/>
  <c r="HP40" i="6"/>
  <c r="HQ40" i="6"/>
  <c r="HR40" i="6"/>
  <c r="HS40" i="6"/>
  <c r="HT40" i="6"/>
  <c r="HU40" i="6"/>
  <c r="HV40" i="6"/>
  <c r="HW40" i="6"/>
  <c r="HX40" i="6"/>
  <c r="HY40" i="6"/>
  <c r="HZ40" i="6"/>
  <c r="IA40" i="6"/>
  <c r="IB40" i="6"/>
  <c r="IC40" i="6"/>
  <c r="ID40" i="6"/>
  <c r="IE40" i="6"/>
  <c r="IF40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AR41" i="6"/>
  <c r="AS41" i="6"/>
  <c r="AT41" i="6"/>
  <c r="AU41" i="6"/>
  <c r="AV41" i="6"/>
  <c r="AW41" i="6"/>
  <c r="AX41" i="6"/>
  <c r="AY41" i="6"/>
  <c r="AZ41" i="6"/>
  <c r="BA41" i="6"/>
  <c r="BB41" i="6"/>
  <c r="BC41" i="6"/>
  <c r="BD41" i="6"/>
  <c r="BE41" i="6"/>
  <c r="BF41" i="6"/>
  <c r="BG41" i="6"/>
  <c r="BH41" i="6"/>
  <c r="BI41" i="6"/>
  <c r="BJ41" i="6"/>
  <c r="BK41" i="6"/>
  <c r="BL41" i="6"/>
  <c r="BM41" i="6"/>
  <c r="BN41" i="6"/>
  <c r="BO41" i="6"/>
  <c r="BP41" i="6"/>
  <c r="BQ41" i="6"/>
  <c r="BR41" i="6"/>
  <c r="BS41" i="6"/>
  <c r="BT41" i="6"/>
  <c r="BU41" i="6"/>
  <c r="BV41" i="6"/>
  <c r="BW41" i="6"/>
  <c r="BX41" i="6"/>
  <c r="BY41" i="6"/>
  <c r="BZ41" i="6"/>
  <c r="CA41" i="6"/>
  <c r="CB41" i="6"/>
  <c r="CC41" i="6"/>
  <c r="CD41" i="6"/>
  <c r="CE41" i="6"/>
  <c r="CF41" i="6"/>
  <c r="CG41" i="6"/>
  <c r="CH41" i="6"/>
  <c r="CI41" i="6"/>
  <c r="CJ41" i="6"/>
  <c r="CK41" i="6"/>
  <c r="CL41" i="6"/>
  <c r="CM41" i="6"/>
  <c r="CN41" i="6"/>
  <c r="CO41" i="6"/>
  <c r="CP41" i="6"/>
  <c r="CQ41" i="6"/>
  <c r="CR41" i="6"/>
  <c r="CS41" i="6"/>
  <c r="CT41" i="6"/>
  <c r="CU41" i="6"/>
  <c r="CV41" i="6"/>
  <c r="CW41" i="6"/>
  <c r="CX41" i="6"/>
  <c r="CY41" i="6"/>
  <c r="CZ41" i="6"/>
  <c r="DA41" i="6"/>
  <c r="DB41" i="6"/>
  <c r="DC41" i="6"/>
  <c r="DD41" i="6"/>
  <c r="DE41" i="6"/>
  <c r="DF41" i="6"/>
  <c r="DG41" i="6"/>
  <c r="DH41" i="6"/>
  <c r="DI41" i="6"/>
  <c r="DJ41" i="6"/>
  <c r="DK41" i="6"/>
  <c r="DL41" i="6"/>
  <c r="DM41" i="6"/>
  <c r="DN41" i="6"/>
  <c r="DO41" i="6"/>
  <c r="DP41" i="6"/>
  <c r="DQ41" i="6"/>
  <c r="DR41" i="6"/>
  <c r="DS41" i="6"/>
  <c r="DT41" i="6"/>
  <c r="DU41" i="6"/>
  <c r="DV41" i="6"/>
  <c r="DW41" i="6"/>
  <c r="DX41" i="6"/>
  <c r="DY41" i="6"/>
  <c r="DZ41" i="6"/>
  <c r="EA41" i="6"/>
  <c r="EB41" i="6"/>
  <c r="EC41" i="6"/>
  <c r="ED41" i="6"/>
  <c r="EE41" i="6"/>
  <c r="EF41" i="6"/>
  <c r="EG41" i="6"/>
  <c r="EH41" i="6"/>
  <c r="EI41" i="6"/>
  <c r="EJ41" i="6"/>
  <c r="EK41" i="6"/>
  <c r="EL41" i="6"/>
  <c r="EM41" i="6"/>
  <c r="EN41" i="6"/>
  <c r="EO41" i="6"/>
  <c r="EP41" i="6"/>
  <c r="EQ41" i="6"/>
  <c r="ER41" i="6"/>
  <c r="ES41" i="6"/>
  <c r="ET41" i="6"/>
  <c r="EU41" i="6"/>
  <c r="EV41" i="6"/>
  <c r="EW41" i="6"/>
  <c r="EX41" i="6"/>
  <c r="EY41" i="6"/>
  <c r="EZ41" i="6"/>
  <c r="FA41" i="6"/>
  <c r="FB41" i="6"/>
  <c r="FC41" i="6"/>
  <c r="FD41" i="6"/>
  <c r="FE41" i="6"/>
  <c r="FF41" i="6"/>
  <c r="FG41" i="6"/>
  <c r="FH41" i="6"/>
  <c r="FI41" i="6"/>
  <c r="FJ41" i="6"/>
  <c r="FK41" i="6"/>
  <c r="FL41" i="6"/>
  <c r="FM41" i="6"/>
  <c r="FN41" i="6"/>
  <c r="FO41" i="6"/>
  <c r="FP41" i="6"/>
  <c r="FQ41" i="6"/>
  <c r="FR41" i="6"/>
  <c r="FS41" i="6"/>
  <c r="FT41" i="6"/>
  <c r="FU41" i="6"/>
  <c r="FV41" i="6"/>
  <c r="FW41" i="6"/>
  <c r="FX41" i="6"/>
  <c r="FY41" i="6"/>
  <c r="FZ41" i="6"/>
  <c r="GA41" i="6"/>
  <c r="GB41" i="6"/>
  <c r="GC41" i="6"/>
  <c r="GD41" i="6"/>
  <c r="GE41" i="6"/>
  <c r="GF41" i="6"/>
  <c r="GG41" i="6"/>
  <c r="GH41" i="6"/>
  <c r="GI41" i="6"/>
  <c r="GJ41" i="6"/>
  <c r="GK41" i="6"/>
  <c r="GL41" i="6"/>
  <c r="GM41" i="6"/>
  <c r="GN41" i="6"/>
  <c r="GO41" i="6"/>
  <c r="GP41" i="6"/>
  <c r="GQ41" i="6"/>
  <c r="GR41" i="6"/>
  <c r="GS41" i="6"/>
  <c r="GT41" i="6"/>
  <c r="GU41" i="6"/>
  <c r="GV41" i="6"/>
  <c r="GW41" i="6"/>
  <c r="GX41" i="6"/>
  <c r="GY41" i="6"/>
  <c r="GZ41" i="6"/>
  <c r="HA41" i="6"/>
  <c r="HB41" i="6"/>
  <c r="HC41" i="6"/>
  <c r="HD41" i="6"/>
  <c r="HE41" i="6"/>
  <c r="HF41" i="6"/>
  <c r="HG41" i="6"/>
  <c r="HH41" i="6"/>
  <c r="HI41" i="6"/>
  <c r="HJ41" i="6"/>
  <c r="HK41" i="6"/>
  <c r="HL41" i="6"/>
  <c r="HM41" i="6"/>
  <c r="HN41" i="6"/>
  <c r="HO41" i="6"/>
  <c r="HP41" i="6"/>
  <c r="HQ41" i="6"/>
  <c r="HR41" i="6"/>
  <c r="HS41" i="6"/>
  <c r="HT41" i="6"/>
  <c r="HU41" i="6"/>
  <c r="HV41" i="6"/>
  <c r="HW41" i="6"/>
  <c r="HX41" i="6"/>
  <c r="HY41" i="6"/>
  <c r="HZ41" i="6"/>
  <c r="IA41" i="6"/>
  <c r="IB41" i="6"/>
  <c r="IC41" i="6"/>
  <c r="ID41" i="6"/>
  <c r="IE41" i="6"/>
  <c r="IF41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AS42" i="6"/>
  <c r="AT42" i="6"/>
  <c r="AU42" i="6"/>
  <c r="AV42" i="6"/>
  <c r="AW42" i="6"/>
  <c r="AX42" i="6"/>
  <c r="AY42" i="6"/>
  <c r="AZ42" i="6"/>
  <c r="BA42" i="6"/>
  <c r="BB42" i="6"/>
  <c r="BC42" i="6"/>
  <c r="BD42" i="6"/>
  <c r="BE42" i="6"/>
  <c r="BF42" i="6"/>
  <c r="BG42" i="6"/>
  <c r="BH42" i="6"/>
  <c r="BI42" i="6"/>
  <c r="BJ42" i="6"/>
  <c r="BK42" i="6"/>
  <c r="BL42" i="6"/>
  <c r="BM42" i="6"/>
  <c r="BN42" i="6"/>
  <c r="BO42" i="6"/>
  <c r="BP42" i="6"/>
  <c r="BQ42" i="6"/>
  <c r="BR42" i="6"/>
  <c r="BS42" i="6"/>
  <c r="BT42" i="6"/>
  <c r="BU42" i="6"/>
  <c r="BV42" i="6"/>
  <c r="BW42" i="6"/>
  <c r="BX42" i="6"/>
  <c r="BY42" i="6"/>
  <c r="BZ42" i="6"/>
  <c r="CA42" i="6"/>
  <c r="CB42" i="6"/>
  <c r="CC42" i="6"/>
  <c r="CD42" i="6"/>
  <c r="CE42" i="6"/>
  <c r="CF42" i="6"/>
  <c r="CG42" i="6"/>
  <c r="CH42" i="6"/>
  <c r="CI42" i="6"/>
  <c r="CJ42" i="6"/>
  <c r="CK42" i="6"/>
  <c r="CL42" i="6"/>
  <c r="CM42" i="6"/>
  <c r="CN42" i="6"/>
  <c r="CO42" i="6"/>
  <c r="CP42" i="6"/>
  <c r="CQ42" i="6"/>
  <c r="CR42" i="6"/>
  <c r="CS42" i="6"/>
  <c r="CT42" i="6"/>
  <c r="CU42" i="6"/>
  <c r="CV42" i="6"/>
  <c r="CW42" i="6"/>
  <c r="CX42" i="6"/>
  <c r="CY42" i="6"/>
  <c r="CZ42" i="6"/>
  <c r="DA42" i="6"/>
  <c r="DB42" i="6"/>
  <c r="DC42" i="6"/>
  <c r="DD42" i="6"/>
  <c r="DE42" i="6"/>
  <c r="DF42" i="6"/>
  <c r="DG42" i="6"/>
  <c r="DH42" i="6"/>
  <c r="DI42" i="6"/>
  <c r="DJ42" i="6"/>
  <c r="DK42" i="6"/>
  <c r="DL42" i="6"/>
  <c r="DM42" i="6"/>
  <c r="DN42" i="6"/>
  <c r="DO42" i="6"/>
  <c r="DP42" i="6"/>
  <c r="DQ42" i="6"/>
  <c r="DR42" i="6"/>
  <c r="DS42" i="6"/>
  <c r="DT42" i="6"/>
  <c r="DU42" i="6"/>
  <c r="DV42" i="6"/>
  <c r="DW42" i="6"/>
  <c r="DX42" i="6"/>
  <c r="DY42" i="6"/>
  <c r="DZ42" i="6"/>
  <c r="EA42" i="6"/>
  <c r="EB42" i="6"/>
  <c r="EC42" i="6"/>
  <c r="ED42" i="6"/>
  <c r="EE42" i="6"/>
  <c r="EF42" i="6"/>
  <c r="EG42" i="6"/>
  <c r="EH42" i="6"/>
  <c r="EI42" i="6"/>
  <c r="EJ42" i="6"/>
  <c r="EK42" i="6"/>
  <c r="EL42" i="6"/>
  <c r="EM42" i="6"/>
  <c r="EN42" i="6"/>
  <c r="EO42" i="6"/>
  <c r="EP42" i="6"/>
  <c r="EQ42" i="6"/>
  <c r="ER42" i="6"/>
  <c r="ES42" i="6"/>
  <c r="ET42" i="6"/>
  <c r="EU42" i="6"/>
  <c r="EV42" i="6"/>
  <c r="EW42" i="6"/>
  <c r="EX42" i="6"/>
  <c r="EY42" i="6"/>
  <c r="EZ42" i="6"/>
  <c r="FA42" i="6"/>
  <c r="FB42" i="6"/>
  <c r="FC42" i="6"/>
  <c r="FD42" i="6"/>
  <c r="FE42" i="6"/>
  <c r="FF42" i="6"/>
  <c r="FG42" i="6"/>
  <c r="FH42" i="6"/>
  <c r="FI42" i="6"/>
  <c r="FJ42" i="6"/>
  <c r="FK42" i="6"/>
  <c r="FL42" i="6"/>
  <c r="FM42" i="6"/>
  <c r="FN42" i="6"/>
  <c r="FO42" i="6"/>
  <c r="FP42" i="6"/>
  <c r="FQ42" i="6"/>
  <c r="FR42" i="6"/>
  <c r="FS42" i="6"/>
  <c r="FT42" i="6"/>
  <c r="FU42" i="6"/>
  <c r="FV42" i="6"/>
  <c r="FW42" i="6"/>
  <c r="FX42" i="6"/>
  <c r="FY42" i="6"/>
  <c r="FZ42" i="6"/>
  <c r="GA42" i="6"/>
  <c r="GB42" i="6"/>
  <c r="GC42" i="6"/>
  <c r="GD42" i="6"/>
  <c r="GE42" i="6"/>
  <c r="GF42" i="6"/>
  <c r="GG42" i="6"/>
  <c r="GH42" i="6"/>
  <c r="GI42" i="6"/>
  <c r="GJ42" i="6"/>
  <c r="GK42" i="6"/>
  <c r="GL42" i="6"/>
  <c r="GM42" i="6"/>
  <c r="GN42" i="6"/>
  <c r="GO42" i="6"/>
  <c r="GP42" i="6"/>
  <c r="GQ42" i="6"/>
  <c r="GR42" i="6"/>
  <c r="GS42" i="6"/>
  <c r="GT42" i="6"/>
  <c r="GU42" i="6"/>
  <c r="GV42" i="6"/>
  <c r="GW42" i="6"/>
  <c r="GX42" i="6"/>
  <c r="GY42" i="6"/>
  <c r="GZ42" i="6"/>
  <c r="HA42" i="6"/>
  <c r="HB42" i="6"/>
  <c r="HC42" i="6"/>
  <c r="HD42" i="6"/>
  <c r="HE42" i="6"/>
  <c r="HF42" i="6"/>
  <c r="HG42" i="6"/>
  <c r="HH42" i="6"/>
  <c r="HI42" i="6"/>
  <c r="HJ42" i="6"/>
  <c r="HK42" i="6"/>
  <c r="HL42" i="6"/>
  <c r="HM42" i="6"/>
  <c r="HN42" i="6"/>
  <c r="HO42" i="6"/>
  <c r="HP42" i="6"/>
  <c r="HQ42" i="6"/>
  <c r="HR42" i="6"/>
  <c r="HS42" i="6"/>
  <c r="HT42" i="6"/>
  <c r="HU42" i="6"/>
  <c r="HV42" i="6"/>
  <c r="HW42" i="6"/>
  <c r="HX42" i="6"/>
  <c r="HY42" i="6"/>
  <c r="HZ42" i="6"/>
  <c r="IA42" i="6"/>
  <c r="IB42" i="6"/>
  <c r="IC42" i="6"/>
  <c r="ID42" i="6"/>
  <c r="IE42" i="6"/>
  <c r="IF42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AR43" i="6"/>
  <c r="AS43" i="6"/>
  <c r="AT43" i="6"/>
  <c r="AU43" i="6"/>
  <c r="AV43" i="6"/>
  <c r="AW43" i="6"/>
  <c r="AX43" i="6"/>
  <c r="AY43" i="6"/>
  <c r="AZ43" i="6"/>
  <c r="BA43" i="6"/>
  <c r="BB43" i="6"/>
  <c r="BC43" i="6"/>
  <c r="BD43" i="6"/>
  <c r="BE43" i="6"/>
  <c r="BF43" i="6"/>
  <c r="BG43" i="6"/>
  <c r="BH43" i="6"/>
  <c r="BI43" i="6"/>
  <c r="BJ43" i="6"/>
  <c r="BK43" i="6"/>
  <c r="BL43" i="6"/>
  <c r="BM43" i="6"/>
  <c r="BN43" i="6"/>
  <c r="BO43" i="6"/>
  <c r="BP43" i="6"/>
  <c r="BQ43" i="6"/>
  <c r="BR43" i="6"/>
  <c r="BS43" i="6"/>
  <c r="BT43" i="6"/>
  <c r="BU43" i="6"/>
  <c r="BV43" i="6"/>
  <c r="BW43" i="6"/>
  <c r="BX43" i="6"/>
  <c r="BY43" i="6"/>
  <c r="BZ43" i="6"/>
  <c r="CA43" i="6"/>
  <c r="CB43" i="6"/>
  <c r="CC43" i="6"/>
  <c r="CD43" i="6"/>
  <c r="CE43" i="6"/>
  <c r="CF43" i="6"/>
  <c r="CG43" i="6"/>
  <c r="CH43" i="6"/>
  <c r="CI43" i="6"/>
  <c r="CJ43" i="6"/>
  <c r="CK43" i="6"/>
  <c r="CL43" i="6"/>
  <c r="CM43" i="6"/>
  <c r="CN43" i="6"/>
  <c r="CO43" i="6"/>
  <c r="CP43" i="6"/>
  <c r="CQ43" i="6"/>
  <c r="CR43" i="6"/>
  <c r="CS43" i="6"/>
  <c r="CT43" i="6"/>
  <c r="CU43" i="6"/>
  <c r="CV43" i="6"/>
  <c r="CW43" i="6"/>
  <c r="CX43" i="6"/>
  <c r="CY43" i="6"/>
  <c r="CZ43" i="6"/>
  <c r="DA43" i="6"/>
  <c r="DB43" i="6"/>
  <c r="DC43" i="6"/>
  <c r="DD43" i="6"/>
  <c r="DE43" i="6"/>
  <c r="DF43" i="6"/>
  <c r="DG43" i="6"/>
  <c r="DH43" i="6"/>
  <c r="DI43" i="6"/>
  <c r="DJ43" i="6"/>
  <c r="DK43" i="6"/>
  <c r="DL43" i="6"/>
  <c r="DM43" i="6"/>
  <c r="DN43" i="6"/>
  <c r="DO43" i="6"/>
  <c r="DP43" i="6"/>
  <c r="DQ43" i="6"/>
  <c r="DR43" i="6"/>
  <c r="DS43" i="6"/>
  <c r="DT43" i="6"/>
  <c r="DU43" i="6"/>
  <c r="DV43" i="6"/>
  <c r="DW43" i="6"/>
  <c r="DX43" i="6"/>
  <c r="DY43" i="6"/>
  <c r="DZ43" i="6"/>
  <c r="EA43" i="6"/>
  <c r="EB43" i="6"/>
  <c r="EC43" i="6"/>
  <c r="ED43" i="6"/>
  <c r="EE43" i="6"/>
  <c r="EF43" i="6"/>
  <c r="EG43" i="6"/>
  <c r="EH43" i="6"/>
  <c r="EI43" i="6"/>
  <c r="EJ43" i="6"/>
  <c r="EK43" i="6"/>
  <c r="EL43" i="6"/>
  <c r="EM43" i="6"/>
  <c r="EN43" i="6"/>
  <c r="EO43" i="6"/>
  <c r="EP43" i="6"/>
  <c r="EQ43" i="6"/>
  <c r="ER43" i="6"/>
  <c r="ES43" i="6"/>
  <c r="ET43" i="6"/>
  <c r="EU43" i="6"/>
  <c r="EV43" i="6"/>
  <c r="EW43" i="6"/>
  <c r="EX43" i="6"/>
  <c r="EY43" i="6"/>
  <c r="EZ43" i="6"/>
  <c r="FA43" i="6"/>
  <c r="FB43" i="6"/>
  <c r="FC43" i="6"/>
  <c r="FD43" i="6"/>
  <c r="FE43" i="6"/>
  <c r="FF43" i="6"/>
  <c r="FG43" i="6"/>
  <c r="FH43" i="6"/>
  <c r="FI43" i="6"/>
  <c r="FJ43" i="6"/>
  <c r="FK43" i="6"/>
  <c r="FL43" i="6"/>
  <c r="FM43" i="6"/>
  <c r="FN43" i="6"/>
  <c r="FO43" i="6"/>
  <c r="FP43" i="6"/>
  <c r="FQ43" i="6"/>
  <c r="FR43" i="6"/>
  <c r="FS43" i="6"/>
  <c r="FT43" i="6"/>
  <c r="FU43" i="6"/>
  <c r="FV43" i="6"/>
  <c r="FW43" i="6"/>
  <c r="FX43" i="6"/>
  <c r="FY43" i="6"/>
  <c r="FZ43" i="6"/>
  <c r="GA43" i="6"/>
  <c r="GB43" i="6"/>
  <c r="GC43" i="6"/>
  <c r="GD43" i="6"/>
  <c r="GE43" i="6"/>
  <c r="GF43" i="6"/>
  <c r="GG43" i="6"/>
  <c r="GH43" i="6"/>
  <c r="GI43" i="6"/>
  <c r="GJ43" i="6"/>
  <c r="GK43" i="6"/>
  <c r="GL43" i="6"/>
  <c r="GM43" i="6"/>
  <c r="GN43" i="6"/>
  <c r="GO43" i="6"/>
  <c r="GP43" i="6"/>
  <c r="GQ43" i="6"/>
  <c r="GR43" i="6"/>
  <c r="GS43" i="6"/>
  <c r="GT43" i="6"/>
  <c r="GU43" i="6"/>
  <c r="GV43" i="6"/>
  <c r="GW43" i="6"/>
  <c r="GX43" i="6"/>
  <c r="GY43" i="6"/>
  <c r="GZ43" i="6"/>
  <c r="HA43" i="6"/>
  <c r="HB43" i="6"/>
  <c r="HC43" i="6"/>
  <c r="HD43" i="6"/>
  <c r="HE43" i="6"/>
  <c r="HF43" i="6"/>
  <c r="HG43" i="6"/>
  <c r="HH43" i="6"/>
  <c r="HI43" i="6"/>
  <c r="HJ43" i="6"/>
  <c r="HK43" i="6"/>
  <c r="HL43" i="6"/>
  <c r="HM43" i="6"/>
  <c r="HN43" i="6"/>
  <c r="HO43" i="6"/>
  <c r="HP43" i="6"/>
  <c r="HQ43" i="6"/>
  <c r="HR43" i="6"/>
  <c r="HS43" i="6"/>
  <c r="HT43" i="6"/>
  <c r="HU43" i="6"/>
  <c r="HV43" i="6"/>
  <c r="HW43" i="6"/>
  <c r="HX43" i="6"/>
  <c r="HY43" i="6"/>
  <c r="HZ43" i="6"/>
  <c r="IA43" i="6"/>
  <c r="IB43" i="6"/>
  <c r="IC43" i="6"/>
  <c r="ID43" i="6"/>
  <c r="IE43" i="6"/>
  <c r="IF43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  <c r="BB44" i="6"/>
  <c r="BC44" i="6"/>
  <c r="BD44" i="6"/>
  <c r="BE44" i="6"/>
  <c r="BF44" i="6"/>
  <c r="BG44" i="6"/>
  <c r="BH44" i="6"/>
  <c r="BI44" i="6"/>
  <c r="BJ44" i="6"/>
  <c r="BK44" i="6"/>
  <c r="BL44" i="6"/>
  <c r="BM44" i="6"/>
  <c r="BN44" i="6"/>
  <c r="BO44" i="6"/>
  <c r="BP44" i="6"/>
  <c r="BQ44" i="6"/>
  <c r="BR44" i="6"/>
  <c r="BS44" i="6"/>
  <c r="BT44" i="6"/>
  <c r="BU44" i="6"/>
  <c r="BV44" i="6"/>
  <c r="BW44" i="6"/>
  <c r="BX44" i="6"/>
  <c r="BY44" i="6"/>
  <c r="BZ44" i="6"/>
  <c r="CA44" i="6"/>
  <c r="CB44" i="6"/>
  <c r="CC44" i="6"/>
  <c r="CD44" i="6"/>
  <c r="CE44" i="6"/>
  <c r="CF44" i="6"/>
  <c r="CG44" i="6"/>
  <c r="CH44" i="6"/>
  <c r="CI44" i="6"/>
  <c r="CJ44" i="6"/>
  <c r="CK44" i="6"/>
  <c r="CL44" i="6"/>
  <c r="CM44" i="6"/>
  <c r="CN44" i="6"/>
  <c r="CO44" i="6"/>
  <c r="CP44" i="6"/>
  <c r="CQ44" i="6"/>
  <c r="CR44" i="6"/>
  <c r="CS44" i="6"/>
  <c r="CT44" i="6"/>
  <c r="CU44" i="6"/>
  <c r="CV44" i="6"/>
  <c r="CW44" i="6"/>
  <c r="CX44" i="6"/>
  <c r="CY44" i="6"/>
  <c r="CZ44" i="6"/>
  <c r="DA44" i="6"/>
  <c r="DB44" i="6"/>
  <c r="DC44" i="6"/>
  <c r="DD44" i="6"/>
  <c r="DE44" i="6"/>
  <c r="DF44" i="6"/>
  <c r="DG44" i="6"/>
  <c r="DH44" i="6"/>
  <c r="DI44" i="6"/>
  <c r="DJ44" i="6"/>
  <c r="DK44" i="6"/>
  <c r="DL44" i="6"/>
  <c r="DM44" i="6"/>
  <c r="DN44" i="6"/>
  <c r="DO44" i="6"/>
  <c r="DP44" i="6"/>
  <c r="DQ44" i="6"/>
  <c r="DR44" i="6"/>
  <c r="DS44" i="6"/>
  <c r="DT44" i="6"/>
  <c r="DU44" i="6"/>
  <c r="DV44" i="6"/>
  <c r="DW44" i="6"/>
  <c r="DX44" i="6"/>
  <c r="DY44" i="6"/>
  <c r="DZ44" i="6"/>
  <c r="EA44" i="6"/>
  <c r="EB44" i="6"/>
  <c r="EC44" i="6"/>
  <c r="ED44" i="6"/>
  <c r="EE44" i="6"/>
  <c r="EF44" i="6"/>
  <c r="EG44" i="6"/>
  <c r="EH44" i="6"/>
  <c r="EI44" i="6"/>
  <c r="EJ44" i="6"/>
  <c r="EK44" i="6"/>
  <c r="EL44" i="6"/>
  <c r="EM44" i="6"/>
  <c r="EN44" i="6"/>
  <c r="EO44" i="6"/>
  <c r="EP44" i="6"/>
  <c r="EQ44" i="6"/>
  <c r="ER44" i="6"/>
  <c r="ES44" i="6"/>
  <c r="ET44" i="6"/>
  <c r="EU44" i="6"/>
  <c r="EV44" i="6"/>
  <c r="EW44" i="6"/>
  <c r="EX44" i="6"/>
  <c r="EY44" i="6"/>
  <c r="EZ44" i="6"/>
  <c r="FA44" i="6"/>
  <c r="FB44" i="6"/>
  <c r="FC44" i="6"/>
  <c r="FD44" i="6"/>
  <c r="FE44" i="6"/>
  <c r="FF44" i="6"/>
  <c r="FG44" i="6"/>
  <c r="FH44" i="6"/>
  <c r="FI44" i="6"/>
  <c r="FJ44" i="6"/>
  <c r="FK44" i="6"/>
  <c r="FL44" i="6"/>
  <c r="FM44" i="6"/>
  <c r="FN44" i="6"/>
  <c r="FO44" i="6"/>
  <c r="FP44" i="6"/>
  <c r="FQ44" i="6"/>
  <c r="FR44" i="6"/>
  <c r="FS44" i="6"/>
  <c r="FT44" i="6"/>
  <c r="FU44" i="6"/>
  <c r="FV44" i="6"/>
  <c r="FW44" i="6"/>
  <c r="FX44" i="6"/>
  <c r="FY44" i="6"/>
  <c r="FZ44" i="6"/>
  <c r="GA44" i="6"/>
  <c r="GB44" i="6"/>
  <c r="GC44" i="6"/>
  <c r="GD44" i="6"/>
  <c r="GE44" i="6"/>
  <c r="GF44" i="6"/>
  <c r="GG44" i="6"/>
  <c r="GH44" i="6"/>
  <c r="GI44" i="6"/>
  <c r="GJ44" i="6"/>
  <c r="GK44" i="6"/>
  <c r="GL44" i="6"/>
  <c r="GM44" i="6"/>
  <c r="GN44" i="6"/>
  <c r="GO44" i="6"/>
  <c r="GP44" i="6"/>
  <c r="GQ44" i="6"/>
  <c r="GR44" i="6"/>
  <c r="GS44" i="6"/>
  <c r="GT44" i="6"/>
  <c r="GU44" i="6"/>
  <c r="GV44" i="6"/>
  <c r="GW44" i="6"/>
  <c r="GX44" i="6"/>
  <c r="GY44" i="6"/>
  <c r="GZ44" i="6"/>
  <c r="HA44" i="6"/>
  <c r="HB44" i="6"/>
  <c r="HC44" i="6"/>
  <c r="HD44" i="6"/>
  <c r="HE44" i="6"/>
  <c r="HF44" i="6"/>
  <c r="HG44" i="6"/>
  <c r="HH44" i="6"/>
  <c r="HI44" i="6"/>
  <c r="HJ44" i="6"/>
  <c r="HK44" i="6"/>
  <c r="HL44" i="6"/>
  <c r="HM44" i="6"/>
  <c r="HN44" i="6"/>
  <c r="HO44" i="6"/>
  <c r="HP44" i="6"/>
  <c r="HQ44" i="6"/>
  <c r="HR44" i="6"/>
  <c r="HS44" i="6"/>
  <c r="HT44" i="6"/>
  <c r="HU44" i="6"/>
  <c r="HV44" i="6"/>
  <c r="HW44" i="6"/>
  <c r="HX44" i="6"/>
  <c r="HY44" i="6"/>
  <c r="HZ44" i="6"/>
  <c r="IA44" i="6"/>
  <c r="IB44" i="6"/>
  <c r="IC44" i="6"/>
  <c r="ID44" i="6"/>
  <c r="IE44" i="6"/>
  <c r="IF44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Z45" i="6"/>
  <c r="CA45" i="6"/>
  <c r="CB45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T45" i="6"/>
  <c r="CU45" i="6"/>
  <c r="CV45" i="6"/>
  <c r="CW45" i="6"/>
  <c r="CX45" i="6"/>
  <c r="CY45" i="6"/>
  <c r="CZ45" i="6"/>
  <c r="DA45" i="6"/>
  <c r="DB45" i="6"/>
  <c r="DC45" i="6"/>
  <c r="DD45" i="6"/>
  <c r="DE45" i="6"/>
  <c r="DF45" i="6"/>
  <c r="DG45" i="6"/>
  <c r="DH45" i="6"/>
  <c r="DI45" i="6"/>
  <c r="DJ45" i="6"/>
  <c r="DK45" i="6"/>
  <c r="DL45" i="6"/>
  <c r="DM45" i="6"/>
  <c r="DN45" i="6"/>
  <c r="DO45" i="6"/>
  <c r="DP45" i="6"/>
  <c r="DQ45" i="6"/>
  <c r="DR45" i="6"/>
  <c r="DS45" i="6"/>
  <c r="DT45" i="6"/>
  <c r="DU45" i="6"/>
  <c r="DV45" i="6"/>
  <c r="DW45" i="6"/>
  <c r="DX45" i="6"/>
  <c r="DY45" i="6"/>
  <c r="DZ45" i="6"/>
  <c r="EA45" i="6"/>
  <c r="EB45" i="6"/>
  <c r="EC45" i="6"/>
  <c r="ED45" i="6"/>
  <c r="EE45" i="6"/>
  <c r="EF45" i="6"/>
  <c r="EG45" i="6"/>
  <c r="EH45" i="6"/>
  <c r="EI45" i="6"/>
  <c r="EJ45" i="6"/>
  <c r="EK45" i="6"/>
  <c r="EL45" i="6"/>
  <c r="EM45" i="6"/>
  <c r="EN45" i="6"/>
  <c r="EO45" i="6"/>
  <c r="EP45" i="6"/>
  <c r="EQ45" i="6"/>
  <c r="ER45" i="6"/>
  <c r="ES45" i="6"/>
  <c r="ET45" i="6"/>
  <c r="EU45" i="6"/>
  <c r="EV45" i="6"/>
  <c r="EW45" i="6"/>
  <c r="EX45" i="6"/>
  <c r="EY45" i="6"/>
  <c r="EZ45" i="6"/>
  <c r="FA45" i="6"/>
  <c r="FB45" i="6"/>
  <c r="FC45" i="6"/>
  <c r="FD45" i="6"/>
  <c r="FE45" i="6"/>
  <c r="FF45" i="6"/>
  <c r="FG45" i="6"/>
  <c r="FH45" i="6"/>
  <c r="FI45" i="6"/>
  <c r="FJ45" i="6"/>
  <c r="FK45" i="6"/>
  <c r="FL45" i="6"/>
  <c r="FM45" i="6"/>
  <c r="FN45" i="6"/>
  <c r="FO45" i="6"/>
  <c r="FP45" i="6"/>
  <c r="FQ45" i="6"/>
  <c r="FR45" i="6"/>
  <c r="FS45" i="6"/>
  <c r="FT45" i="6"/>
  <c r="FU45" i="6"/>
  <c r="FV45" i="6"/>
  <c r="FW45" i="6"/>
  <c r="FX45" i="6"/>
  <c r="FY45" i="6"/>
  <c r="FZ45" i="6"/>
  <c r="GA45" i="6"/>
  <c r="GB45" i="6"/>
  <c r="GC45" i="6"/>
  <c r="GD45" i="6"/>
  <c r="GE45" i="6"/>
  <c r="GF45" i="6"/>
  <c r="GG45" i="6"/>
  <c r="GH45" i="6"/>
  <c r="GI45" i="6"/>
  <c r="GJ45" i="6"/>
  <c r="GK45" i="6"/>
  <c r="GL45" i="6"/>
  <c r="GM45" i="6"/>
  <c r="GN45" i="6"/>
  <c r="GO45" i="6"/>
  <c r="GP45" i="6"/>
  <c r="GQ45" i="6"/>
  <c r="GR45" i="6"/>
  <c r="GS45" i="6"/>
  <c r="GT45" i="6"/>
  <c r="GU45" i="6"/>
  <c r="GV45" i="6"/>
  <c r="GW45" i="6"/>
  <c r="GX45" i="6"/>
  <c r="GY45" i="6"/>
  <c r="GZ45" i="6"/>
  <c r="HA45" i="6"/>
  <c r="HB45" i="6"/>
  <c r="HC45" i="6"/>
  <c r="HD45" i="6"/>
  <c r="HE45" i="6"/>
  <c r="HF45" i="6"/>
  <c r="HG45" i="6"/>
  <c r="HH45" i="6"/>
  <c r="HI45" i="6"/>
  <c r="HJ45" i="6"/>
  <c r="HK45" i="6"/>
  <c r="HL45" i="6"/>
  <c r="HM45" i="6"/>
  <c r="HN45" i="6"/>
  <c r="HO45" i="6"/>
  <c r="HP45" i="6"/>
  <c r="HQ45" i="6"/>
  <c r="HR45" i="6"/>
  <c r="HS45" i="6"/>
  <c r="HT45" i="6"/>
  <c r="HU45" i="6"/>
  <c r="HV45" i="6"/>
  <c r="HW45" i="6"/>
  <c r="HX45" i="6"/>
  <c r="HY45" i="6"/>
  <c r="HZ45" i="6"/>
  <c r="IA45" i="6"/>
  <c r="IB45" i="6"/>
  <c r="IC45" i="6"/>
  <c r="ID45" i="6"/>
  <c r="IE45" i="6"/>
  <c r="IF45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W46" i="6"/>
  <c r="AX46" i="6"/>
  <c r="AY46" i="6"/>
  <c r="AZ46" i="6"/>
  <c r="BA46" i="6"/>
  <c r="BB46" i="6"/>
  <c r="BC46" i="6"/>
  <c r="BD46" i="6"/>
  <c r="BE46" i="6"/>
  <c r="BF46" i="6"/>
  <c r="BG46" i="6"/>
  <c r="BH46" i="6"/>
  <c r="BI46" i="6"/>
  <c r="BJ46" i="6"/>
  <c r="BK46" i="6"/>
  <c r="BL46" i="6"/>
  <c r="BM46" i="6"/>
  <c r="BN46" i="6"/>
  <c r="BO46" i="6"/>
  <c r="BP46" i="6"/>
  <c r="BQ46" i="6"/>
  <c r="BR46" i="6"/>
  <c r="BS46" i="6"/>
  <c r="BT46" i="6"/>
  <c r="BU46" i="6"/>
  <c r="BV46" i="6"/>
  <c r="BW46" i="6"/>
  <c r="BX46" i="6"/>
  <c r="BY46" i="6"/>
  <c r="BZ46" i="6"/>
  <c r="CA46" i="6"/>
  <c r="CB46" i="6"/>
  <c r="CC46" i="6"/>
  <c r="CD46" i="6"/>
  <c r="CE46" i="6"/>
  <c r="CF46" i="6"/>
  <c r="CG46" i="6"/>
  <c r="CH46" i="6"/>
  <c r="CI46" i="6"/>
  <c r="CJ46" i="6"/>
  <c r="CK46" i="6"/>
  <c r="CL46" i="6"/>
  <c r="CM46" i="6"/>
  <c r="CN46" i="6"/>
  <c r="CO46" i="6"/>
  <c r="CP46" i="6"/>
  <c r="CQ46" i="6"/>
  <c r="CR46" i="6"/>
  <c r="CS46" i="6"/>
  <c r="CT46" i="6"/>
  <c r="CU46" i="6"/>
  <c r="CV46" i="6"/>
  <c r="CW46" i="6"/>
  <c r="CX46" i="6"/>
  <c r="CY46" i="6"/>
  <c r="CZ46" i="6"/>
  <c r="DA46" i="6"/>
  <c r="DB46" i="6"/>
  <c r="DC46" i="6"/>
  <c r="DD46" i="6"/>
  <c r="DE46" i="6"/>
  <c r="DF46" i="6"/>
  <c r="DG46" i="6"/>
  <c r="DH46" i="6"/>
  <c r="DI46" i="6"/>
  <c r="DJ46" i="6"/>
  <c r="DK46" i="6"/>
  <c r="DL46" i="6"/>
  <c r="DM46" i="6"/>
  <c r="DN46" i="6"/>
  <c r="DO46" i="6"/>
  <c r="DP46" i="6"/>
  <c r="DQ46" i="6"/>
  <c r="DR46" i="6"/>
  <c r="DS46" i="6"/>
  <c r="DT46" i="6"/>
  <c r="DU46" i="6"/>
  <c r="DV46" i="6"/>
  <c r="DW46" i="6"/>
  <c r="DX46" i="6"/>
  <c r="DY46" i="6"/>
  <c r="DZ46" i="6"/>
  <c r="EA46" i="6"/>
  <c r="EB46" i="6"/>
  <c r="EC46" i="6"/>
  <c r="ED46" i="6"/>
  <c r="EE46" i="6"/>
  <c r="EF46" i="6"/>
  <c r="EG46" i="6"/>
  <c r="EH46" i="6"/>
  <c r="EI46" i="6"/>
  <c r="EJ46" i="6"/>
  <c r="EK46" i="6"/>
  <c r="EL46" i="6"/>
  <c r="EM46" i="6"/>
  <c r="EN46" i="6"/>
  <c r="EO46" i="6"/>
  <c r="EP46" i="6"/>
  <c r="EQ46" i="6"/>
  <c r="ER46" i="6"/>
  <c r="ES46" i="6"/>
  <c r="ET46" i="6"/>
  <c r="EU46" i="6"/>
  <c r="EV46" i="6"/>
  <c r="EW46" i="6"/>
  <c r="EX46" i="6"/>
  <c r="EY46" i="6"/>
  <c r="EZ46" i="6"/>
  <c r="FA46" i="6"/>
  <c r="FB46" i="6"/>
  <c r="FC46" i="6"/>
  <c r="FD46" i="6"/>
  <c r="FE46" i="6"/>
  <c r="FF46" i="6"/>
  <c r="FG46" i="6"/>
  <c r="FH46" i="6"/>
  <c r="FI46" i="6"/>
  <c r="FJ46" i="6"/>
  <c r="FK46" i="6"/>
  <c r="FL46" i="6"/>
  <c r="FM46" i="6"/>
  <c r="FN46" i="6"/>
  <c r="FO46" i="6"/>
  <c r="FP46" i="6"/>
  <c r="FQ46" i="6"/>
  <c r="FR46" i="6"/>
  <c r="FS46" i="6"/>
  <c r="FT46" i="6"/>
  <c r="FU46" i="6"/>
  <c r="FV46" i="6"/>
  <c r="FW46" i="6"/>
  <c r="FX46" i="6"/>
  <c r="FY46" i="6"/>
  <c r="FZ46" i="6"/>
  <c r="GA46" i="6"/>
  <c r="GB46" i="6"/>
  <c r="GC46" i="6"/>
  <c r="GD46" i="6"/>
  <c r="GE46" i="6"/>
  <c r="GF46" i="6"/>
  <c r="GG46" i="6"/>
  <c r="GH46" i="6"/>
  <c r="GI46" i="6"/>
  <c r="GJ46" i="6"/>
  <c r="GK46" i="6"/>
  <c r="GL46" i="6"/>
  <c r="GM46" i="6"/>
  <c r="GN46" i="6"/>
  <c r="GO46" i="6"/>
  <c r="GP46" i="6"/>
  <c r="GQ46" i="6"/>
  <c r="GR46" i="6"/>
  <c r="GS46" i="6"/>
  <c r="GT46" i="6"/>
  <c r="GU46" i="6"/>
  <c r="GV46" i="6"/>
  <c r="GW46" i="6"/>
  <c r="GX46" i="6"/>
  <c r="GY46" i="6"/>
  <c r="GZ46" i="6"/>
  <c r="HA46" i="6"/>
  <c r="HB46" i="6"/>
  <c r="HC46" i="6"/>
  <c r="HD46" i="6"/>
  <c r="HE46" i="6"/>
  <c r="HF46" i="6"/>
  <c r="HG46" i="6"/>
  <c r="HH46" i="6"/>
  <c r="HI46" i="6"/>
  <c r="HJ46" i="6"/>
  <c r="HK46" i="6"/>
  <c r="HL46" i="6"/>
  <c r="HM46" i="6"/>
  <c r="HN46" i="6"/>
  <c r="HO46" i="6"/>
  <c r="HP46" i="6"/>
  <c r="HQ46" i="6"/>
  <c r="HR46" i="6"/>
  <c r="HS46" i="6"/>
  <c r="HT46" i="6"/>
  <c r="HU46" i="6"/>
  <c r="HV46" i="6"/>
  <c r="HW46" i="6"/>
  <c r="HX46" i="6"/>
  <c r="HY46" i="6"/>
  <c r="HZ46" i="6"/>
  <c r="IA46" i="6"/>
  <c r="IB46" i="6"/>
  <c r="IC46" i="6"/>
  <c r="ID46" i="6"/>
  <c r="IE46" i="6"/>
  <c r="IF46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Q47" i="6"/>
  <c r="AR47" i="6"/>
  <c r="AS47" i="6"/>
  <c r="AT47" i="6"/>
  <c r="AU47" i="6"/>
  <c r="AV47" i="6"/>
  <c r="AW47" i="6"/>
  <c r="AX47" i="6"/>
  <c r="AY47" i="6"/>
  <c r="AZ47" i="6"/>
  <c r="BA47" i="6"/>
  <c r="BB47" i="6"/>
  <c r="BC47" i="6"/>
  <c r="BD47" i="6"/>
  <c r="BE47" i="6"/>
  <c r="BF47" i="6"/>
  <c r="BG47" i="6"/>
  <c r="BH47" i="6"/>
  <c r="BI47" i="6"/>
  <c r="BJ47" i="6"/>
  <c r="BK47" i="6"/>
  <c r="BL47" i="6"/>
  <c r="BM47" i="6"/>
  <c r="BN47" i="6"/>
  <c r="BO47" i="6"/>
  <c r="BP47" i="6"/>
  <c r="BQ47" i="6"/>
  <c r="BR47" i="6"/>
  <c r="BS47" i="6"/>
  <c r="BT47" i="6"/>
  <c r="BU47" i="6"/>
  <c r="BV47" i="6"/>
  <c r="BW47" i="6"/>
  <c r="BX47" i="6"/>
  <c r="BY47" i="6"/>
  <c r="BZ47" i="6"/>
  <c r="CA47" i="6"/>
  <c r="CB47" i="6"/>
  <c r="CC47" i="6"/>
  <c r="CD47" i="6"/>
  <c r="CE47" i="6"/>
  <c r="CF47" i="6"/>
  <c r="CG47" i="6"/>
  <c r="CH47" i="6"/>
  <c r="CI47" i="6"/>
  <c r="CJ47" i="6"/>
  <c r="CK47" i="6"/>
  <c r="CL47" i="6"/>
  <c r="CM47" i="6"/>
  <c r="CN47" i="6"/>
  <c r="CO47" i="6"/>
  <c r="CP47" i="6"/>
  <c r="CQ47" i="6"/>
  <c r="CR47" i="6"/>
  <c r="CS47" i="6"/>
  <c r="CT47" i="6"/>
  <c r="CU47" i="6"/>
  <c r="CV47" i="6"/>
  <c r="CW47" i="6"/>
  <c r="CX47" i="6"/>
  <c r="CY47" i="6"/>
  <c r="CZ47" i="6"/>
  <c r="DA47" i="6"/>
  <c r="DB47" i="6"/>
  <c r="DC47" i="6"/>
  <c r="DD47" i="6"/>
  <c r="DE47" i="6"/>
  <c r="DF47" i="6"/>
  <c r="DG47" i="6"/>
  <c r="DH47" i="6"/>
  <c r="DI47" i="6"/>
  <c r="DJ47" i="6"/>
  <c r="DK47" i="6"/>
  <c r="DL47" i="6"/>
  <c r="DM47" i="6"/>
  <c r="DN47" i="6"/>
  <c r="DO47" i="6"/>
  <c r="DP47" i="6"/>
  <c r="DQ47" i="6"/>
  <c r="DR47" i="6"/>
  <c r="DS47" i="6"/>
  <c r="DT47" i="6"/>
  <c r="DU47" i="6"/>
  <c r="DV47" i="6"/>
  <c r="DW47" i="6"/>
  <c r="DX47" i="6"/>
  <c r="DY47" i="6"/>
  <c r="DZ47" i="6"/>
  <c r="EA47" i="6"/>
  <c r="EB47" i="6"/>
  <c r="EC47" i="6"/>
  <c r="ED47" i="6"/>
  <c r="EE47" i="6"/>
  <c r="EF47" i="6"/>
  <c r="EG47" i="6"/>
  <c r="EH47" i="6"/>
  <c r="EI47" i="6"/>
  <c r="EJ47" i="6"/>
  <c r="EK47" i="6"/>
  <c r="EL47" i="6"/>
  <c r="EM47" i="6"/>
  <c r="EN47" i="6"/>
  <c r="EO47" i="6"/>
  <c r="EP47" i="6"/>
  <c r="EQ47" i="6"/>
  <c r="ER47" i="6"/>
  <c r="ES47" i="6"/>
  <c r="ET47" i="6"/>
  <c r="EU47" i="6"/>
  <c r="EV47" i="6"/>
  <c r="EW47" i="6"/>
  <c r="EX47" i="6"/>
  <c r="EY47" i="6"/>
  <c r="EZ47" i="6"/>
  <c r="FA47" i="6"/>
  <c r="FB47" i="6"/>
  <c r="FC47" i="6"/>
  <c r="FD47" i="6"/>
  <c r="FE47" i="6"/>
  <c r="FF47" i="6"/>
  <c r="FG47" i="6"/>
  <c r="FH47" i="6"/>
  <c r="FI47" i="6"/>
  <c r="FJ47" i="6"/>
  <c r="FK47" i="6"/>
  <c r="FL47" i="6"/>
  <c r="FM47" i="6"/>
  <c r="FN47" i="6"/>
  <c r="FO47" i="6"/>
  <c r="FP47" i="6"/>
  <c r="FQ47" i="6"/>
  <c r="FR47" i="6"/>
  <c r="FS47" i="6"/>
  <c r="FT47" i="6"/>
  <c r="FU47" i="6"/>
  <c r="FV47" i="6"/>
  <c r="FW47" i="6"/>
  <c r="FX47" i="6"/>
  <c r="FY47" i="6"/>
  <c r="FZ47" i="6"/>
  <c r="GA47" i="6"/>
  <c r="GB47" i="6"/>
  <c r="GC47" i="6"/>
  <c r="GD47" i="6"/>
  <c r="GE47" i="6"/>
  <c r="GF47" i="6"/>
  <c r="GG47" i="6"/>
  <c r="GH47" i="6"/>
  <c r="GI47" i="6"/>
  <c r="GJ47" i="6"/>
  <c r="GK47" i="6"/>
  <c r="GL47" i="6"/>
  <c r="GM47" i="6"/>
  <c r="GN47" i="6"/>
  <c r="GO47" i="6"/>
  <c r="GP47" i="6"/>
  <c r="GQ47" i="6"/>
  <c r="GR47" i="6"/>
  <c r="GS47" i="6"/>
  <c r="GT47" i="6"/>
  <c r="GU47" i="6"/>
  <c r="GV47" i="6"/>
  <c r="GW47" i="6"/>
  <c r="GX47" i="6"/>
  <c r="GY47" i="6"/>
  <c r="GZ47" i="6"/>
  <c r="HA47" i="6"/>
  <c r="HB47" i="6"/>
  <c r="HC47" i="6"/>
  <c r="HD47" i="6"/>
  <c r="HE47" i="6"/>
  <c r="HF47" i="6"/>
  <c r="HG47" i="6"/>
  <c r="HH47" i="6"/>
  <c r="HI47" i="6"/>
  <c r="HJ47" i="6"/>
  <c r="HK47" i="6"/>
  <c r="HL47" i="6"/>
  <c r="HM47" i="6"/>
  <c r="HN47" i="6"/>
  <c r="HO47" i="6"/>
  <c r="HP47" i="6"/>
  <c r="HQ47" i="6"/>
  <c r="HR47" i="6"/>
  <c r="HS47" i="6"/>
  <c r="HT47" i="6"/>
  <c r="HU47" i="6"/>
  <c r="HV47" i="6"/>
  <c r="HW47" i="6"/>
  <c r="HX47" i="6"/>
  <c r="HY47" i="6"/>
  <c r="HZ47" i="6"/>
  <c r="IA47" i="6"/>
  <c r="IB47" i="6"/>
  <c r="IC47" i="6"/>
  <c r="ID47" i="6"/>
  <c r="IE47" i="6"/>
  <c r="IF47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BM48" i="6"/>
  <c r="BN48" i="6"/>
  <c r="BO48" i="6"/>
  <c r="BP48" i="6"/>
  <c r="BQ48" i="6"/>
  <c r="BR48" i="6"/>
  <c r="BS48" i="6"/>
  <c r="BT48" i="6"/>
  <c r="BU48" i="6"/>
  <c r="BV48" i="6"/>
  <c r="BW48" i="6"/>
  <c r="BX48" i="6"/>
  <c r="BY48" i="6"/>
  <c r="BZ48" i="6"/>
  <c r="CA48" i="6"/>
  <c r="CB48" i="6"/>
  <c r="CC48" i="6"/>
  <c r="CD48" i="6"/>
  <c r="CE48" i="6"/>
  <c r="CF48" i="6"/>
  <c r="CG48" i="6"/>
  <c r="CH48" i="6"/>
  <c r="CI48" i="6"/>
  <c r="CJ48" i="6"/>
  <c r="CK48" i="6"/>
  <c r="CL48" i="6"/>
  <c r="CM48" i="6"/>
  <c r="CN48" i="6"/>
  <c r="CO48" i="6"/>
  <c r="CP48" i="6"/>
  <c r="CQ48" i="6"/>
  <c r="CR48" i="6"/>
  <c r="CS48" i="6"/>
  <c r="CT48" i="6"/>
  <c r="CU48" i="6"/>
  <c r="CV48" i="6"/>
  <c r="CW48" i="6"/>
  <c r="CX48" i="6"/>
  <c r="CY48" i="6"/>
  <c r="CZ48" i="6"/>
  <c r="DA48" i="6"/>
  <c r="DB48" i="6"/>
  <c r="DC48" i="6"/>
  <c r="DD48" i="6"/>
  <c r="DE48" i="6"/>
  <c r="DF48" i="6"/>
  <c r="DG48" i="6"/>
  <c r="DH48" i="6"/>
  <c r="DI48" i="6"/>
  <c r="DJ48" i="6"/>
  <c r="DK48" i="6"/>
  <c r="DL48" i="6"/>
  <c r="DM48" i="6"/>
  <c r="DN48" i="6"/>
  <c r="DO48" i="6"/>
  <c r="DP48" i="6"/>
  <c r="DQ48" i="6"/>
  <c r="DR48" i="6"/>
  <c r="DS48" i="6"/>
  <c r="DT48" i="6"/>
  <c r="DU48" i="6"/>
  <c r="DV48" i="6"/>
  <c r="DW48" i="6"/>
  <c r="DX48" i="6"/>
  <c r="DY48" i="6"/>
  <c r="DZ48" i="6"/>
  <c r="EA48" i="6"/>
  <c r="EB48" i="6"/>
  <c r="EC48" i="6"/>
  <c r="ED48" i="6"/>
  <c r="EE48" i="6"/>
  <c r="EF48" i="6"/>
  <c r="EG48" i="6"/>
  <c r="EH48" i="6"/>
  <c r="EI48" i="6"/>
  <c r="EJ48" i="6"/>
  <c r="EK48" i="6"/>
  <c r="EL48" i="6"/>
  <c r="EM48" i="6"/>
  <c r="EN48" i="6"/>
  <c r="EO48" i="6"/>
  <c r="EP48" i="6"/>
  <c r="EQ48" i="6"/>
  <c r="ER48" i="6"/>
  <c r="ES48" i="6"/>
  <c r="ET48" i="6"/>
  <c r="EU48" i="6"/>
  <c r="EV48" i="6"/>
  <c r="EW48" i="6"/>
  <c r="EX48" i="6"/>
  <c r="EY48" i="6"/>
  <c r="EZ48" i="6"/>
  <c r="FA48" i="6"/>
  <c r="FB48" i="6"/>
  <c r="FC48" i="6"/>
  <c r="FD48" i="6"/>
  <c r="FE48" i="6"/>
  <c r="FF48" i="6"/>
  <c r="FG48" i="6"/>
  <c r="FH48" i="6"/>
  <c r="FI48" i="6"/>
  <c r="FJ48" i="6"/>
  <c r="FK48" i="6"/>
  <c r="FL48" i="6"/>
  <c r="FM48" i="6"/>
  <c r="FN48" i="6"/>
  <c r="FO48" i="6"/>
  <c r="FP48" i="6"/>
  <c r="FQ48" i="6"/>
  <c r="FR48" i="6"/>
  <c r="FS48" i="6"/>
  <c r="FT48" i="6"/>
  <c r="FU48" i="6"/>
  <c r="FV48" i="6"/>
  <c r="FW48" i="6"/>
  <c r="FX48" i="6"/>
  <c r="FY48" i="6"/>
  <c r="FZ48" i="6"/>
  <c r="GA48" i="6"/>
  <c r="GB48" i="6"/>
  <c r="GC48" i="6"/>
  <c r="GD48" i="6"/>
  <c r="GE48" i="6"/>
  <c r="GF48" i="6"/>
  <c r="GG48" i="6"/>
  <c r="GH48" i="6"/>
  <c r="GI48" i="6"/>
  <c r="GJ48" i="6"/>
  <c r="GK48" i="6"/>
  <c r="GL48" i="6"/>
  <c r="GM48" i="6"/>
  <c r="GN48" i="6"/>
  <c r="GO48" i="6"/>
  <c r="GP48" i="6"/>
  <c r="GQ48" i="6"/>
  <c r="GR48" i="6"/>
  <c r="GS48" i="6"/>
  <c r="GT48" i="6"/>
  <c r="GU48" i="6"/>
  <c r="GV48" i="6"/>
  <c r="GW48" i="6"/>
  <c r="GX48" i="6"/>
  <c r="GY48" i="6"/>
  <c r="GZ48" i="6"/>
  <c r="HA48" i="6"/>
  <c r="HB48" i="6"/>
  <c r="HC48" i="6"/>
  <c r="HD48" i="6"/>
  <c r="HE48" i="6"/>
  <c r="HF48" i="6"/>
  <c r="HG48" i="6"/>
  <c r="HH48" i="6"/>
  <c r="HI48" i="6"/>
  <c r="HJ48" i="6"/>
  <c r="HK48" i="6"/>
  <c r="HL48" i="6"/>
  <c r="HM48" i="6"/>
  <c r="HN48" i="6"/>
  <c r="HO48" i="6"/>
  <c r="HP48" i="6"/>
  <c r="HQ48" i="6"/>
  <c r="HR48" i="6"/>
  <c r="HS48" i="6"/>
  <c r="HT48" i="6"/>
  <c r="HU48" i="6"/>
  <c r="HV48" i="6"/>
  <c r="HW48" i="6"/>
  <c r="HX48" i="6"/>
  <c r="HY48" i="6"/>
  <c r="HZ48" i="6"/>
  <c r="IA48" i="6"/>
  <c r="IB48" i="6"/>
  <c r="IC48" i="6"/>
  <c r="ID48" i="6"/>
  <c r="IE48" i="6"/>
  <c r="IF48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AR49" i="6"/>
  <c r="AS49" i="6"/>
  <c r="AT49" i="6"/>
  <c r="AU49" i="6"/>
  <c r="AV49" i="6"/>
  <c r="AW49" i="6"/>
  <c r="AX49" i="6"/>
  <c r="AY49" i="6"/>
  <c r="AZ49" i="6"/>
  <c r="BA49" i="6"/>
  <c r="BB49" i="6"/>
  <c r="BC49" i="6"/>
  <c r="BD49" i="6"/>
  <c r="BE49" i="6"/>
  <c r="BF49" i="6"/>
  <c r="BG49" i="6"/>
  <c r="BH49" i="6"/>
  <c r="BI49" i="6"/>
  <c r="BJ49" i="6"/>
  <c r="BK49" i="6"/>
  <c r="BL49" i="6"/>
  <c r="BM49" i="6"/>
  <c r="BN49" i="6"/>
  <c r="BO49" i="6"/>
  <c r="BP49" i="6"/>
  <c r="BQ49" i="6"/>
  <c r="BR49" i="6"/>
  <c r="BS49" i="6"/>
  <c r="BT49" i="6"/>
  <c r="BU49" i="6"/>
  <c r="BV49" i="6"/>
  <c r="BW49" i="6"/>
  <c r="BX49" i="6"/>
  <c r="BY49" i="6"/>
  <c r="BZ49" i="6"/>
  <c r="CA49" i="6"/>
  <c r="CB49" i="6"/>
  <c r="CC49" i="6"/>
  <c r="CD49" i="6"/>
  <c r="CE49" i="6"/>
  <c r="CF49" i="6"/>
  <c r="CG49" i="6"/>
  <c r="CH49" i="6"/>
  <c r="CI49" i="6"/>
  <c r="CJ49" i="6"/>
  <c r="CK49" i="6"/>
  <c r="CL49" i="6"/>
  <c r="CM49" i="6"/>
  <c r="CN49" i="6"/>
  <c r="CO49" i="6"/>
  <c r="CP49" i="6"/>
  <c r="CQ49" i="6"/>
  <c r="CR49" i="6"/>
  <c r="CS49" i="6"/>
  <c r="CT49" i="6"/>
  <c r="CU49" i="6"/>
  <c r="CV49" i="6"/>
  <c r="CW49" i="6"/>
  <c r="CX49" i="6"/>
  <c r="CY49" i="6"/>
  <c r="CZ49" i="6"/>
  <c r="DA49" i="6"/>
  <c r="DB49" i="6"/>
  <c r="DC49" i="6"/>
  <c r="DD49" i="6"/>
  <c r="DE49" i="6"/>
  <c r="DF49" i="6"/>
  <c r="DG49" i="6"/>
  <c r="DH49" i="6"/>
  <c r="DI49" i="6"/>
  <c r="DJ49" i="6"/>
  <c r="DK49" i="6"/>
  <c r="DL49" i="6"/>
  <c r="DM49" i="6"/>
  <c r="DN49" i="6"/>
  <c r="DO49" i="6"/>
  <c r="DP49" i="6"/>
  <c r="DQ49" i="6"/>
  <c r="DR49" i="6"/>
  <c r="DS49" i="6"/>
  <c r="DT49" i="6"/>
  <c r="DU49" i="6"/>
  <c r="DV49" i="6"/>
  <c r="DW49" i="6"/>
  <c r="DX49" i="6"/>
  <c r="DY49" i="6"/>
  <c r="DZ49" i="6"/>
  <c r="EA49" i="6"/>
  <c r="EB49" i="6"/>
  <c r="EC49" i="6"/>
  <c r="ED49" i="6"/>
  <c r="EE49" i="6"/>
  <c r="EF49" i="6"/>
  <c r="EG49" i="6"/>
  <c r="EH49" i="6"/>
  <c r="EI49" i="6"/>
  <c r="EJ49" i="6"/>
  <c r="EK49" i="6"/>
  <c r="EL49" i="6"/>
  <c r="EM49" i="6"/>
  <c r="EN49" i="6"/>
  <c r="EO49" i="6"/>
  <c r="EP49" i="6"/>
  <c r="EQ49" i="6"/>
  <c r="ER49" i="6"/>
  <c r="ES49" i="6"/>
  <c r="ET49" i="6"/>
  <c r="EU49" i="6"/>
  <c r="EV49" i="6"/>
  <c r="EW49" i="6"/>
  <c r="EX49" i="6"/>
  <c r="EY49" i="6"/>
  <c r="EZ49" i="6"/>
  <c r="FA49" i="6"/>
  <c r="FB49" i="6"/>
  <c r="FC49" i="6"/>
  <c r="FD49" i="6"/>
  <c r="FE49" i="6"/>
  <c r="FF49" i="6"/>
  <c r="FG49" i="6"/>
  <c r="FH49" i="6"/>
  <c r="FI49" i="6"/>
  <c r="FJ49" i="6"/>
  <c r="FK49" i="6"/>
  <c r="FL49" i="6"/>
  <c r="FM49" i="6"/>
  <c r="FN49" i="6"/>
  <c r="FO49" i="6"/>
  <c r="FP49" i="6"/>
  <c r="FQ49" i="6"/>
  <c r="FR49" i="6"/>
  <c r="FS49" i="6"/>
  <c r="FT49" i="6"/>
  <c r="FU49" i="6"/>
  <c r="FV49" i="6"/>
  <c r="FW49" i="6"/>
  <c r="FX49" i="6"/>
  <c r="FY49" i="6"/>
  <c r="FZ49" i="6"/>
  <c r="GA49" i="6"/>
  <c r="GB49" i="6"/>
  <c r="GC49" i="6"/>
  <c r="GD49" i="6"/>
  <c r="GE49" i="6"/>
  <c r="GF49" i="6"/>
  <c r="GG49" i="6"/>
  <c r="GH49" i="6"/>
  <c r="GI49" i="6"/>
  <c r="GJ49" i="6"/>
  <c r="GK49" i="6"/>
  <c r="GL49" i="6"/>
  <c r="GM49" i="6"/>
  <c r="GN49" i="6"/>
  <c r="GO49" i="6"/>
  <c r="GP49" i="6"/>
  <c r="GQ49" i="6"/>
  <c r="GR49" i="6"/>
  <c r="GS49" i="6"/>
  <c r="GT49" i="6"/>
  <c r="GU49" i="6"/>
  <c r="GV49" i="6"/>
  <c r="GW49" i="6"/>
  <c r="GX49" i="6"/>
  <c r="GY49" i="6"/>
  <c r="GZ49" i="6"/>
  <c r="HA49" i="6"/>
  <c r="HB49" i="6"/>
  <c r="HC49" i="6"/>
  <c r="HD49" i="6"/>
  <c r="HE49" i="6"/>
  <c r="HF49" i="6"/>
  <c r="HG49" i="6"/>
  <c r="HH49" i="6"/>
  <c r="HI49" i="6"/>
  <c r="HJ49" i="6"/>
  <c r="HK49" i="6"/>
  <c r="HL49" i="6"/>
  <c r="HM49" i="6"/>
  <c r="HN49" i="6"/>
  <c r="HO49" i="6"/>
  <c r="HP49" i="6"/>
  <c r="HQ49" i="6"/>
  <c r="HR49" i="6"/>
  <c r="HS49" i="6"/>
  <c r="HT49" i="6"/>
  <c r="HU49" i="6"/>
  <c r="HV49" i="6"/>
  <c r="HW49" i="6"/>
  <c r="HX49" i="6"/>
  <c r="HY49" i="6"/>
  <c r="HZ49" i="6"/>
  <c r="IA49" i="6"/>
  <c r="IB49" i="6"/>
  <c r="IC49" i="6"/>
  <c r="ID49" i="6"/>
  <c r="IE49" i="6"/>
  <c r="IF49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X50" i="6"/>
  <c r="BY50" i="6"/>
  <c r="BZ50" i="6"/>
  <c r="CA50" i="6"/>
  <c r="CB50" i="6"/>
  <c r="CC50" i="6"/>
  <c r="CD50" i="6"/>
  <c r="CE50" i="6"/>
  <c r="CF50" i="6"/>
  <c r="CG50" i="6"/>
  <c r="CH50" i="6"/>
  <c r="CI50" i="6"/>
  <c r="CJ50" i="6"/>
  <c r="CK50" i="6"/>
  <c r="CL50" i="6"/>
  <c r="CM50" i="6"/>
  <c r="CN50" i="6"/>
  <c r="CO50" i="6"/>
  <c r="CP50" i="6"/>
  <c r="CQ50" i="6"/>
  <c r="CR50" i="6"/>
  <c r="CS50" i="6"/>
  <c r="CT50" i="6"/>
  <c r="CU50" i="6"/>
  <c r="CV50" i="6"/>
  <c r="CW50" i="6"/>
  <c r="CX50" i="6"/>
  <c r="CY50" i="6"/>
  <c r="CZ50" i="6"/>
  <c r="DA50" i="6"/>
  <c r="DB50" i="6"/>
  <c r="DC50" i="6"/>
  <c r="DD50" i="6"/>
  <c r="DE50" i="6"/>
  <c r="DF50" i="6"/>
  <c r="DG50" i="6"/>
  <c r="DH50" i="6"/>
  <c r="DI50" i="6"/>
  <c r="DJ50" i="6"/>
  <c r="DK50" i="6"/>
  <c r="DL50" i="6"/>
  <c r="DM50" i="6"/>
  <c r="DN50" i="6"/>
  <c r="DO50" i="6"/>
  <c r="DP50" i="6"/>
  <c r="DQ50" i="6"/>
  <c r="DR50" i="6"/>
  <c r="DS50" i="6"/>
  <c r="DT50" i="6"/>
  <c r="DU50" i="6"/>
  <c r="DV50" i="6"/>
  <c r="DW50" i="6"/>
  <c r="DX50" i="6"/>
  <c r="DY50" i="6"/>
  <c r="DZ50" i="6"/>
  <c r="EA50" i="6"/>
  <c r="EB50" i="6"/>
  <c r="EC50" i="6"/>
  <c r="ED50" i="6"/>
  <c r="EE50" i="6"/>
  <c r="EF50" i="6"/>
  <c r="EG50" i="6"/>
  <c r="EH50" i="6"/>
  <c r="EI50" i="6"/>
  <c r="EJ50" i="6"/>
  <c r="EK50" i="6"/>
  <c r="EL50" i="6"/>
  <c r="EM50" i="6"/>
  <c r="EN50" i="6"/>
  <c r="EO50" i="6"/>
  <c r="EP50" i="6"/>
  <c r="EQ50" i="6"/>
  <c r="ER50" i="6"/>
  <c r="ES50" i="6"/>
  <c r="ET50" i="6"/>
  <c r="EU50" i="6"/>
  <c r="EV50" i="6"/>
  <c r="EW50" i="6"/>
  <c r="EX50" i="6"/>
  <c r="EY50" i="6"/>
  <c r="EZ50" i="6"/>
  <c r="FA50" i="6"/>
  <c r="FB50" i="6"/>
  <c r="FC50" i="6"/>
  <c r="FD50" i="6"/>
  <c r="FE50" i="6"/>
  <c r="FF50" i="6"/>
  <c r="FG50" i="6"/>
  <c r="FH50" i="6"/>
  <c r="FI50" i="6"/>
  <c r="FJ50" i="6"/>
  <c r="FK50" i="6"/>
  <c r="FL50" i="6"/>
  <c r="FM50" i="6"/>
  <c r="FN50" i="6"/>
  <c r="FO50" i="6"/>
  <c r="FP50" i="6"/>
  <c r="FQ50" i="6"/>
  <c r="FR50" i="6"/>
  <c r="FS50" i="6"/>
  <c r="FT50" i="6"/>
  <c r="FU50" i="6"/>
  <c r="FV50" i="6"/>
  <c r="FW50" i="6"/>
  <c r="FX50" i="6"/>
  <c r="FY50" i="6"/>
  <c r="FZ50" i="6"/>
  <c r="GA50" i="6"/>
  <c r="GB50" i="6"/>
  <c r="GC50" i="6"/>
  <c r="GD50" i="6"/>
  <c r="GE50" i="6"/>
  <c r="GF50" i="6"/>
  <c r="GG50" i="6"/>
  <c r="GH50" i="6"/>
  <c r="GI50" i="6"/>
  <c r="GJ50" i="6"/>
  <c r="GK50" i="6"/>
  <c r="GL50" i="6"/>
  <c r="GM50" i="6"/>
  <c r="GN50" i="6"/>
  <c r="GO50" i="6"/>
  <c r="GP50" i="6"/>
  <c r="GQ50" i="6"/>
  <c r="GR50" i="6"/>
  <c r="GS50" i="6"/>
  <c r="GT50" i="6"/>
  <c r="GU50" i="6"/>
  <c r="GV50" i="6"/>
  <c r="GW50" i="6"/>
  <c r="GX50" i="6"/>
  <c r="GY50" i="6"/>
  <c r="GZ50" i="6"/>
  <c r="HA50" i="6"/>
  <c r="HB50" i="6"/>
  <c r="HC50" i="6"/>
  <c r="HD50" i="6"/>
  <c r="HE50" i="6"/>
  <c r="HF50" i="6"/>
  <c r="HG50" i="6"/>
  <c r="HH50" i="6"/>
  <c r="HI50" i="6"/>
  <c r="HJ50" i="6"/>
  <c r="HK50" i="6"/>
  <c r="HL50" i="6"/>
  <c r="HM50" i="6"/>
  <c r="HN50" i="6"/>
  <c r="HO50" i="6"/>
  <c r="HP50" i="6"/>
  <c r="HQ50" i="6"/>
  <c r="HR50" i="6"/>
  <c r="HS50" i="6"/>
  <c r="HT50" i="6"/>
  <c r="HU50" i="6"/>
  <c r="HV50" i="6"/>
  <c r="HW50" i="6"/>
  <c r="HX50" i="6"/>
  <c r="HY50" i="6"/>
  <c r="HZ50" i="6"/>
  <c r="IA50" i="6"/>
  <c r="IB50" i="6"/>
  <c r="IC50" i="6"/>
  <c r="ID50" i="6"/>
  <c r="IE50" i="6"/>
  <c r="IF50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Z51" i="6"/>
  <c r="CA51" i="6"/>
  <c r="CB51" i="6"/>
  <c r="CC51" i="6"/>
  <c r="CD51" i="6"/>
  <c r="CE51" i="6"/>
  <c r="CF51" i="6"/>
  <c r="CG51" i="6"/>
  <c r="CH51" i="6"/>
  <c r="CI51" i="6"/>
  <c r="CJ51" i="6"/>
  <c r="CK51" i="6"/>
  <c r="CL51" i="6"/>
  <c r="CM51" i="6"/>
  <c r="CN51" i="6"/>
  <c r="CO51" i="6"/>
  <c r="CP51" i="6"/>
  <c r="CQ51" i="6"/>
  <c r="CR51" i="6"/>
  <c r="CS51" i="6"/>
  <c r="CT51" i="6"/>
  <c r="CU51" i="6"/>
  <c r="CV51" i="6"/>
  <c r="CW51" i="6"/>
  <c r="CX51" i="6"/>
  <c r="CY51" i="6"/>
  <c r="CZ51" i="6"/>
  <c r="DA51" i="6"/>
  <c r="DB51" i="6"/>
  <c r="DC51" i="6"/>
  <c r="DD51" i="6"/>
  <c r="DE51" i="6"/>
  <c r="DF51" i="6"/>
  <c r="DG51" i="6"/>
  <c r="DH51" i="6"/>
  <c r="DI51" i="6"/>
  <c r="DJ51" i="6"/>
  <c r="DK51" i="6"/>
  <c r="DL51" i="6"/>
  <c r="DM51" i="6"/>
  <c r="DN51" i="6"/>
  <c r="DO51" i="6"/>
  <c r="DP51" i="6"/>
  <c r="DQ51" i="6"/>
  <c r="DR51" i="6"/>
  <c r="DS51" i="6"/>
  <c r="DT51" i="6"/>
  <c r="DU51" i="6"/>
  <c r="DV51" i="6"/>
  <c r="DW51" i="6"/>
  <c r="DX51" i="6"/>
  <c r="DY51" i="6"/>
  <c r="DZ51" i="6"/>
  <c r="EA51" i="6"/>
  <c r="EB51" i="6"/>
  <c r="EC51" i="6"/>
  <c r="ED51" i="6"/>
  <c r="EE51" i="6"/>
  <c r="EF51" i="6"/>
  <c r="EG51" i="6"/>
  <c r="EH51" i="6"/>
  <c r="EI51" i="6"/>
  <c r="EJ51" i="6"/>
  <c r="EK51" i="6"/>
  <c r="EL51" i="6"/>
  <c r="EM51" i="6"/>
  <c r="EN51" i="6"/>
  <c r="EO51" i="6"/>
  <c r="EP51" i="6"/>
  <c r="EQ51" i="6"/>
  <c r="ER51" i="6"/>
  <c r="ES51" i="6"/>
  <c r="ET51" i="6"/>
  <c r="EU51" i="6"/>
  <c r="EV51" i="6"/>
  <c r="EW51" i="6"/>
  <c r="EX51" i="6"/>
  <c r="EY51" i="6"/>
  <c r="EZ51" i="6"/>
  <c r="FA51" i="6"/>
  <c r="FB51" i="6"/>
  <c r="FC51" i="6"/>
  <c r="FD51" i="6"/>
  <c r="FE51" i="6"/>
  <c r="FF51" i="6"/>
  <c r="FG51" i="6"/>
  <c r="FH51" i="6"/>
  <c r="FI51" i="6"/>
  <c r="FJ51" i="6"/>
  <c r="FK51" i="6"/>
  <c r="FL51" i="6"/>
  <c r="FM51" i="6"/>
  <c r="FN51" i="6"/>
  <c r="FO51" i="6"/>
  <c r="FP51" i="6"/>
  <c r="FQ51" i="6"/>
  <c r="FR51" i="6"/>
  <c r="FS51" i="6"/>
  <c r="FT51" i="6"/>
  <c r="FU51" i="6"/>
  <c r="FV51" i="6"/>
  <c r="FW51" i="6"/>
  <c r="FX51" i="6"/>
  <c r="FY51" i="6"/>
  <c r="FZ51" i="6"/>
  <c r="GA51" i="6"/>
  <c r="GB51" i="6"/>
  <c r="GC51" i="6"/>
  <c r="GD51" i="6"/>
  <c r="GE51" i="6"/>
  <c r="GF51" i="6"/>
  <c r="GG51" i="6"/>
  <c r="GH51" i="6"/>
  <c r="GI51" i="6"/>
  <c r="GJ51" i="6"/>
  <c r="GK51" i="6"/>
  <c r="GL51" i="6"/>
  <c r="GM51" i="6"/>
  <c r="GN51" i="6"/>
  <c r="GO51" i="6"/>
  <c r="GP51" i="6"/>
  <c r="GQ51" i="6"/>
  <c r="GR51" i="6"/>
  <c r="GS51" i="6"/>
  <c r="GT51" i="6"/>
  <c r="GU51" i="6"/>
  <c r="GV51" i="6"/>
  <c r="GW51" i="6"/>
  <c r="GX51" i="6"/>
  <c r="GY51" i="6"/>
  <c r="GZ51" i="6"/>
  <c r="HA51" i="6"/>
  <c r="HB51" i="6"/>
  <c r="HC51" i="6"/>
  <c r="HD51" i="6"/>
  <c r="HE51" i="6"/>
  <c r="HF51" i="6"/>
  <c r="HG51" i="6"/>
  <c r="HH51" i="6"/>
  <c r="HI51" i="6"/>
  <c r="HJ51" i="6"/>
  <c r="HK51" i="6"/>
  <c r="HL51" i="6"/>
  <c r="HM51" i="6"/>
  <c r="HN51" i="6"/>
  <c r="HO51" i="6"/>
  <c r="HP51" i="6"/>
  <c r="HQ51" i="6"/>
  <c r="HR51" i="6"/>
  <c r="HS51" i="6"/>
  <c r="HT51" i="6"/>
  <c r="HU51" i="6"/>
  <c r="HV51" i="6"/>
  <c r="HW51" i="6"/>
  <c r="HX51" i="6"/>
  <c r="HY51" i="6"/>
  <c r="HZ51" i="6"/>
  <c r="IA51" i="6"/>
  <c r="IB51" i="6"/>
  <c r="IC51" i="6"/>
  <c r="ID51" i="6"/>
  <c r="IE51" i="6"/>
  <c r="IF51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D52" i="6"/>
  <c r="BE52" i="6"/>
  <c r="BF52" i="6"/>
  <c r="BG52" i="6"/>
  <c r="BH52" i="6"/>
  <c r="BI52" i="6"/>
  <c r="BJ52" i="6"/>
  <c r="BK52" i="6"/>
  <c r="BL52" i="6"/>
  <c r="BM52" i="6"/>
  <c r="BN52" i="6"/>
  <c r="BO52" i="6"/>
  <c r="BP52" i="6"/>
  <c r="BQ52" i="6"/>
  <c r="BR52" i="6"/>
  <c r="BS52" i="6"/>
  <c r="BT52" i="6"/>
  <c r="BU52" i="6"/>
  <c r="BV52" i="6"/>
  <c r="BW52" i="6"/>
  <c r="BX52" i="6"/>
  <c r="BY52" i="6"/>
  <c r="BZ52" i="6"/>
  <c r="CA52" i="6"/>
  <c r="CB52" i="6"/>
  <c r="CC52" i="6"/>
  <c r="CD52" i="6"/>
  <c r="CE52" i="6"/>
  <c r="CF52" i="6"/>
  <c r="CG52" i="6"/>
  <c r="CH52" i="6"/>
  <c r="CI52" i="6"/>
  <c r="CJ52" i="6"/>
  <c r="CK52" i="6"/>
  <c r="CL52" i="6"/>
  <c r="CM52" i="6"/>
  <c r="CN52" i="6"/>
  <c r="CO52" i="6"/>
  <c r="CP52" i="6"/>
  <c r="CQ52" i="6"/>
  <c r="CR52" i="6"/>
  <c r="CS52" i="6"/>
  <c r="CT52" i="6"/>
  <c r="CU52" i="6"/>
  <c r="CV52" i="6"/>
  <c r="CW52" i="6"/>
  <c r="CX52" i="6"/>
  <c r="CY52" i="6"/>
  <c r="CZ52" i="6"/>
  <c r="DA52" i="6"/>
  <c r="DB52" i="6"/>
  <c r="DC52" i="6"/>
  <c r="DD52" i="6"/>
  <c r="DE52" i="6"/>
  <c r="DF52" i="6"/>
  <c r="DG52" i="6"/>
  <c r="DH52" i="6"/>
  <c r="DI52" i="6"/>
  <c r="DJ52" i="6"/>
  <c r="DK52" i="6"/>
  <c r="DL52" i="6"/>
  <c r="DM52" i="6"/>
  <c r="DN52" i="6"/>
  <c r="DO52" i="6"/>
  <c r="DP52" i="6"/>
  <c r="DQ52" i="6"/>
  <c r="DR52" i="6"/>
  <c r="DS52" i="6"/>
  <c r="DT52" i="6"/>
  <c r="DU52" i="6"/>
  <c r="DV52" i="6"/>
  <c r="DW52" i="6"/>
  <c r="DX52" i="6"/>
  <c r="DY52" i="6"/>
  <c r="DZ52" i="6"/>
  <c r="EA52" i="6"/>
  <c r="EB52" i="6"/>
  <c r="EC52" i="6"/>
  <c r="ED52" i="6"/>
  <c r="EE52" i="6"/>
  <c r="EF52" i="6"/>
  <c r="EG52" i="6"/>
  <c r="EH52" i="6"/>
  <c r="EI52" i="6"/>
  <c r="EJ52" i="6"/>
  <c r="EK52" i="6"/>
  <c r="EL52" i="6"/>
  <c r="EM52" i="6"/>
  <c r="EN52" i="6"/>
  <c r="EO52" i="6"/>
  <c r="EP52" i="6"/>
  <c r="EQ52" i="6"/>
  <c r="ER52" i="6"/>
  <c r="ES52" i="6"/>
  <c r="ET52" i="6"/>
  <c r="EU52" i="6"/>
  <c r="EV52" i="6"/>
  <c r="EW52" i="6"/>
  <c r="EX52" i="6"/>
  <c r="EY52" i="6"/>
  <c r="EZ52" i="6"/>
  <c r="FA52" i="6"/>
  <c r="FB52" i="6"/>
  <c r="FC52" i="6"/>
  <c r="FD52" i="6"/>
  <c r="FE52" i="6"/>
  <c r="FF52" i="6"/>
  <c r="FG52" i="6"/>
  <c r="FH52" i="6"/>
  <c r="FI52" i="6"/>
  <c r="FJ52" i="6"/>
  <c r="FK52" i="6"/>
  <c r="FL52" i="6"/>
  <c r="FM52" i="6"/>
  <c r="FN52" i="6"/>
  <c r="FO52" i="6"/>
  <c r="FP52" i="6"/>
  <c r="FQ52" i="6"/>
  <c r="FR52" i="6"/>
  <c r="FS52" i="6"/>
  <c r="FT52" i="6"/>
  <c r="FU52" i="6"/>
  <c r="FV52" i="6"/>
  <c r="FW52" i="6"/>
  <c r="FX52" i="6"/>
  <c r="FY52" i="6"/>
  <c r="FZ52" i="6"/>
  <c r="GA52" i="6"/>
  <c r="GB52" i="6"/>
  <c r="GC52" i="6"/>
  <c r="GD52" i="6"/>
  <c r="GE52" i="6"/>
  <c r="GF52" i="6"/>
  <c r="GG52" i="6"/>
  <c r="GH52" i="6"/>
  <c r="GI52" i="6"/>
  <c r="GJ52" i="6"/>
  <c r="GK52" i="6"/>
  <c r="GL52" i="6"/>
  <c r="GM52" i="6"/>
  <c r="GN52" i="6"/>
  <c r="GO52" i="6"/>
  <c r="GP52" i="6"/>
  <c r="GQ52" i="6"/>
  <c r="GR52" i="6"/>
  <c r="GS52" i="6"/>
  <c r="GT52" i="6"/>
  <c r="GU52" i="6"/>
  <c r="GV52" i="6"/>
  <c r="GW52" i="6"/>
  <c r="GX52" i="6"/>
  <c r="GY52" i="6"/>
  <c r="GZ52" i="6"/>
  <c r="HA52" i="6"/>
  <c r="HB52" i="6"/>
  <c r="HC52" i="6"/>
  <c r="HD52" i="6"/>
  <c r="HE52" i="6"/>
  <c r="HF52" i="6"/>
  <c r="HG52" i="6"/>
  <c r="HH52" i="6"/>
  <c r="HI52" i="6"/>
  <c r="HJ52" i="6"/>
  <c r="HK52" i="6"/>
  <c r="HL52" i="6"/>
  <c r="HM52" i="6"/>
  <c r="HN52" i="6"/>
  <c r="HO52" i="6"/>
  <c r="HP52" i="6"/>
  <c r="HQ52" i="6"/>
  <c r="HR52" i="6"/>
  <c r="HS52" i="6"/>
  <c r="HT52" i="6"/>
  <c r="HU52" i="6"/>
  <c r="HV52" i="6"/>
  <c r="HW52" i="6"/>
  <c r="HX52" i="6"/>
  <c r="HY52" i="6"/>
  <c r="HZ52" i="6"/>
  <c r="IA52" i="6"/>
  <c r="IB52" i="6"/>
  <c r="IC52" i="6"/>
  <c r="ID52" i="6"/>
  <c r="IE52" i="6"/>
  <c r="IF52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Q53" i="6"/>
  <c r="AR53" i="6"/>
  <c r="AS53" i="6"/>
  <c r="AT53" i="6"/>
  <c r="AU53" i="6"/>
  <c r="AV53" i="6"/>
  <c r="AW53" i="6"/>
  <c r="AX53" i="6"/>
  <c r="AY53" i="6"/>
  <c r="AZ53" i="6"/>
  <c r="BA53" i="6"/>
  <c r="BB53" i="6"/>
  <c r="BC53" i="6"/>
  <c r="BD53" i="6"/>
  <c r="BE53" i="6"/>
  <c r="BF53" i="6"/>
  <c r="BG53" i="6"/>
  <c r="BH53" i="6"/>
  <c r="BI53" i="6"/>
  <c r="BJ53" i="6"/>
  <c r="BK53" i="6"/>
  <c r="BL53" i="6"/>
  <c r="BM53" i="6"/>
  <c r="BN53" i="6"/>
  <c r="BO53" i="6"/>
  <c r="BP53" i="6"/>
  <c r="BQ53" i="6"/>
  <c r="BR53" i="6"/>
  <c r="BS53" i="6"/>
  <c r="BT53" i="6"/>
  <c r="BU53" i="6"/>
  <c r="BV53" i="6"/>
  <c r="BW53" i="6"/>
  <c r="BX53" i="6"/>
  <c r="BY53" i="6"/>
  <c r="BZ53" i="6"/>
  <c r="CA53" i="6"/>
  <c r="CB53" i="6"/>
  <c r="CC53" i="6"/>
  <c r="CD53" i="6"/>
  <c r="CE53" i="6"/>
  <c r="CF53" i="6"/>
  <c r="CG53" i="6"/>
  <c r="CH53" i="6"/>
  <c r="CI53" i="6"/>
  <c r="CJ53" i="6"/>
  <c r="CK53" i="6"/>
  <c r="CL53" i="6"/>
  <c r="CM53" i="6"/>
  <c r="CN53" i="6"/>
  <c r="CO53" i="6"/>
  <c r="CP53" i="6"/>
  <c r="CQ53" i="6"/>
  <c r="CR53" i="6"/>
  <c r="CS53" i="6"/>
  <c r="CT53" i="6"/>
  <c r="CU53" i="6"/>
  <c r="CV53" i="6"/>
  <c r="CW53" i="6"/>
  <c r="CX53" i="6"/>
  <c r="CY53" i="6"/>
  <c r="CZ53" i="6"/>
  <c r="DA53" i="6"/>
  <c r="DB53" i="6"/>
  <c r="DC53" i="6"/>
  <c r="DD53" i="6"/>
  <c r="DE53" i="6"/>
  <c r="DF53" i="6"/>
  <c r="DG53" i="6"/>
  <c r="DH53" i="6"/>
  <c r="DI53" i="6"/>
  <c r="DJ53" i="6"/>
  <c r="DK53" i="6"/>
  <c r="DL53" i="6"/>
  <c r="DM53" i="6"/>
  <c r="DN53" i="6"/>
  <c r="DO53" i="6"/>
  <c r="DP53" i="6"/>
  <c r="DQ53" i="6"/>
  <c r="DR53" i="6"/>
  <c r="DS53" i="6"/>
  <c r="DT53" i="6"/>
  <c r="DU53" i="6"/>
  <c r="DV53" i="6"/>
  <c r="DW53" i="6"/>
  <c r="DX53" i="6"/>
  <c r="DY53" i="6"/>
  <c r="DZ53" i="6"/>
  <c r="EA53" i="6"/>
  <c r="EB53" i="6"/>
  <c r="EC53" i="6"/>
  <c r="ED53" i="6"/>
  <c r="EE53" i="6"/>
  <c r="EF53" i="6"/>
  <c r="EG53" i="6"/>
  <c r="EH53" i="6"/>
  <c r="EI53" i="6"/>
  <c r="EJ53" i="6"/>
  <c r="EK53" i="6"/>
  <c r="EL53" i="6"/>
  <c r="EM53" i="6"/>
  <c r="EN53" i="6"/>
  <c r="EO53" i="6"/>
  <c r="EP53" i="6"/>
  <c r="EQ53" i="6"/>
  <c r="ER53" i="6"/>
  <c r="ES53" i="6"/>
  <c r="ET53" i="6"/>
  <c r="EU53" i="6"/>
  <c r="EV53" i="6"/>
  <c r="EW53" i="6"/>
  <c r="EX53" i="6"/>
  <c r="EY53" i="6"/>
  <c r="EZ53" i="6"/>
  <c r="FA53" i="6"/>
  <c r="FB53" i="6"/>
  <c r="FC53" i="6"/>
  <c r="FD53" i="6"/>
  <c r="FE53" i="6"/>
  <c r="FF53" i="6"/>
  <c r="FG53" i="6"/>
  <c r="FH53" i="6"/>
  <c r="FI53" i="6"/>
  <c r="FJ53" i="6"/>
  <c r="FK53" i="6"/>
  <c r="FL53" i="6"/>
  <c r="FM53" i="6"/>
  <c r="FN53" i="6"/>
  <c r="FO53" i="6"/>
  <c r="FP53" i="6"/>
  <c r="FQ53" i="6"/>
  <c r="FR53" i="6"/>
  <c r="FS53" i="6"/>
  <c r="FT53" i="6"/>
  <c r="FU53" i="6"/>
  <c r="FV53" i="6"/>
  <c r="FW53" i="6"/>
  <c r="FX53" i="6"/>
  <c r="FY53" i="6"/>
  <c r="FZ53" i="6"/>
  <c r="GA53" i="6"/>
  <c r="GB53" i="6"/>
  <c r="GC53" i="6"/>
  <c r="GD53" i="6"/>
  <c r="GE53" i="6"/>
  <c r="GF53" i="6"/>
  <c r="GG53" i="6"/>
  <c r="GH53" i="6"/>
  <c r="GI53" i="6"/>
  <c r="GJ53" i="6"/>
  <c r="GK53" i="6"/>
  <c r="GL53" i="6"/>
  <c r="GM53" i="6"/>
  <c r="GN53" i="6"/>
  <c r="GO53" i="6"/>
  <c r="GP53" i="6"/>
  <c r="GQ53" i="6"/>
  <c r="GR53" i="6"/>
  <c r="GS53" i="6"/>
  <c r="GT53" i="6"/>
  <c r="GU53" i="6"/>
  <c r="GV53" i="6"/>
  <c r="GW53" i="6"/>
  <c r="GX53" i="6"/>
  <c r="GY53" i="6"/>
  <c r="GZ53" i="6"/>
  <c r="HA53" i="6"/>
  <c r="HB53" i="6"/>
  <c r="HC53" i="6"/>
  <c r="HD53" i="6"/>
  <c r="HE53" i="6"/>
  <c r="HF53" i="6"/>
  <c r="HG53" i="6"/>
  <c r="HH53" i="6"/>
  <c r="HI53" i="6"/>
  <c r="HJ53" i="6"/>
  <c r="HK53" i="6"/>
  <c r="HL53" i="6"/>
  <c r="HM53" i="6"/>
  <c r="HN53" i="6"/>
  <c r="HO53" i="6"/>
  <c r="HP53" i="6"/>
  <c r="HQ53" i="6"/>
  <c r="HR53" i="6"/>
  <c r="HS53" i="6"/>
  <c r="HT53" i="6"/>
  <c r="HU53" i="6"/>
  <c r="HV53" i="6"/>
  <c r="HW53" i="6"/>
  <c r="HX53" i="6"/>
  <c r="HY53" i="6"/>
  <c r="HZ53" i="6"/>
  <c r="IA53" i="6"/>
  <c r="IB53" i="6"/>
  <c r="IC53" i="6"/>
  <c r="ID53" i="6"/>
  <c r="IE53" i="6"/>
  <c r="IF53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AO54" i="6"/>
  <c r="AP54" i="6"/>
  <c r="AQ54" i="6"/>
  <c r="AR54" i="6"/>
  <c r="AS54" i="6"/>
  <c r="AT54" i="6"/>
  <c r="AU54" i="6"/>
  <c r="AV54" i="6"/>
  <c r="AW54" i="6"/>
  <c r="AX54" i="6"/>
  <c r="AY54" i="6"/>
  <c r="AZ54" i="6"/>
  <c r="BA54" i="6"/>
  <c r="BB54" i="6"/>
  <c r="BC54" i="6"/>
  <c r="BD54" i="6"/>
  <c r="BE54" i="6"/>
  <c r="BF54" i="6"/>
  <c r="BG54" i="6"/>
  <c r="BH54" i="6"/>
  <c r="BI54" i="6"/>
  <c r="BJ54" i="6"/>
  <c r="BK54" i="6"/>
  <c r="BL54" i="6"/>
  <c r="BM54" i="6"/>
  <c r="BN54" i="6"/>
  <c r="BO54" i="6"/>
  <c r="BP54" i="6"/>
  <c r="BQ54" i="6"/>
  <c r="BR54" i="6"/>
  <c r="BS54" i="6"/>
  <c r="BT54" i="6"/>
  <c r="BU54" i="6"/>
  <c r="BV54" i="6"/>
  <c r="BW54" i="6"/>
  <c r="BX54" i="6"/>
  <c r="BY54" i="6"/>
  <c r="BZ54" i="6"/>
  <c r="CA54" i="6"/>
  <c r="CB54" i="6"/>
  <c r="CC54" i="6"/>
  <c r="CD54" i="6"/>
  <c r="CE54" i="6"/>
  <c r="CF54" i="6"/>
  <c r="CG54" i="6"/>
  <c r="CH54" i="6"/>
  <c r="CI54" i="6"/>
  <c r="CJ54" i="6"/>
  <c r="CK54" i="6"/>
  <c r="CL54" i="6"/>
  <c r="CM54" i="6"/>
  <c r="CN54" i="6"/>
  <c r="CO54" i="6"/>
  <c r="CP54" i="6"/>
  <c r="CQ54" i="6"/>
  <c r="CR54" i="6"/>
  <c r="CS54" i="6"/>
  <c r="CT54" i="6"/>
  <c r="CU54" i="6"/>
  <c r="CV54" i="6"/>
  <c r="CW54" i="6"/>
  <c r="CX54" i="6"/>
  <c r="CY54" i="6"/>
  <c r="CZ54" i="6"/>
  <c r="DA54" i="6"/>
  <c r="DB54" i="6"/>
  <c r="DC54" i="6"/>
  <c r="DD54" i="6"/>
  <c r="DE54" i="6"/>
  <c r="DF54" i="6"/>
  <c r="DG54" i="6"/>
  <c r="DH54" i="6"/>
  <c r="DI54" i="6"/>
  <c r="DJ54" i="6"/>
  <c r="DK54" i="6"/>
  <c r="DL54" i="6"/>
  <c r="DM54" i="6"/>
  <c r="DN54" i="6"/>
  <c r="DO54" i="6"/>
  <c r="DP54" i="6"/>
  <c r="DQ54" i="6"/>
  <c r="DR54" i="6"/>
  <c r="DS54" i="6"/>
  <c r="DT54" i="6"/>
  <c r="DU54" i="6"/>
  <c r="DV54" i="6"/>
  <c r="DW54" i="6"/>
  <c r="DX54" i="6"/>
  <c r="DY54" i="6"/>
  <c r="DZ54" i="6"/>
  <c r="EA54" i="6"/>
  <c r="EB54" i="6"/>
  <c r="EC54" i="6"/>
  <c r="ED54" i="6"/>
  <c r="EE54" i="6"/>
  <c r="EF54" i="6"/>
  <c r="EG54" i="6"/>
  <c r="EH54" i="6"/>
  <c r="EI54" i="6"/>
  <c r="EJ54" i="6"/>
  <c r="EK54" i="6"/>
  <c r="EL54" i="6"/>
  <c r="EM54" i="6"/>
  <c r="EN54" i="6"/>
  <c r="EO54" i="6"/>
  <c r="EP54" i="6"/>
  <c r="EQ54" i="6"/>
  <c r="ER54" i="6"/>
  <c r="ES54" i="6"/>
  <c r="ET54" i="6"/>
  <c r="EU54" i="6"/>
  <c r="EV54" i="6"/>
  <c r="EW54" i="6"/>
  <c r="EX54" i="6"/>
  <c r="EY54" i="6"/>
  <c r="EZ54" i="6"/>
  <c r="FA54" i="6"/>
  <c r="FB54" i="6"/>
  <c r="FC54" i="6"/>
  <c r="FD54" i="6"/>
  <c r="FE54" i="6"/>
  <c r="FF54" i="6"/>
  <c r="FG54" i="6"/>
  <c r="FH54" i="6"/>
  <c r="FI54" i="6"/>
  <c r="FJ54" i="6"/>
  <c r="FK54" i="6"/>
  <c r="FL54" i="6"/>
  <c r="FM54" i="6"/>
  <c r="FN54" i="6"/>
  <c r="FO54" i="6"/>
  <c r="FP54" i="6"/>
  <c r="FQ54" i="6"/>
  <c r="FR54" i="6"/>
  <c r="FS54" i="6"/>
  <c r="FT54" i="6"/>
  <c r="FU54" i="6"/>
  <c r="FV54" i="6"/>
  <c r="FW54" i="6"/>
  <c r="FX54" i="6"/>
  <c r="FY54" i="6"/>
  <c r="FZ54" i="6"/>
  <c r="GA54" i="6"/>
  <c r="GB54" i="6"/>
  <c r="GC54" i="6"/>
  <c r="GD54" i="6"/>
  <c r="GE54" i="6"/>
  <c r="GF54" i="6"/>
  <c r="GG54" i="6"/>
  <c r="GH54" i="6"/>
  <c r="GI54" i="6"/>
  <c r="GJ54" i="6"/>
  <c r="GK54" i="6"/>
  <c r="GL54" i="6"/>
  <c r="GM54" i="6"/>
  <c r="GN54" i="6"/>
  <c r="GO54" i="6"/>
  <c r="GP54" i="6"/>
  <c r="GQ54" i="6"/>
  <c r="GR54" i="6"/>
  <c r="GS54" i="6"/>
  <c r="GT54" i="6"/>
  <c r="GU54" i="6"/>
  <c r="GV54" i="6"/>
  <c r="GW54" i="6"/>
  <c r="GX54" i="6"/>
  <c r="GY54" i="6"/>
  <c r="GZ54" i="6"/>
  <c r="HA54" i="6"/>
  <c r="HB54" i="6"/>
  <c r="HC54" i="6"/>
  <c r="HD54" i="6"/>
  <c r="HE54" i="6"/>
  <c r="HF54" i="6"/>
  <c r="HG54" i="6"/>
  <c r="HH54" i="6"/>
  <c r="HI54" i="6"/>
  <c r="HJ54" i="6"/>
  <c r="HK54" i="6"/>
  <c r="HL54" i="6"/>
  <c r="HM54" i="6"/>
  <c r="HN54" i="6"/>
  <c r="HO54" i="6"/>
  <c r="HP54" i="6"/>
  <c r="HQ54" i="6"/>
  <c r="HR54" i="6"/>
  <c r="HS54" i="6"/>
  <c r="HT54" i="6"/>
  <c r="HU54" i="6"/>
  <c r="HV54" i="6"/>
  <c r="HW54" i="6"/>
  <c r="HX54" i="6"/>
  <c r="HY54" i="6"/>
  <c r="HZ54" i="6"/>
  <c r="IA54" i="6"/>
  <c r="IB54" i="6"/>
  <c r="IC54" i="6"/>
  <c r="ID54" i="6"/>
  <c r="IE54" i="6"/>
  <c r="IF54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O55" i="6"/>
  <c r="AP55" i="6"/>
  <c r="AQ55" i="6"/>
  <c r="AR55" i="6"/>
  <c r="AS55" i="6"/>
  <c r="AT55" i="6"/>
  <c r="AU55" i="6"/>
  <c r="AV55" i="6"/>
  <c r="AW55" i="6"/>
  <c r="AX55" i="6"/>
  <c r="AY55" i="6"/>
  <c r="AZ55" i="6"/>
  <c r="BA55" i="6"/>
  <c r="BB55" i="6"/>
  <c r="BC55" i="6"/>
  <c r="BD55" i="6"/>
  <c r="BE55" i="6"/>
  <c r="BF55" i="6"/>
  <c r="BG55" i="6"/>
  <c r="BH55" i="6"/>
  <c r="BI55" i="6"/>
  <c r="BJ55" i="6"/>
  <c r="BK55" i="6"/>
  <c r="BL55" i="6"/>
  <c r="BM55" i="6"/>
  <c r="BN55" i="6"/>
  <c r="BO55" i="6"/>
  <c r="BP55" i="6"/>
  <c r="BQ55" i="6"/>
  <c r="BR55" i="6"/>
  <c r="BS55" i="6"/>
  <c r="BT55" i="6"/>
  <c r="BU55" i="6"/>
  <c r="BV55" i="6"/>
  <c r="BW55" i="6"/>
  <c r="BX55" i="6"/>
  <c r="BY55" i="6"/>
  <c r="BZ55" i="6"/>
  <c r="CA55" i="6"/>
  <c r="CB55" i="6"/>
  <c r="CC55" i="6"/>
  <c r="CD55" i="6"/>
  <c r="CE55" i="6"/>
  <c r="CF55" i="6"/>
  <c r="CG55" i="6"/>
  <c r="CH55" i="6"/>
  <c r="CI55" i="6"/>
  <c r="CJ55" i="6"/>
  <c r="CK55" i="6"/>
  <c r="CL55" i="6"/>
  <c r="CM55" i="6"/>
  <c r="CN55" i="6"/>
  <c r="CO55" i="6"/>
  <c r="CP55" i="6"/>
  <c r="CQ55" i="6"/>
  <c r="CR55" i="6"/>
  <c r="CS55" i="6"/>
  <c r="CT55" i="6"/>
  <c r="CU55" i="6"/>
  <c r="CV55" i="6"/>
  <c r="CW55" i="6"/>
  <c r="CX55" i="6"/>
  <c r="CY55" i="6"/>
  <c r="CZ55" i="6"/>
  <c r="DA55" i="6"/>
  <c r="DB55" i="6"/>
  <c r="DC55" i="6"/>
  <c r="DD55" i="6"/>
  <c r="DE55" i="6"/>
  <c r="DF55" i="6"/>
  <c r="DG55" i="6"/>
  <c r="DH55" i="6"/>
  <c r="DI55" i="6"/>
  <c r="DJ55" i="6"/>
  <c r="DK55" i="6"/>
  <c r="DL55" i="6"/>
  <c r="DM55" i="6"/>
  <c r="DN55" i="6"/>
  <c r="DO55" i="6"/>
  <c r="DP55" i="6"/>
  <c r="DQ55" i="6"/>
  <c r="DR55" i="6"/>
  <c r="DS55" i="6"/>
  <c r="DT55" i="6"/>
  <c r="DU55" i="6"/>
  <c r="DV55" i="6"/>
  <c r="DW55" i="6"/>
  <c r="DX55" i="6"/>
  <c r="DY55" i="6"/>
  <c r="DZ55" i="6"/>
  <c r="EA55" i="6"/>
  <c r="EB55" i="6"/>
  <c r="EC55" i="6"/>
  <c r="ED55" i="6"/>
  <c r="EE55" i="6"/>
  <c r="EF55" i="6"/>
  <c r="EG55" i="6"/>
  <c r="EH55" i="6"/>
  <c r="EI55" i="6"/>
  <c r="EJ55" i="6"/>
  <c r="EK55" i="6"/>
  <c r="EL55" i="6"/>
  <c r="EM55" i="6"/>
  <c r="EN55" i="6"/>
  <c r="EO55" i="6"/>
  <c r="EP55" i="6"/>
  <c r="EQ55" i="6"/>
  <c r="ER55" i="6"/>
  <c r="ES55" i="6"/>
  <c r="ET55" i="6"/>
  <c r="EU55" i="6"/>
  <c r="EV55" i="6"/>
  <c r="EW55" i="6"/>
  <c r="EX55" i="6"/>
  <c r="EY55" i="6"/>
  <c r="EZ55" i="6"/>
  <c r="FA55" i="6"/>
  <c r="FB55" i="6"/>
  <c r="FC55" i="6"/>
  <c r="FD55" i="6"/>
  <c r="FE55" i="6"/>
  <c r="FF55" i="6"/>
  <c r="FG55" i="6"/>
  <c r="FH55" i="6"/>
  <c r="FI55" i="6"/>
  <c r="FJ55" i="6"/>
  <c r="FK55" i="6"/>
  <c r="FL55" i="6"/>
  <c r="FM55" i="6"/>
  <c r="FN55" i="6"/>
  <c r="FO55" i="6"/>
  <c r="FP55" i="6"/>
  <c r="FQ55" i="6"/>
  <c r="FR55" i="6"/>
  <c r="FS55" i="6"/>
  <c r="FT55" i="6"/>
  <c r="FU55" i="6"/>
  <c r="FV55" i="6"/>
  <c r="FW55" i="6"/>
  <c r="FX55" i="6"/>
  <c r="FY55" i="6"/>
  <c r="FZ55" i="6"/>
  <c r="GA55" i="6"/>
  <c r="GB55" i="6"/>
  <c r="GC55" i="6"/>
  <c r="GD55" i="6"/>
  <c r="GE55" i="6"/>
  <c r="GF55" i="6"/>
  <c r="GG55" i="6"/>
  <c r="GH55" i="6"/>
  <c r="GI55" i="6"/>
  <c r="GJ55" i="6"/>
  <c r="GK55" i="6"/>
  <c r="GL55" i="6"/>
  <c r="GM55" i="6"/>
  <c r="GN55" i="6"/>
  <c r="GO55" i="6"/>
  <c r="GP55" i="6"/>
  <c r="GQ55" i="6"/>
  <c r="GR55" i="6"/>
  <c r="GS55" i="6"/>
  <c r="GT55" i="6"/>
  <c r="GU55" i="6"/>
  <c r="GV55" i="6"/>
  <c r="GW55" i="6"/>
  <c r="GX55" i="6"/>
  <c r="GY55" i="6"/>
  <c r="GZ55" i="6"/>
  <c r="HA55" i="6"/>
  <c r="HB55" i="6"/>
  <c r="HC55" i="6"/>
  <c r="HD55" i="6"/>
  <c r="HE55" i="6"/>
  <c r="HF55" i="6"/>
  <c r="HG55" i="6"/>
  <c r="HH55" i="6"/>
  <c r="HI55" i="6"/>
  <c r="HJ55" i="6"/>
  <c r="HK55" i="6"/>
  <c r="HL55" i="6"/>
  <c r="HM55" i="6"/>
  <c r="HN55" i="6"/>
  <c r="HO55" i="6"/>
  <c r="HP55" i="6"/>
  <c r="HQ55" i="6"/>
  <c r="HR55" i="6"/>
  <c r="HS55" i="6"/>
  <c r="HT55" i="6"/>
  <c r="HU55" i="6"/>
  <c r="HV55" i="6"/>
  <c r="HW55" i="6"/>
  <c r="HX55" i="6"/>
  <c r="HY55" i="6"/>
  <c r="HZ55" i="6"/>
  <c r="IA55" i="6"/>
  <c r="IB55" i="6"/>
  <c r="IC55" i="6"/>
  <c r="ID55" i="6"/>
  <c r="IE55" i="6"/>
  <c r="IF55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O56" i="6"/>
  <c r="AP56" i="6"/>
  <c r="AQ56" i="6"/>
  <c r="AR56" i="6"/>
  <c r="AS56" i="6"/>
  <c r="AT56" i="6"/>
  <c r="AU56" i="6"/>
  <c r="AV56" i="6"/>
  <c r="AW56" i="6"/>
  <c r="AX56" i="6"/>
  <c r="AY56" i="6"/>
  <c r="AZ56" i="6"/>
  <c r="BA56" i="6"/>
  <c r="BB56" i="6"/>
  <c r="BC56" i="6"/>
  <c r="BD56" i="6"/>
  <c r="BE56" i="6"/>
  <c r="BF56" i="6"/>
  <c r="BG56" i="6"/>
  <c r="BH56" i="6"/>
  <c r="BI56" i="6"/>
  <c r="BJ56" i="6"/>
  <c r="BK56" i="6"/>
  <c r="BL56" i="6"/>
  <c r="BM56" i="6"/>
  <c r="BN56" i="6"/>
  <c r="BO56" i="6"/>
  <c r="BP56" i="6"/>
  <c r="BQ56" i="6"/>
  <c r="BR56" i="6"/>
  <c r="BS56" i="6"/>
  <c r="BT56" i="6"/>
  <c r="BU56" i="6"/>
  <c r="BV56" i="6"/>
  <c r="BW56" i="6"/>
  <c r="BX56" i="6"/>
  <c r="BY56" i="6"/>
  <c r="BZ56" i="6"/>
  <c r="CA56" i="6"/>
  <c r="CB56" i="6"/>
  <c r="CC56" i="6"/>
  <c r="CD56" i="6"/>
  <c r="CE56" i="6"/>
  <c r="CF56" i="6"/>
  <c r="CG56" i="6"/>
  <c r="CH56" i="6"/>
  <c r="CI56" i="6"/>
  <c r="CJ56" i="6"/>
  <c r="CK56" i="6"/>
  <c r="CL56" i="6"/>
  <c r="CM56" i="6"/>
  <c r="CN56" i="6"/>
  <c r="CO56" i="6"/>
  <c r="CP56" i="6"/>
  <c r="CQ56" i="6"/>
  <c r="CR56" i="6"/>
  <c r="CS56" i="6"/>
  <c r="CT56" i="6"/>
  <c r="CU56" i="6"/>
  <c r="CV56" i="6"/>
  <c r="CW56" i="6"/>
  <c r="CX56" i="6"/>
  <c r="CY56" i="6"/>
  <c r="CZ56" i="6"/>
  <c r="DA56" i="6"/>
  <c r="DB56" i="6"/>
  <c r="DC56" i="6"/>
  <c r="DD56" i="6"/>
  <c r="DE56" i="6"/>
  <c r="DF56" i="6"/>
  <c r="DG56" i="6"/>
  <c r="DH56" i="6"/>
  <c r="DI56" i="6"/>
  <c r="DJ56" i="6"/>
  <c r="DK56" i="6"/>
  <c r="DL56" i="6"/>
  <c r="DM56" i="6"/>
  <c r="DN56" i="6"/>
  <c r="DO56" i="6"/>
  <c r="DP56" i="6"/>
  <c r="DQ56" i="6"/>
  <c r="DR56" i="6"/>
  <c r="DS56" i="6"/>
  <c r="DT56" i="6"/>
  <c r="DU56" i="6"/>
  <c r="DV56" i="6"/>
  <c r="DW56" i="6"/>
  <c r="DX56" i="6"/>
  <c r="DY56" i="6"/>
  <c r="DZ56" i="6"/>
  <c r="EA56" i="6"/>
  <c r="EB56" i="6"/>
  <c r="EC56" i="6"/>
  <c r="ED56" i="6"/>
  <c r="EE56" i="6"/>
  <c r="EF56" i="6"/>
  <c r="EG56" i="6"/>
  <c r="EH56" i="6"/>
  <c r="EI56" i="6"/>
  <c r="EJ56" i="6"/>
  <c r="EK56" i="6"/>
  <c r="EL56" i="6"/>
  <c r="EM56" i="6"/>
  <c r="EN56" i="6"/>
  <c r="EO56" i="6"/>
  <c r="EP56" i="6"/>
  <c r="EQ56" i="6"/>
  <c r="ER56" i="6"/>
  <c r="ES56" i="6"/>
  <c r="ET56" i="6"/>
  <c r="EU56" i="6"/>
  <c r="EV56" i="6"/>
  <c r="EW56" i="6"/>
  <c r="EX56" i="6"/>
  <c r="EY56" i="6"/>
  <c r="EZ56" i="6"/>
  <c r="FA56" i="6"/>
  <c r="FB56" i="6"/>
  <c r="FC56" i="6"/>
  <c r="FD56" i="6"/>
  <c r="FE56" i="6"/>
  <c r="FF56" i="6"/>
  <c r="FG56" i="6"/>
  <c r="FH56" i="6"/>
  <c r="FI56" i="6"/>
  <c r="FJ56" i="6"/>
  <c r="FK56" i="6"/>
  <c r="FL56" i="6"/>
  <c r="FM56" i="6"/>
  <c r="FN56" i="6"/>
  <c r="FO56" i="6"/>
  <c r="FP56" i="6"/>
  <c r="FQ56" i="6"/>
  <c r="FR56" i="6"/>
  <c r="FS56" i="6"/>
  <c r="FT56" i="6"/>
  <c r="FU56" i="6"/>
  <c r="FV56" i="6"/>
  <c r="FW56" i="6"/>
  <c r="FX56" i="6"/>
  <c r="FY56" i="6"/>
  <c r="FZ56" i="6"/>
  <c r="GA56" i="6"/>
  <c r="GB56" i="6"/>
  <c r="GC56" i="6"/>
  <c r="GD56" i="6"/>
  <c r="GE56" i="6"/>
  <c r="GF56" i="6"/>
  <c r="GG56" i="6"/>
  <c r="GH56" i="6"/>
  <c r="GI56" i="6"/>
  <c r="GJ56" i="6"/>
  <c r="GK56" i="6"/>
  <c r="GL56" i="6"/>
  <c r="GM56" i="6"/>
  <c r="GN56" i="6"/>
  <c r="GO56" i="6"/>
  <c r="GP56" i="6"/>
  <c r="GQ56" i="6"/>
  <c r="GR56" i="6"/>
  <c r="GS56" i="6"/>
  <c r="GT56" i="6"/>
  <c r="GU56" i="6"/>
  <c r="GV56" i="6"/>
  <c r="GW56" i="6"/>
  <c r="GX56" i="6"/>
  <c r="GY56" i="6"/>
  <c r="GZ56" i="6"/>
  <c r="HA56" i="6"/>
  <c r="HB56" i="6"/>
  <c r="HC56" i="6"/>
  <c r="HD56" i="6"/>
  <c r="HE56" i="6"/>
  <c r="HF56" i="6"/>
  <c r="HG56" i="6"/>
  <c r="HH56" i="6"/>
  <c r="HI56" i="6"/>
  <c r="HJ56" i="6"/>
  <c r="HK56" i="6"/>
  <c r="HL56" i="6"/>
  <c r="HM56" i="6"/>
  <c r="HN56" i="6"/>
  <c r="HO56" i="6"/>
  <c r="HP56" i="6"/>
  <c r="HQ56" i="6"/>
  <c r="HR56" i="6"/>
  <c r="HS56" i="6"/>
  <c r="HT56" i="6"/>
  <c r="HU56" i="6"/>
  <c r="HV56" i="6"/>
  <c r="HW56" i="6"/>
  <c r="HX56" i="6"/>
  <c r="HY56" i="6"/>
  <c r="HZ56" i="6"/>
  <c r="IA56" i="6"/>
  <c r="IB56" i="6"/>
  <c r="IC56" i="6"/>
  <c r="ID56" i="6"/>
  <c r="IE56" i="6"/>
  <c r="IF56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AP57" i="6"/>
  <c r="AQ57" i="6"/>
  <c r="AR57" i="6"/>
  <c r="AS57" i="6"/>
  <c r="AT57" i="6"/>
  <c r="AU57" i="6"/>
  <c r="AV57" i="6"/>
  <c r="AW57" i="6"/>
  <c r="AX57" i="6"/>
  <c r="AY57" i="6"/>
  <c r="AZ57" i="6"/>
  <c r="BA57" i="6"/>
  <c r="BB57" i="6"/>
  <c r="BC57" i="6"/>
  <c r="BD57" i="6"/>
  <c r="BE57" i="6"/>
  <c r="BF57" i="6"/>
  <c r="BG57" i="6"/>
  <c r="BH57" i="6"/>
  <c r="BI57" i="6"/>
  <c r="BJ57" i="6"/>
  <c r="BK57" i="6"/>
  <c r="BL57" i="6"/>
  <c r="BM57" i="6"/>
  <c r="BN57" i="6"/>
  <c r="BO57" i="6"/>
  <c r="BP57" i="6"/>
  <c r="BQ57" i="6"/>
  <c r="BR57" i="6"/>
  <c r="BS57" i="6"/>
  <c r="BT57" i="6"/>
  <c r="BU57" i="6"/>
  <c r="BV57" i="6"/>
  <c r="BW57" i="6"/>
  <c r="BX57" i="6"/>
  <c r="BY57" i="6"/>
  <c r="BZ57" i="6"/>
  <c r="CA57" i="6"/>
  <c r="CB57" i="6"/>
  <c r="CC57" i="6"/>
  <c r="CD57" i="6"/>
  <c r="CE57" i="6"/>
  <c r="CF57" i="6"/>
  <c r="CG57" i="6"/>
  <c r="CH57" i="6"/>
  <c r="CI57" i="6"/>
  <c r="CJ57" i="6"/>
  <c r="CK57" i="6"/>
  <c r="CL57" i="6"/>
  <c r="CM57" i="6"/>
  <c r="CN57" i="6"/>
  <c r="CO57" i="6"/>
  <c r="CP57" i="6"/>
  <c r="CQ57" i="6"/>
  <c r="CR57" i="6"/>
  <c r="CS57" i="6"/>
  <c r="CT57" i="6"/>
  <c r="CU57" i="6"/>
  <c r="CV57" i="6"/>
  <c r="CW57" i="6"/>
  <c r="CX57" i="6"/>
  <c r="CY57" i="6"/>
  <c r="CZ57" i="6"/>
  <c r="DA57" i="6"/>
  <c r="DB57" i="6"/>
  <c r="DC57" i="6"/>
  <c r="DD57" i="6"/>
  <c r="DE57" i="6"/>
  <c r="DF57" i="6"/>
  <c r="DG57" i="6"/>
  <c r="DH57" i="6"/>
  <c r="DI57" i="6"/>
  <c r="DJ57" i="6"/>
  <c r="DK57" i="6"/>
  <c r="DL57" i="6"/>
  <c r="DM57" i="6"/>
  <c r="DN57" i="6"/>
  <c r="DO57" i="6"/>
  <c r="DP57" i="6"/>
  <c r="DQ57" i="6"/>
  <c r="DR57" i="6"/>
  <c r="DS57" i="6"/>
  <c r="DT57" i="6"/>
  <c r="DU57" i="6"/>
  <c r="DV57" i="6"/>
  <c r="DW57" i="6"/>
  <c r="DX57" i="6"/>
  <c r="DY57" i="6"/>
  <c r="DZ57" i="6"/>
  <c r="EA57" i="6"/>
  <c r="EB57" i="6"/>
  <c r="EC57" i="6"/>
  <c r="ED57" i="6"/>
  <c r="EE57" i="6"/>
  <c r="EF57" i="6"/>
  <c r="EG57" i="6"/>
  <c r="EH57" i="6"/>
  <c r="EI57" i="6"/>
  <c r="EJ57" i="6"/>
  <c r="EK57" i="6"/>
  <c r="EL57" i="6"/>
  <c r="EM57" i="6"/>
  <c r="EN57" i="6"/>
  <c r="EO57" i="6"/>
  <c r="EP57" i="6"/>
  <c r="EQ57" i="6"/>
  <c r="ER57" i="6"/>
  <c r="ES57" i="6"/>
  <c r="ET57" i="6"/>
  <c r="EU57" i="6"/>
  <c r="EV57" i="6"/>
  <c r="EW57" i="6"/>
  <c r="EX57" i="6"/>
  <c r="EY57" i="6"/>
  <c r="EZ57" i="6"/>
  <c r="FA57" i="6"/>
  <c r="FB57" i="6"/>
  <c r="FC57" i="6"/>
  <c r="FD57" i="6"/>
  <c r="FE57" i="6"/>
  <c r="FF57" i="6"/>
  <c r="FG57" i="6"/>
  <c r="FH57" i="6"/>
  <c r="FI57" i="6"/>
  <c r="FJ57" i="6"/>
  <c r="FK57" i="6"/>
  <c r="FL57" i="6"/>
  <c r="FM57" i="6"/>
  <c r="FN57" i="6"/>
  <c r="FO57" i="6"/>
  <c r="FP57" i="6"/>
  <c r="FQ57" i="6"/>
  <c r="FR57" i="6"/>
  <c r="FS57" i="6"/>
  <c r="FT57" i="6"/>
  <c r="FU57" i="6"/>
  <c r="FV57" i="6"/>
  <c r="FW57" i="6"/>
  <c r="FX57" i="6"/>
  <c r="FY57" i="6"/>
  <c r="FZ57" i="6"/>
  <c r="GA57" i="6"/>
  <c r="GB57" i="6"/>
  <c r="GC57" i="6"/>
  <c r="GD57" i="6"/>
  <c r="GE57" i="6"/>
  <c r="GF57" i="6"/>
  <c r="GG57" i="6"/>
  <c r="GH57" i="6"/>
  <c r="GI57" i="6"/>
  <c r="GJ57" i="6"/>
  <c r="GK57" i="6"/>
  <c r="GL57" i="6"/>
  <c r="GM57" i="6"/>
  <c r="GN57" i="6"/>
  <c r="GO57" i="6"/>
  <c r="GP57" i="6"/>
  <c r="GQ57" i="6"/>
  <c r="GR57" i="6"/>
  <c r="GS57" i="6"/>
  <c r="GT57" i="6"/>
  <c r="GU57" i="6"/>
  <c r="GV57" i="6"/>
  <c r="GW57" i="6"/>
  <c r="GX57" i="6"/>
  <c r="GY57" i="6"/>
  <c r="GZ57" i="6"/>
  <c r="HA57" i="6"/>
  <c r="HB57" i="6"/>
  <c r="HC57" i="6"/>
  <c r="HD57" i="6"/>
  <c r="HE57" i="6"/>
  <c r="HF57" i="6"/>
  <c r="HG57" i="6"/>
  <c r="HH57" i="6"/>
  <c r="HI57" i="6"/>
  <c r="HJ57" i="6"/>
  <c r="HK57" i="6"/>
  <c r="HL57" i="6"/>
  <c r="HM57" i="6"/>
  <c r="HN57" i="6"/>
  <c r="HO57" i="6"/>
  <c r="HP57" i="6"/>
  <c r="HQ57" i="6"/>
  <c r="HR57" i="6"/>
  <c r="HS57" i="6"/>
  <c r="HT57" i="6"/>
  <c r="HU57" i="6"/>
  <c r="HV57" i="6"/>
  <c r="HW57" i="6"/>
  <c r="HX57" i="6"/>
  <c r="HY57" i="6"/>
  <c r="HZ57" i="6"/>
  <c r="IA57" i="6"/>
  <c r="IB57" i="6"/>
  <c r="IC57" i="6"/>
  <c r="ID57" i="6"/>
  <c r="IE57" i="6"/>
  <c r="IF57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AO58" i="6"/>
  <c r="AP58" i="6"/>
  <c r="AQ58" i="6"/>
  <c r="AR58" i="6"/>
  <c r="AS58" i="6"/>
  <c r="AT58" i="6"/>
  <c r="AU58" i="6"/>
  <c r="AV58" i="6"/>
  <c r="AW58" i="6"/>
  <c r="AX58" i="6"/>
  <c r="AY58" i="6"/>
  <c r="AZ58" i="6"/>
  <c r="BA58" i="6"/>
  <c r="BB58" i="6"/>
  <c r="BC58" i="6"/>
  <c r="BD58" i="6"/>
  <c r="BE58" i="6"/>
  <c r="BF58" i="6"/>
  <c r="BG58" i="6"/>
  <c r="BH58" i="6"/>
  <c r="BI58" i="6"/>
  <c r="BJ58" i="6"/>
  <c r="BK58" i="6"/>
  <c r="BL58" i="6"/>
  <c r="BM58" i="6"/>
  <c r="BN58" i="6"/>
  <c r="BO58" i="6"/>
  <c r="BP58" i="6"/>
  <c r="BQ58" i="6"/>
  <c r="BR58" i="6"/>
  <c r="BS58" i="6"/>
  <c r="BT58" i="6"/>
  <c r="BU58" i="6"/>
  <c r="BV58" i="6"/>
  <c r="BW58" i="6"/>
  <c r="BX58" i="6"/>
  <c r="BY58" i="6"/>
  <c r="BZ58" i="6"/>
  <c r="CA58" i="6"/>
  <c r="CB58" i="6"/>
  <c r="CC58" i="6"/>
  <c r="CD58" i="6"/>
  <c r="CE58" i="6"/>
  <c r="CF58" i="6"/>
  <c r="CG58" i="6"/>
  <c r="CH58" i="6"/>
  <c r="CI58" i="6"/>
  <c r="CJ58" i="6"/>
  <c r="CK58" i="6"/>
  <c r="CL58" i="6"/>
  <c r="CM58" i="6"/>
  <c r="CN58" i="6"/>
  <c r="CO58" i="6"/>
  <c r="CP58" i="6"/>
  <c r="CQ58" i="6"/>
  <c r="CR58" i="6"/>
  <c r="CS58" i="6"/>
  <c r="CT58" i="6"/>
  <c r="CU58" i="6"/>
  <c r="CV58" i="6"/>
  <c r="CW58" i="6"/>
  <c r="CX58" i="6"/>
  <c r="CY58" i="6"/>
  <c r="CZ58" i="6"/>
  <c r="DA58" i="6"/>
  <c r="DB58" i="6"/>
  <c r="DC58" i="6"/>
  <c r="DD58" i="6"/>
  <c r="DE58" i="6"/>
  <c r="DF58" i="6"/>
  <c r="DG58" i="6"/>
  <c r="DH58" i="6"/>
  <c r="DI58" i="6"/>
  <c r="DJ58" i="6"/>
  <c r="DK58" i="6"/>
  <c r="DL58" i="6"/>
  <c r="DM58" i="6"/>
  <c r="DN58" i="6"/>
  <c r="DO58" i="6"/>
  <c r="DP58" i="6"/>
  <c r="DQ58" i="6"/>
  <c r="DR58" i="6"/>
  <c r="DS58" i="6"/>
  <c r="DT58" i="6"/>
  <c r="DU58" i="6"/>
  <c r="DV58" i="6"/>
  <c r="DW58" i="6"/>
  <c r="DX58" i="6"/>
  <c r="DY58" i="6"/>
  <c r="DZ58" i="6"/>
  <c r="EA58" i="6"/>
  <c r="EB58" i="6"/>
  <c r="EC58" i="6"/>
  <c r="ED58" i="6"/>
  <c r="EE58" i="6"/>
  <c r="EF58" i="6"/>
  <c r="EG58" i="6"/>
  <c r="EH58" i="6"/>
  <c r="EI58" i="6"/>
  <c r="EJ58" i="6"/>
  <c r="EK58" i="6"/>
  <c r="EL58" i="6"/>
  <c r="EM58" i="6"/>
  <c r="EN58" i="6"/>
  <c r="EO58" i="6"/>
  <c r="EP58" i="6"/>
  <c r="EQ58" i="6"/>
  <c r="ER58" i="6"/>
  <c r="ES58" i="6"/>
  <c r="ET58" i="6"/>
  <c r="EU58" i="6"/>
  <c r="EV58" i="6"/>
  <c r="EW58" i="6"/>
  <c r="EX58" i="6"/>
  <c r="EY58" i="6"/>
  <c r="EZ58" i="6"/>
  <c r="FA58" i="6"/>
  <c r="FB58" i="6"/>
  <c r="FC58" i="6"/>
  <c r="FD58" i="6"/>
  <c r="FE58" i="6"/>
  <c r="FF58" i="6"/>
  <c r="FG58" i="6"/>
  <c r="FH58" i="6"/>
  <c r="FI58" i="6"/>
  <c r="FJ58" i="6"/>
  <c r="FK58" i="6"/>
  <c r="FL58" i="6"/>
  <c r="FM58" i="6"/>
  <c r="FN58" i="6"/>
  <c r="FO58" i="6"/>
  <c r="FP58" i="6"/>
  <c r="FQ58" i="6"/>
  <c r="FR58" i="6"/>
  <c r="FS58" i="6"/>
  <c r="FT58" i="6"/>
  <c r="FU58" i="6"/>
  <c r="FV58" i="6"/>
  <c r="FW58" i="6"/>
  <c r="FX58" i="6"/>
  <c r="FY58" i="6"/>
  <c r="FZ58" i="6"/>
  <c r="GA58" i="6"/>
  <c r="GB58" i="6"/>
  <c r="GC58" i="6"/>
  <c r="GD58" i="6"/>
  <c r="GE58" i="6"/>
  <c r="GF58" i="6"/>
  <c r="GG58" i="6"/>
  <c r="GH58" i="6"/>
  <c r="GI58" i="6"/>
  <c r="GJ58" i="6"/>
  <c r="GK58" i="6"/>
  <c r="GL58" i="6"/>
  <c r="GM58" i="6"/>
  <c r="GN58" i="6"/>
  <c r="GO58" i="6"/>
  <c r="GP58" i="6"/>
  <c r="GQ58" i="6"/>
  <c r="GR58" i="6"/>
  <c r="GS58" i="6"/>
  <c r="GT58" i="6"/>
  <c r="GU58" i="6"/>
  <c r="GV58" i="6"/>
  <c r="GW58" i="6"/>
  <c r="GX58" i="6"/>
  <c r="GY58" i="6"/>
  <c r="GZ58" i="6"/>
  <c r="HA58" i="6"/>
  <c r="HB58" i="6"/>
  <c r="HC58" i="6"/>
  <c r="HD58" i="6"/>
  <c r="HE58" i="6"/>
  <c r="HF58" i="6"/>
  <c r="HG58" i="6"/>
  <c r="HH58" i="6"/>
  <c r="HI58" i="6"/>
  <c r="HJ58" i="6"/>
  <c r="HK58" i="6"/>
  <c r="HL58" i="6"/>
  <c r="HM58" i="6"/>
  <c r="HN58" i="6"/>
  <c r="HO58" i="6"/>
  <c r="HP58" i="6"/>
  <c r="HQ58" i="6"/>
  <c r="HR58" i="6"/>
  <c r="HS58" i="6"/>
  <c r="HT58" i="6"/>
  <c r="HU58" i="6"/>
  <c r="HV58" i="6"/>
  <c r="HW58" i="6"/>
  <c r="HX58" i="6"/>
  <c r="HY58" i="6"/>
  <c r="HZ58" i="6"/>
  <c r="IA58" i="6"/>
  <c r="IB58" i="6"/>
  <c r="IC58" i="6"/>
  <c r="ID58" i="6"/>
  <c r="IE58" i="6"/>
  <c r="IF58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AI59" i="6"/>
  <c r="AJ59" i="6"/>
  <c r="AK59" i="6"/>
  <c r="AL59" i="6"/>
  <c r="AM59" i="6"/>
  <c r="AN59" i="6"/>
  <c r="AO59" i="6"/>
  <c r="AP59" i="6"/>
  <c r="AQ59" i="6"/>
  <c r="AR59" i="6"/>
  <c r="AS59" i="6"/>
  <c r="AT59" i="6"/>
  <c r="AU59" i="6"/>
  <c r="AV59" i="6"/>
  <c r="AW59" i="6"/>
  <c r="AX59" i="6"/>
  <c r="AY59" i="6"/>
  <c r="AZ59" i="6"/>
  <c r="BA59" i="6"/>
  <c r="BB59" i="6"/>
  <c r="BC59" i="6"/>
  <c r="BD59" i="6"/>
  <c r="BE59" i="6"/>
  <c r="BF59" i="6"/>
  <c r="BG59" i="6"/>
  <c r="BH59" i="6"/>
  <c r="BI59" i="6"/>
  <c r="BJ59" i="6"/>
  <c r="BK59" i="6"/>
  <c r="BL59" i="6"/>
  <c r="BM59" i="6"/>
  <c r="BN59" i="6"/>
  <c r="BO59" i="6"/>
  <c r="BP59" i="6"/>
  <c r="BQ59" i="6"/>
  <c r="BR59" i="6"/>
  <c r="BS59" i="6"/>
  <c r="BT59" i="6"/>
  <c r="BU59" i="6"/>
  <c r="BV59" i="6"/>
  <c r="BW59" i="6"/>
  <c r="BX59" i="6"/>
  <c r="BY59" i="6"/>
  <c r="BZ59" i="6"/>
  <c r="CA59" i="6"/>
  <c r="CB59" i="6"/>
  <c r="CC59" i="6"/>
  <c r="CD59" i="6"/>
  <c r="CE59" i="6"/>
  <c r="CF59" i="6"/>
  <c r="CG59" i="6"/>
  <c r="CH59" i="6"/>
  <c r="CI59" i="6"/>
  <c r="CJ59" i="6"/>
  <c r="CK59" i="6"/>
  <c r="CL59" i="6"/>
  <c r="CM59" i="6"/>
  <c r="CN59" i="6"/>
  <c r="CO59" i="6"/>
  <c r="CP59" i="6"/>
  <c r="CQ59" i="6"/>
  <c r="CR59" i="6"/>
  <c r="CS59" i="6"/>
  <c r="CT59" i="6"/>
  <c r="CU59" i="6"/>
  <c r="CV59" i="6"/>
  <c r="CW59" i="6"/>
  <c r="CX59" i="6"/>
  <c r="CY59" i="6"/>
  <c r="CZ59" i="6"/>
  <c r="DA59" i="6"/>
  <c r="DB59" i="6"/>
  <c r="DC59" i="6"/>
  <c r="DD59" i="6"/>
  <c r="DE59" i="6"/>
  <c r="DF59" i="6"/>
  <c r="DG59" i="6"/>
  <c r="DH59" i="6"/>
  <c r="DI59" i="6"/>
  <c r="DJ59" i="6"/>
  <c r="DK59" i="6"/>
  <c r="DL59" i="6"/>
  <c r="DM59" i="6"/>
  <c r="DN59" i="6"/>
  <c r="DO59" i="6"/>
  <c r="DP59" i="6"/>
  <c r="DQ59" i="6"/>
  <c r="DR59" i="6"/>
  <c r="DS59" i="6"/>
  <c r="DT59" i="6"/>
  <c r="DU59" i="6"/>
  <c r="DV59" i="6"/>
  <c r="DW59" i="6"/>
  <c r="DX59" i="6"/>
  <c r="DY59" i="6"/>
  <c r="DZ59" i="6"/>
  <c r="EA59" i="6"/>
  <c r="EB59" i="6"/>
  <c r="EC59" i="6"/>
  <c r="ED59" i="6"/>
  <c r="EE59" i="6"/>
  <c r="EF59" i="6"/>
  <c r="EG59" i="6"/>
  <c r="EH59" i="6"/>
  <c r="EI59" i="6"/>
  <c r="EJ59" i="6"/>
  <c r="EK59" i="6"/>
  <c r="EL59" i="6"/>
  <c r="EM59" i="6"/>
  <c r="EN59" i="6"/>
  <c r="EO59" i="6"/>
  <c r="EP59" i="6"/>
  <c r="EQ59" i="6"/>
  <c r="ER59" i="6"/>
  <c r="ES59" i="6"/>
  <c r="ET59" i="6"/>
  <c r="EU59" i="6"/>
  <c r="EV59" i="6"/>
  <c r="EW59" i="6"/>
  <c r="EX59" i="6"/>
  <c r="EY59" i="6"/>
  <c r="EZ59" i="6"/>
  <c r="FA59" i="6"/>
  <c r="FB59" i="6"/>
  <c r="FC59" i="6"/>
  <c r="FD59" i="6"/>
  <c r="FE59" i="6"/>
  <c r="FF59" i="6"/>
  <c r="FG59" i="6"/>
  <c r="FH59" i="6"/>
  <c r="FI59" i="6"/>
  <c r="FJ59" i="6"/>
  <c r="FK59" i="6"/>
  <c r="FL59" i="6"/>
  <c r="FM59" i="6"/>
  <c r="FN59" i="6"/>
  <c r="FO59" i="6"/>
  <c r="FP59" i="6"/>
  <c r="FQ59" i="6"/>
  <c r="FR59" i="6"/>
  <c r="FS59" i="6"/>
  <c r="FT59" i="6"/>
  <c r="FU59" i="6"/>
  <c r="FV59" i="6"/>
  <c r="FW59" i="6"/>
  <c r="FX59" i="6"/>
  <c r="FY59" i="6"/>
  <c r="FZ59" i="6"/>
  <c r="GA59" i="6"/>
  <c r="GB59" i="6"/>
  <c r="GC59" i="6"/>
  <c r="GD59" i="6"/>
  <c r="GE59" i="6"/>
  <c r="GF59" i="6"/>
  <c r="GG59" i="6"/>
  <c r="GH59" i="6"/>
  <c r="GI59" i="6"/>
  <c r="GJ59" i="6"/>
  <c r="GK59" i="6"/>
  <c r="GL59" i="6"/>
  <c r="GM59" i="6"/>
  <c r="GN59" i="6"/>
  <c r="GO59" i="6"/>
  <c r="GP59" i="6"/>
  <c r="GQ59" i="6"/>
  <c r="GR59" i="6"/>
  <c r="GS59" i="6"/>
  <c r="GT59" i="6"/>
  <c r="GU59" i="6"/>
  <c r="GV59" i="6"/>
  <c r="GW59" i="6"/>
  <c r="GX59" i="6"/>
  <c r="GY59" i="6"/>
  <c r="GZ59" i="6"/>
  <c r="HA59" i="6"/>
  <c r="HB59" i="6"/>
  <c r="HC59" i="6"/>
  <c r="HD59" i="6"/>
  <c r="HE59" i="6"/>
  <c r="HF59" i="6"/>
  <c r="HG59" i="6"/>
  <c r="HH59" i="6"/>
  <c r="HI59" i="6"/>
  <c r="HJ59" i="6"/>
  <c r="HK59" i="6"/>
  <c r="HL59" i="6"/>
  <c r="HM59" i="6"/>
  <c r="HN59" i="6"/>
  <c r="HO59" i="6"/>
  <c r="HP59" i="6"/>
  <c r="HQ59" i="6"/>
  <c r="HR59" i="6"/>
  <c r="HS59" i="6"/>
  <c r="HT59" i="6"/>
  <c r="HU59" i="6"/>
  <c r="HV59" i="6"/>
  <c r="HW59" i="6"/>
  <c r="HX59" i="6"/>
  <c r="HY59" i="6"/>
  <c r="HZ59" i="6"/>
  <c r="IA59" i="6"/>
  <c r="IB59" i="6"/>
  <c r="IC59" i="6"/>
  <c r="ID59" i="6"/>
  <c r="IE59" i="6"/>
  <c r="IF59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O60" i="6"/>
  <c r="AP60" i="6"/>
  <c r="AQ60" i="6"/>
  <c r="AR60" i="6"/>
  <c r="AS60" i="6"/>
  <c r="AT60" i="6"/>
  <c r="AU60" i="6"/>
  <c r="AV60" i="6"/>
  <c r="AW60" i="6"/>
  <c r="AX60" i="6"/>
  <c r="AY60" i="6"/>
  <c r="AZ60" i="6"/>
  <c r="BA60" i="6"/>
  <c r="BB60" i="6"/>
  <c r="BC60" i="6"/>
  <c r="BD60" i="6"/>
  <c r="BE60" i="6"/>
  <c r="BF60" i="6"/>
  <c r="BG60" i="6"/>
  <c r="BH60" i="6"/>
  <c r="BI60" i="6"/>
  <c r="BJ60" i="6"/>
  <c r="BK60" i="6"/>
  <c r="BL60" i="6"/>
  <c r="BM60" i="6"/>
  <c r="BN60" i="6"/>
  <c r="BO60" i="6"/>
  <c r="BP60" i="6"/>
  <c r="BQ60" i="6"/>
  <c r="BR60" i="6"/>
  <c r="BS60" i="6"/>
  <c r="BT60" i="6"/>
  <c r="BU60" i="6"/>
  <c r="BV60" i="6"/>
  <c r="BW60" i="6"/>
  <c r="BX60" i="6"/>
  <c r="BY60" i="6"/>
  <c r="BZ60" i="6"/>
  <c r="CA60" i="6"/>
  <c r="CB60" i="6"/>
  <c r="CC60" i="6"/>
  <c r="CD60" i="6"/>
  <c r="CE60" i="6"/>
  <c r="CF60" i="6"/>
  <c r="CG60" i="6"/>
  <c r="CH60" i="6"/>
  <c r="CI60" i="6"/>
  <c r="CJ60" i="6"/>
  <c r="CK60" i="6"/>
  <c r="CL60" i="6"/>
  <c r="CM60" i="6"/>
  <c r="CN60" i="6"/>
  <c r="CO60" i="6"/>
  <c r="CP60" i="6"/>
  <c r="CQ60" i="6"/>
  <c r="CR60" i="6"/>
  <c r="CS60" i="6"/>
  <c r="CT60" i="6"/>
  <c r="CU60" i="6"/>
  <c r="CV60" i="6"/>
  <c r="CW60" i="6"/>
  <c r="CX60" i="6"/>
  <c r="CY60" i="6"/>
  <c r="CZ60" i="6"/>
  <c r="DA60" i="6"/>
  <c r="DB60" i="6"/>
  <c r="DC60" i="6"/>
  <c r="DD60" i="6"/>
  <c r="DE60" i="6"/>
  <c r="DF60" i="6"/>
  <c r="DG60" i="6"/>
  <c r="DH60" i="6"/>
  <c r="DI60" i="6"/>
  <c r="DJ60" i="6"/>
  <c r="DK60" i="6"/>
  <c r="DL60" i="6"/>
  <c r="DM60" i="6"/>
  <c r="DN60" i="6"/>
  <c r="DO60" i="6"/>
  <c r="DP60" i="6"/>
  <c r="DQ60" i="6"/>
  <c r="DR60" i="6"/>
  <c r="DS60" i="6"/>
  <c r="DT60" i="6"/>
  <c r="DU60" i="6"/>
  <c r="DV60" i="6"/>
  <c r="DW60" i="6"/>
  <c r="DX60" i="6"/>
  <c r="DY60" i="6"/>
  <c r="DZ60" i="6"/>
  <c r="EA60" i="6"/>
  <c r="EB60" i="6"/>
  <c r="EC60" i="6"/>
  <c r="ED60" i="6"/>
  <c r="EE60" i="6"/>
  <c r="EF60" i="6"/>
  <c r="EG60" i="6"/>
  <c r="EH60" i="6"/>
  <c r="EI60" i="6"/>
  <c r="EJ60" i="6"/>
  <c r="EK60" i="6"/>
  <c r="EL60" i="6"/>
  <c r="EM60" i="6"/>
  <c r="EN60" i="6"/>
  <c r="EO60" i="6"/>
  <c r="EP60" i="6"/>
  <c r="EQ60" i="6"/>
  <c r="ER60" i="6"/>
  <c r="ES60" i="6"/>
  <c r="ET60" i="6"/>
  <c r="EU60" i="6"/>
  <c r="EV60" i="6"/>
  <c r="EW60" i="6"/>
  <c r="EX60" i="6"/>
  <c r="EY60" i="6"/>
  <c r="EZ60" i="6"/>
  <c r="FA60" i="6"/>
  <c r="FB60" i="6"/>
  <c r="FC60" i="6"/>
  <c r="FD60" i="6"/>
  <c r="FE60" i="6"/>
  <c r="FF60" i="6"/>
  <c r="FG60" i="6"/>
  <c r="FH60" i="6"/>
  <c r="FI60" i="6"/>
  <c r="FJ60" i="6"/>
  <c r="FK60" i="6"/>
  <c r="FL60" i="6"/>
  <c r="FM60" i="6"/>
  <c r="FN60" i="6"/>
  <c r="FO60" i="6"/>
  <c r="FP60" i="6"/>
  <c r="FQ60" i="6"/>
  <c r="FR60" i="6"/>
  <c r="FS60" i="6"/>
  <c r="FT60" i="6"/>
  <c r="FU60" i="6"/>
  <c r="FV60" i="6"/>
  <c r="FW60" i="6"/>
  <c r="FX60" i="6"/>
  <c r="FY60" i="6"/>
  <c r="FZ60" i="6"/>
  <c r="GA60" i="6"/>
  <c r="GB60" i="6"/>
  <c r="GC60" i="6"/>
  <c r="GD60" i="6"/>
  <c r="GE60" i="6"/>
  <c r="GF60" i="6"/>
  <c r="GG60" i="6"/>
  <c r="GH60" i="6"/>
  <c r="GI60" i="6"/>
  <c r="GJ60" i="6"/>
  <c r="GK60" i="6"/>
  <c r="GL60" i="6"/>
  <c r="GM60" i="6"/>
  <c r="GN60" i="6"/>
  <c r="GO60" i="6"/>
  <c r="GP60" i="6"/>
  <c r="GQ60" i="6"/>
  <c r="GR60" i="6"/>
  <c r="GS60" i="6"/>
  <c r="GT60" i="6"/>
  <c r="GU60" i="6"/>
  <c r="GV60" i="6"/>
  <c r="GW60" i="6"/>
  <c r="GX60" i="6"/>
  <c r="GY60" i="6"/>
  <c r="GZ60" i="6"/>
  <c r="HA60" i="6"/>
  <c r="HB60" i="6"/>
  <c r="HC60" i="6"/>
  <c r="HD60" i="6"/>
  <c r="HE60" i="6"/>
  <c r="HF60" i="6"/>
  <c r="HG60" i="6"/>
  <c r="HH60" i="6"/>
  <c r="HI60" i="6"/>
  <c r="HJ60" i="6"/>
  <c r="HK60" i="6"/>
  <c r="HL60" i="6"/>
  <c r="HM60" i="6"/>
  <c r="HN60" i="6"/>
  <c r="HO60" i="6"/>
  <c r="HP60" i="6"/>
  <c r="HQ60" i="6"/>
  <c r="HR60" i="6"/>
  <c r="HS60" i="6"/>
  <c r="HT60" i="6"/>
  <c r="HU60" i="6"/>
  <c r="HV60" i="6"/>
  <c r="HW60" i="6"/>
  <c r="HX60" i="6"/>
  <c r="HY60" i="6"/>
  <c r="HZ60" i="6"/>
  <c r="IA60" i="6"/>
  <c r="IB60" i="6"/>
  <c r="IC60" i="6"/>
  <c r="ID60" i="6"/>
  <c r="IE60" i="6"/>
  <c r="IF60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  <c r="AF61" i="6"/>
  <c r="AG61" i="6"/>
  <c r="AH61" i="6"/>
  <c r="AI61" i="6"/>
  <c r="AJ61" i="6"/>
  <c r="AK61" i="6"/>
  <c r="AL61" i="6"/>
  <c r="AM61" i="6"/>
  <c r="AN61" i="6"/>
  <c r="AO61" i="6"/>
  <c r="AP61" i="6"/>
  <c r="AQ61" i="6"/>
  <c r="AR61" i="6"/>
  <c r="AS61" i="6"/>
  <c r="AT61" i="6"/>
  <c r="AU61" i="6"/>
  <c r="AV61" i="6"/>
  <c r="AW61" i="6"/>
  <c r="AX61" i="6"/>
  <c r="AY61" i="6"/>
  <c r="AZ61" i="6"/>
  <c r="BA61" i="6"/>
  <c r="BB61" i="6"/>
  <c r="BC61" i="6"/>
  <c r="BD61" i="6"/>
  <c r="BE61" i="6"/>
  <c r="BF61" i="6"/>
  <c r="BG61" i="6"/>
  <c r="BH61" i="6"/>
  <c r="BI61" i="6"/>
  <c r="BJ61" i="6"/>
  <c r="BK61" i="6"/>
  <c r="BL61" i="6"/>
  <c r="BM61" i="6"/>
  <c r="BN61" i="6"/>
  <c r="BO61" i="6"/>
  <c r="BP61" i="6"/>
  <c r="BQ61" i="6"/>
  <c r="BR61" i="6"/>
  <c r="BS61" i="6"/>
  <c r="BT61" i="6"/>
  <c r="BU61" i="6"/>
  <c r="BV61" i="6"/>
  <c r="BW61" i="6"/>
  <c r="BX61" i="6"/>
  <c r="BY61" i="6"/>
  <c r="BZ61" i="6"/>
  <c r="CA61" i="6"/>
  <c r="CB61" i="6"/>
  <c r="CC61" i="6"/>
  <c r="CD61" i="6"/>
  <c r="CE61" i="6"/>
  <c r="CF61" i="6"/>
  <c r="CG61" i="6"/>
  <c r="CH61" i="6"/>
  <c r="CI61" i="6"/>
  <c r="CJ61" i="6"/>
  <c r="CK61" i="6"/>
  <c r="CL61" i="6"/>
  <c r="CM61" i="6"/>
  <c r="CN61" i="6"/>
  <c r="CO61" i="6"/>
  <c r="CP61" i="6"/>
  <c r="CQ61" i="6"/>
  <c r="CR61" i="6"/>
  <c r="CS61" i="6"/>
  <c r="CT61" i="6"/>
  <c r="CU61" i="6"/>
  <c r="CV61" i="6"/>
  <c r="CW61" i="6"/>
  <c r="CX61" i="6"/>
  <c r="CY61" i="6"/>
  <c r="CZ61" i="6"/>
  <c r="DA61" i="6"/>
  <c r="DB61" i="6"/>
  <c r="DC61" i="6"/>
  <c r="DD61" i="6"/>
  <c r="DE61" i="6"/>
  <c r="DF61" i="6"/>
  <c r="DG61" i="6"/>
  <c r="DH61" i="6"/>
  <c r="DI61" i="6"/>
  <c r="DJ61" i="6"/>
  <c r="DK61" i="6"/>
  <c r="DL61" i="6"/>
  <c r="DM61" i="6"/>
  <c r="DN61" i="6"/>
  <c r="DO61" i="6"/>
  <c r="DP61" i="6"/>
  <c r="DQ61" i="6"/>
  <c r="DR61" i="6"/>
  <c r="DS61" i="6"/>
  <c r="DT61" i="6"/>
  <c r="DU61" i="6"/>
  <c r="DV61" i="6"/>
  <c r="DW61" i="6"/>
  <c r="DX61" i="6"/>
  <c r="DY61" i="6"/>
  <c r="DZ61" i="6"/>
  <c r="EA61" i="6"/>
  <c r="EB61" i="6"/>
  <c r="EC61" i="6"/>
  <c r="ED61" i="6"/>
  <c r="EE61" i="6"/>
  <c r="EF61" i="6"/>
  <c r="EG61" i="6"/>
  <c r="EH61" i="6"/>
  <c r="EI61" i="6"/>
  <c r="EJ61" i="6"/>
  <c r="EK61" i="6"/>
  <c r="EL61" i="6"/>
  <c r="EM61" i="6"/>
  <c r="EN61" i="6"/>
  <c r="EO61" i="6"/>
  <c r="EP61" i="6"/>
  <c r="EQ61" i="6"/>
  <c r="ER61" i="6"/>
  <c r="ES61" i="6"/>
  <c r="ET61" i="6"/>
  <c r="EU61" i="6"/>
  <c r="EV61" i="6"/>
  <c r="EW61" i="6"/>
  <c r="EX61" i="6"/>
  <c r="EY61" i="6"/>
  <c r="EZ61" i="6"/>
  <c r="FA61" i="6"/>
  <c r="FB61" i="6"/>
  <c r="FC61" i="6"/>
  <c r="FD61" i="6"/>
  <c r="FE61" i="6"/>
  <c r="FF61" i="6"/>
  <c r="FG61" i="6"/>
  <c r="FH61" i="6"/>
  <c r="FI61" i="6"/>
  <c r="FJ61" i="6"/>
  <c r="FK61" i="6"/>
  <c r="FL61" i="6"/>
  <c r="FM61" i="6"/>
  <c r="FN61" i="6"/>
  <c r="FO61" i="6"/>
  <c r="FP61" i="6"/>
  <c r="FQ61" i="6"/>
  <c r="FR61" i="6"/>
  <c r="FS61" i="6"/>
  <c r="FT61" i="6"/>
  <c r="FU61" i="6"/>
  <c r="FV61" i="6"/>
  <c r="FW61" i="6"/>
  <c r="FX61" i="6"/>
  <c r="FY61" i="6"/>
  <c r="FZ61" i="6"/>
  <c r="GA61" i="6"/>
  <c r="GB61" i="6"/>
  <c r="GC61" i="6"/>
  <c r="GD61" i="6"/>
  <c r="GE61" i="6"/>
  <c r="GF61" i="6"/>
  <c r="GG61" i="6"/>
  <c r="GH61" i="6"/>
  <c r="GI61" i="6"/>
  <c r="GJ61" i="6"/>
  <c r="GK61" i="6"/>
  <c r="GL61" i="6"/>
  <c r="GM61" i="6"/>
  <c r="GN61" i="6"/>
  <c r="GO61" i="6"/>
  <c r="GP61" i="6"/>
  <c r="GQ61" i="6"/>
  <c r="GR61" i="6"/>
  <c r="GS61" i="6"/>
  <c r="GT61" i="6"/>
  <c r="GU61" i="6"/>
  <c r="GV61" i="6"/>
  <c r="GW61" i="6"/>
  <c r="GX61" i="6"/>
  <c r="GY61" i="6"/>
  <c r="GZ61" i="6"/>
  <c r="HA61" i="6"/>
  <c r="HB61" i="6"/>
  <c r="HC61" i="6"/>
  <c r="HD61" i="6"/>
  <c r="HE61" i="6"/>
  <c r="HF61" i="6"/>
  <c r="HG61" i="6"/>
  <c r="HH61" i="6"/>
  <c r="HI61" i="6"/>
  <c r="HJ61" i="6"/>
  <c r="HK61" i="6"/>
  <c r="HL61" i="6"/>
  <c r="HM61" i="6"/>
  <c r="HN61" i="6"/>
  <c r="HO61" i="6"/>
  <c r="HP61" i="6"/>
  <c r="HQ61" i="6"/>
  <c r="HR61" i="6"/>
  <c r="HS61" i="6"/>
  <c r="HT61" i="6"/>
  <c r="HU61" i="6"/>
  <c r="HV61" i="6"/>
  <c r="HW61" i="6"/>
  <c r="HX61" i="6"/>
  <c r="HY61" i="6"/>
  <c r="HZ61" i="6"/>
  <c r="IA61" i="6"/>
  <c r="IB61" i="6"/>
  <c r="IC61" i="6"/>
  <c r="ID61" i="6"/>
  <c r="IE61" i="6"/>
  <c r="IF61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AI62" i="6"/>
  <c r="AJ62" i="6"/>
  <c r="AK62" i="6"/>
  <c r="AL62" i="6"/>
  <c r="AM62" i="6"/>
  <c r="AN62" i="6"/>
  <c r="AO62" i="6"/>
  <c r="AP62" i="6"/>
  <c r="AQ62" i="6"/>
  <c r="AR62" i="6"/>
  <c r="AS62" i="6"/>
  <c r="AT62" i="6"/>
  <c r="AU62" i="6"/>
  <c r="AV62" i="6"/>
  <c r="AW62" i="6"/>
  <c r="AX62" i="6"/>
  <c r="AY62" i="6"/>
  <c r="AZ62" i="6"/>
  <c r="BA62" i="6"/>
  <c r="BB62" i="6"/>
  <c r="BC62" i="6"/>
  <c r="BD62" i="6"/>
  <c r="BE62" i="6"/>
  <c r="BF62" i="6"/>
  <c r="BG62" i="6"/>
  <c r="BH62" i="6"/>
  <c r="BI62" i="6"/>
  <c r="BJ62" i="6"/>
  <c r="BK62" i="6"/>
  <c r="BL62" i="6"/>
  <c r="BM62" i="6"/>
  <c r="BN62" i="6"/>
  <c r="BO62" i="6"/>
  <c r="BP62" i="6"/>
  <c r="BQ62" i="6"/>
  <c r="BR62" i="6"/>
  <c r="BS62" i="6"/>
  <c r="BT62" i="6"/>
  <c r="BU62" i="6"/>
  <c r="BV62" i="6"/>
  <c r="BW62" i="6"/>
  <c r="BX62" i="6"/>
  <c r="BY62" i="6"/>
  <c r="BZ62" i="6"/>
  <c r="CA62" i="6"/>
  <c r="CB62" i="6"/>
  <c r="CC62" i="6"/>
  <c r="CD62" i="6"/>
  <c r="CE62" i="6"/>
  <c r="CF62" i="6"/>
  <c r="CG62" i="6"/>
  <c r="CH62" i="6"/>
  <c r="CI62" i="6"/>
  <c r="CJ62" i="6"/>
  <c r="CK62" i="6"/>
  <c r="CL62" i="6"/>
  <c r="CM62" i="6"/>
  <c r="CN62" i="6"/>
  <c r="CO62" i="6"/>
  <c r="CP62" i="6"/>
  <c r="CQ62" i="6"/>
  <c r="CR62" i="6"/>
  <c r="CS62" i="6"/>
  <c r="CT62" i="6"/>
  <c r="CU62" i="6"/>
  <c r="CV62" i="6"/>
  <c r="CW62" i="6"/>
  <c r="CX62" i="6"/>
  <c r="CY62" i="6"/>
  <c r="CZ62" i="6"/>
  <c r="DA62" i="6"/>
  <c r="DB62" i="6"/>
  <c r="DC62" i="6"/>
  <c r="DD62" i="6"/>
  <c r="DE62" i="6"/>
  <c r="DF62" i="6"/>
  <c r="DG62" i="6"/>
  <c r="DH62" i="6"/>
  <c r="DI62" i="6"/>
  <c r="DJ62" i="6"/>
  <c r="DK62" i="6"/>
  <c r="DL62" i="6"/>
  <c r="DM62" i="6"/>
  <c r="DN62" i="6"/>
  <c r="DO62" i="6"/>
  <c r="DP62" i="6"/>
  <c r="DQ62" i="6"/>
  <c r="DR62" i="6"/>
  <c r="DS62" i="6"/>
  <c r="DT62" i="6"/>
  <c r="DU62" i="6"/>
  <c r="DV62" i="6"/>
  <c r="DW62" i="6"/>
  <c r="DX62" i="6"/>
  <c r="DY62" i="6"/>
  <c r="DZ62" i="6"/>
  <c r="EA62" i="6"/>
  <c r="EB62" i="6"/>
  <c r="EC62" i="6"/>
  <c r="ED62" i="6"/>
  <c r="EE62" i="6"/>
  <c r="EF62" i="6"/>
  <c r="EG62" i="6"/>
  <c r="EH62" i="6"/>
  <c r="EI62" i="6"/>
  <c r="EJ62" i="6"/>
  <c r="EK62" i="6"/>
  <c r="EL62" i="6"/>
  <c r="EM62" i="6"/>
  <c r="EN62" i="6"/>
  <c r="EO62" i="6"/>
  <c r="EP62" i="6"/>
  <c r="EQ62" i="6"/>
  <c r="ER62" i="6"/>
  <c r="ES62" i="6"/>
  <c r="ET62" i="6"/>
  <c r="EU62" i="6"/>
  <c r="EV62" i="6"/>
  <c r="EW62" i="6"/>
  <c r="EX62" i="6"/>
  <c r="EY62" i="6"/>
  <c r="EZ62" i="6"/>
  <c r="FA62" i="6"/>
  <c r="FB62" i="6"/>
  <c r="FC62" i="6"/>
  <c r="FD62" i="6"/>
  <c r="FE62" i="6"/>
  <c r="FF62" i="6"/>
  <c r="FG62" i="6"/>
  <c r="FH62" i="6"/>
  <c r="FI62" i="6"/>
  <c r="FJ62" i="6"/>
  <c r="FK62" i="6"/>
  <c r="FL62" i="6"/>
  <c r="FM62" i="6"/>
  <c r="FN62" i="6"/>
  <c r="FO62" i="6"/>
  <c r="FP62" i="6"/>
  <c r="FQ62" i="6"/>
  <c r="FR62" i="6"/>
  <c r="FS62" i="6"/>
  <c r="FT62" i="6"/>
  <c r="FU62" i="6"/>
  <c r="FV62" i="6"/>
  <c r="FW62" i="6"/>
  <c r="FX62" i="6"/>
  <c r="FY62" i="6"/>
  <c r="FZ62" i="6"/>
  <c r="GA62" i="6"/>
  <c r="GB62" i="6"/>
  <c r="GC62" i="6"/>
  <c r="GD62" i="6"/>
  <c r="GE62" i="6"/>
  <c r="GF62" i="6"/>
  <c r="GG62" i="6"/>
  <c r="GH62" i="6"/>
  <c r="GI62" i="6"/>
  <c r="GJ62" i="6"/>
  <c r="GK62" i="6"/>
  <c r="GL62" i="6"/>
  <c r="GM62" i="6"/>
  <c r="GN62" i="6"/>
  <c r="GO62" i="6"/>
  <c r="GP62" i="6"/>
  <c r="GQ62" i="6"/>
  <c r="GR62" i="6"/>
  <c r="GS62" i="6"/>
  <c r="GT62" i="6"/>
  <c r="GU62" i="6"/>
  <c r="GV62" i="6"/>
  <c r="GW62" i="6"/>
  <c r="GX62" i="6"/>
  <c r="GY62" i="6"/>
  <c r="GZ62" i="6"/>
  <c r="HA62" i="6"/>
  <c r="HB62" i="6"/>
  <c r="HC62" i="6"/>
  <c r="HD62" i="6"/>
  <c r="HE62" i="6"/>
  <c r="HF62" i="6"/>
  <c r="HG62" i="6"/>
  <c r="HH62" i="6"/>
  <c r="HI62" i="6"/>
  <c r="HJ62" i="6"/>
  <c r="HK62" i="6"/>
  <c r="HL62" i="6"/>
  <c r="HM62" i="6"/>
  <c r="HN62" i="6"/>
  <c r="HO62" i="6"/>
  <c r="HP62" i="6"/>
  <c r="HQ62" i="6"/>
  <c r="HR62" i="6"/>
  <c r="HS62" i="6"/>
  <c r="HT62" i="6"/>
  <c r="HU62" i="6"/>
  <c r="HV62" i="6"/>
  <c r="HW62" i="6"/>
  <c r="HX62" i="6"/>
  <c r="HY62" i="6"/>
  <c r="HZ62" i="6"/>
  <c r="IA62" i="6"/>
  <c r="IB62" i="6"/>
  <c r="IC62" i="6"/>
  <c r="ID62" i="6"/>
  <c r="IE62" i="6"/>
  <c r="IF62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AI63" i="6"/>
  <c r="AJ63" i="6"/>
  <c r="AK63" i="6"/>
  <c r="AL63" i="6"/>
  <c r="AM63" i="6"/>
  <c r="AN63" i="6"/>
  <c r="AO63" i="6"/>
  <c r="AP63" i="6"/>
  <c r="AQ63" i="6"/>
  <c r="AR63" i="6"/>
  <c r="AS63" i="6"/>
  <c r="AT63" i="6"/>
  <c r="AU63" i="6"/>
  <c r="AV63" i="6"/>
  <c r="AW63" i="6"/>
  <c r="AX63" i="6"/>
  <c r="AY63" i="6"/>
  <c r="AZ63" i="6"/>
  <c r="BA63" i="6"/>
  <c r="BB63" i="6"/>
  <c r="BC63" i="6"/>
  <c r="BD63" i="6"/>
  <c r="BE63" i="6"/>
  <c r="BF63" i="6"/>
  <c r="BG63" i="6"/>
  <c r="BH63" i="6"/>
  <c r="BI63" i="6"/>
  <c r="BJ63" i="6"/>
  <c r="BK63" i="6"/>
  <c r="BL63" i="6"/>
  <c r="BM63" i="6"/>
  <c r="BN63" i="6"/>
  <c r="BO63" i="6"/>
  <c r="BP63" i="6"/>
  <c r="BQ63" i="6"/>
  <c r="BR63" i="6"/>
  <c r="BS63" i="6"/>
  <c r="BT63" i="6"/>
  <c r="BU63" i="6"/>
  <c r="BV63" i="6"/>
  <c r="BW63" i="6"/>
  <c r="BX63" i="6"/>
  <c r="BY63" i="6"/>
  <c r="BZ63" i="6"/>
  <c r="CA63" i="6"/>
  <c r="CB63" i="6"/>
  <c r="CC63" i="6"/>
  <c r="CD63" i="6"/>
  <c r="CE63" i="6"/>
  <c r="CF63" i="6"/>
  <c r="CG63" i="6"/>
  <c r="CH63" i="6"/>
  <c r="CI63" i="6"/>
  <c r="CJ63" i="6"/>
  <c r="CK63" i="6"/>
  <c r="CL63" i="6"/>
  <c r="CM63" i="6"/>
  <c r="CN63" i="6"/>
  <c r="CO63" i="6"/>
  <c r="CP63" i="6"/>
  <c r="CQ63" i="6"/>
  <c r="CR63" i="6"/>
  <c r="CS63" i="6"/>
  <c r="CT63" i="6"/>
  <c r="CU63" i="6"/>
  <c r="CV63" i="6"/>
  <c r="CW63" i="6"/>
  <c r="CX63" i="6"/>
  <c r="CY63" i="6"/>
  <c r="CZ63" i="6"/>
  <c r="DA63" i="6"/>
  <c r="DB63" i="6"/>
  <c r="DC63" i="6"/>
  <c r="DD63" i="6"/>
  <c r="DE63" i="6"/>
  <c r="DF63" i="6"/>
  <c r="DG63" i="6"/>
  <c r="DH63" i="6"/>
  <c r="DI63" i="6"/>
  <c r="DJ63" i="6"/>
  <c r="DK63" i="6"/>
  <c r="DL63" i="6"/>
  <c r="DM63" i="6"/>
  <c r="DN63" i="6"/>
  <c r="DO63" i="6"/>
  <c r="DP63" i="6"/>
  <c r="DQ63" i="6"/>
  <c r="DR63" i="6"/>
  <c r="DS63" i="6"/>
  <c r="DT63" i="6"/>
  <c r="DU63" i="6"/>
  <c r="DV63" i="6"/>
  <c r="DW63" i="6"/>
  <c r="DX63" i="6"/>
  <c r="DY63" i="6"/>
  <c r="DZ63" i="6"/>
  <c r="EA63" i="6"/>
  <c r="EB63" i="6"/>
  <c r="EC63" i="6"/>
  <c r="ED63" i="6"/>
  <c r="EE63" i="6"/>
  <c r="EF63" i="6"/>
  <c r="EG63" i="6"/>
  <c r="EH63" i="6"/>
  <c r="EI63" i="6"/>
  <c r="EJ63" i="6"/>
  <c r="EK63" i="6"/>
  <c r="EL63" i="6"/>
  <c r="EM63" i="6"/>
  <c r="EN63" i="6"/>
  <c r="EO63" i="6"/>
  <c r="EP63" i="6"/>
  <c r="EQ63" i="6"/>
  <c r="ER63" i="6"/>
  <c r="ES63" i="6"/>
  <c r="ET63" i="6"/>
  <c r="EU63" i="6"/>
  <c r="EV63" i="6"/>
  <c r="EW63" i="6"/>
  <c r="EX63" i="6"/>
  <c r="EY63" i="6"/>
  <c r="EZ63" i="6"/>
  <c r="FA63" i="6"/>
  <c r="FB63" i="6"/>
  <c r="FC63" i="6"/>
  <c r="FD63" i="6"/>
  <c r="FE63" i="6"/>
  <c r="FF63" i="6"/>
  <c r="FG63" i="6"/>
  <c r="FH63" i="6"/>
  <c r="FI63" i="6"/>
  <c r="FJ63" i="6"/>
  <c r="FK63" i="6"/>
  <c r="FL63" i="6"/>
  <c r="FM63" i="6"/>
  <c r="FN63" i="6"/>
  <c r="FO63" i="6"/>
  <c r="FP63" i="6"/>
  <c r="FQ63" i="6"/>
  <c r="FR63" i="6"/>
  <c r="FS63" i="6"/>
  <c r="FT63" i="6"/>
  <c r="FU63" i="6"/>
  <c r="FV63" i="6"/>
  <c r="FW63" i="6"/>
  <c r="FX63" i="6"/>
  <c r="FY63" i="6"/>
  <c r="FZ63" i="6"/>
  <c r="GA63" i="6"/>
  <c r="GB63" i="6"/>
  <c r="GC63" i="6"/>
  <c r="GD63" i="6"/>
  <c r="GE63" i="6"/>
  <c r="GF63" i="6"/>
  <c r="GG63" i="6"/>
  <c r="GH63" i="6"/>
  <c r="GI63" i="6"/>
  <c r="GJ63" i="6"/>
  <c r="GK63" i="6"/>
  <c r="GL63" i="6"/>
  <c r="GM63" i="6"/>
  <c r="GN63" i="6"/>
  <c r="GO63" i="6"/>
  <c r="GP63" i="6"/>
  <c r="GQ63" i="6"/>
  <c r="GR63" i="6"/>
  <c r="GS63" i="6"/>
  <c r="GT63" i="6"/>
  <c r="GU63" i="6"/>
  <c r="GV63" i="6"/>
  <c r="GW63" i="6"/>
  <c r="GX63" i="6"/>
  <c r="GY63" i="6"/>
  <c r="GZ63" i="6"/>
  <c r="HA63" i="6"/>
  <c r="HB63" i="6"/>
  <c r="HC63" i="6"/>
  <c r="HD63" i="6"/>
  <c r="HE63" i="6"/>
  <c r="HF63" i="6"/>
  <c r="HG63" i="6"/>
  <c r="HH63" i="6"/>
  <c r="HI63" i="6"/>
  <c r="HJ63" i="6"/>
  <c r="HK63" i="6"/>
  <c r="HL63" i="6"/>
  <c r="HM63" i="6"/>
  <c r="HN63" i="6"/>
  <c r="HO63" i="6"/>
  <c r="HP63" i="6"/>
  <c r="HQ63" i="6"/>
  <c r="HR63" i="6"/>
  <c r="HS63" i="6"/>
  <c r="HT63" i="6"/>
  <c r="HU63" i="6"/>
  <c r="HV63" i="6"/>
  <c r="HW63" i="6"/>
  <c r="HX63" i="6"/>
  <c r="HY63" i="6"/>
  <c r="HZ63" i="6"/>
  <c r="IA63" i="6"/>
  <c r="IB63" i="6"/>
  <c r="IC63" i="6"/>
  <c r="ID63" i="6"/>
  <c r="IE63" i="6"/>
  <c r="IF63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AB64" i="6"/>
  <c r="AC64" i="6"/>
  <c r="AD64" i="6"/>
  <c r="AE64" i="6"/>
  <c r="AF64" i="6"/>
  <c r="AG64" i="6"/>
  <c r="AH64" i="6"/>
  <c r="AI64" i="6"/>
  <c r="AJ64" i="6"/>
  <c r="AK64" i="6"/>
  <c r="AL64" i="6"/>
  <c r="AM64" i="6"/>
  <c r="AN64" i="6"/>
  <c r="AO64" i="6"/>
  <c r="AP64" i="6"/>
  <c r="AQ64" i="6"/>
  <c r="AR64" i="6"/>
  <c r="AS64" i="6"/>
  <c r="AT64" i="6"/>
  <c r="AU64" i="6"/>
  <c r="AV64" i="6"/>
  <c r="AW64" i="6"/>
  <c r="AX64" i="6"/>
  <c r="AY64" i="6"/>
  <c r="AZ64" i="6"/>
  <c r="BA64" i="6"/>
  <c r="BB64" i="6"/>
  <c r="BC64" i="6"/>
  <c r="BD64" i="6"/>
  <c r="BE64" i="6"/>
  <c r="BF64" i="6"/>
  <c r="BG64" i="6"/>
  <c r="BH64" i="6"/>
  <c r="BI64" i="6"/>
  <c r="BJ64" i="6"/>
  <c r="BK64" i="6"/>
  <c r="BL64" i="6"/>
  <c r="BM64" i="6"/>
  <c r="BN64" i="6"/>
  <c r="BO64" i="6"/>
  <c r="BP64" i="6"/>
  <c r="BQ64" i="6"/>
  <c r="BR64" i="6"/>
  <c r="BS64" i="6"/>
  <c r="BT64" i="6"/>
  <c r="BU64" i="6"/>
  <c r="BV64" i="6"/>
  <c r="BW64" i="6"/>
  <c r="BX64" i="6"/>
  <c r="BY64" i="6"/>
  <c r="BZ64" i="6"/>
  <c r="CA64" i="6"/>
  <c r="CB64" i="6"/>
  <c r="CC64" i="6"/>
  <c r="CD64" i="6"/>
  <c r="CE64" i="6"/>
  <c r="CF64" i="6"/>
  <c r="CG64" i="6"/>
  <c r="CH64" i="6"/>
  <c r="CI64" i="6"/>
  <c r="CJ64" i="6"/>
  <c r="CK64" i="6"/>
  <c r="CL64" i="6"/>
  <c r="CM64" i="6"/>
  <c r="CN64" i="6"/>
  <c r="CO64" i="6"/>
  <c r="CP64" i="6"/>
  <c r="CQ64" i="6"/>
  <c r="CR64" i="6"/>
  <c r="CS64" i="6"/>
  <c r="CT64" i="6"/>
  <c r="CU64" i="6"/>
  <c r="CV64" i="6"/>
  <c r="CW64" i="6"/>
  <c r="CX64" i="6"/>
  <c r="CY64" i="6"/>
  <c r="CZ64" i="6"/>
  <c r="DA64" i="6"/>
  <c r="DB64" i="6"/>
  <c r="DC64" i="6"/>
  <c r="DD64" i="6"/>
  <c r="DE64" i="6"/>
  <c r="DF64" i="6"/>
  <c r="DG64" i="6"/>
  <c r="DH64" i="6"/>
  <c r="DI64" i="6"/>
  <c r="DJ64" i="6"/>
  <c r="DK64" i="6"/>
  <c r="DL64" i="6"/>
  <c r="DM64" i="6"/>
  <c r="DN64" i="6"/>
  <c r="DO64" i="6"/>
  <c r="DP64" i="6"/>
  <c r="DQ64" i="6"/>
  <c r="DR64" i="6"/>
  <c r="DS64" i="6"/>
  <c r="DT64" i="6"/>
  <c r="DU64" i="6"/>
  <c r="DV64" i="6"/>
  <c r="DW64" i="6"/>
  <c r="DX64" i="6"/>
  <c r="DY64" i="6"/>
  <c r="DZ64" i="6"/>
  <c r="EA64" i="6"/>
  <c r="EB64" i="6"/>
  <c r="EC64" i="6"/>
  <c r="ED64" i="6"/>
  <c r="EE64" i="6"/>
  <c r="EF64" i="6"/>
  <c r="EG64" i="6"/>
  <c r="EH64" i="6"/>
  <c r="EI64" i="6"/>
  <c r="EJ64" i="6"/>
  <c r="EK64" i="6"/>
  <c r="EL64" i="6"/>
  <c r="EM64" i="6"/>
  <c r="EN64" i="6"/>
  <c r="EO64" i="6"/>
  <c r="EP64" i="6"/>
  <c r="EQ64" i="6"/>
  <c r="ER64" i="6"/>
  <c r="ES64" i="6"/>
  <c r="ET64" i="6"/>
  <c r="EU64" i="6"/>
  <c r="EV64" i="6"/>
  <c r="EW64" i="6"/>
  <c r="EX64" i="6"/>
  <c r="EY64" i="6"/>
  <c r="EZ64" i="6"/>
  <c r="FA64" i="6"/>
  <c r="FB64" i="6"/>
  <c r="FC64" i="6"/>
  <c r="FD64" i="6"/>
  <c r="FE64" i="6"/>
  <c r="FF64" i="6"/>
  <c r="FG64" i="6"/>
  <c r="FH64" i="6"/>
  <c r="FI64" i="6"/>
  <c r="FJ64" i="6"/>
  <c r="FK64" i="6"/>
  <c r="FL64" i="6"/>
  <c r="FM64" i="6"/>
  <c r="FN64" i="6"/>
  <c r="FO64" i="6"/>
  <c r="FP64" i="6"/>
  <c r="FQ64" i="6"/>
  <c r="FR64" i="6"/>
  <c r="FS64" i="6"/>
  <c r="FT64" i="6"/>
  <c r="FU64" i="6"/>
  <c r="FV64" i="6"/>
  <c r="FW64" i="6"/>
  <c r="FX64" i="6"/>
  <c r="FY64" i="6"/>
  <c r="FZ64" i="6"/>
  <c r="GA64" i="6"/>
  <c r="GB64" i="6"/>
  <c r="GC64" i="6"/>
  <c r="GD64" i="6"/>
  <c r="GE64" i="6"/>
  <c r="GF64" i="6"/>
  <c r="GG64" i="6"/>
  <c r="GH64" i="6"/>
  <c r="GI64" i="6"/>
  <c r="GJ64" i="6"/>
  <c r="GK64" i="6"/>
  <c r="GL64" i="6"/>
  <c r="GM64" i="6"/>
  <c r="GN64" i="6"/>
  <c r="GO64" i="6"/>
  <c r="GP64" i="6"/>
  <c r="GQ64" i="6"/>
  <c r="GR64" i="6"/>
  <c r="GS64" i="6"/>
  <c r="GT64" i="6"/>
  <c r="GU64" i="6"/>
  <c r="GV64" i="6"/>
  <c r="GW64" i="6"/>
  <c r="GX64" i="6"/>
  <c r="GY64" i="6"/>
  <c r="GZ64" i="6"/>
  <c r="HA64" i="6"/>
  <c r="HB64" i="6"/>
  <c r="HC64" i="6"/>
  <c r="HD64" i="6"/>
  <c r="HE64" i="6"/>
  <c r="HF64" i="6"/>
  <c r="HG64" i="6"/>
  <c r="HH64" i="6"/>
  <c r="HI64" i="6"/>
  <c r="HJ64" i="6"/>
  <c r="HK64" i="6"/>
  <c r="HL64" i="6"/>
  <c r="HM64" i="6"/>
  <c r="HN64" i="6"/>
  <c r="HO64" i="6"/>
  <c r="HP64" i="6"/>
  <c r="HQ64" i="6"/>
  <c r="HR64" i="6"/>
  <c r="HS64" i="6"/>
  <c r="HT64" i="6"/>
  <c r="HU64" i="6"/>
  <c r="HV64" i="6"/>
  <c r="HW64" i="6"/>
  <c r="HX64" i="6"/>
  <c r="HY64" i="6"/>
  <c r="HZ64" i="6"/>
  <c r="IA64" i="6"/>
  <c r="IB64" i="6"/>
  <c r="IC64" i="6"/>
  <c r="ID64" i="6"/>
  <c r="IE64" i="6"/>
  <c r="IF64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AB65" i="6"/>
  <c r="AC65" i="6"/>
  <c r="AD65" i="6"/>
  <c r="AE65" i="6"/>
  <c r="AF65" i="6"/>
  <c r="AG65" i="6"/>
  <c r="AH65" i="6"/>
  <c r="AI65" i="6"/>
  <c r="AJ65" i="6"/>
  <c r="AK65" i="6"/>
  <c r="AL65" i="6"/>
  <c r="AM65" i="6"/>
  <c r="AN65" i="6"/>
  <c r="AO65" i="6"/>
  <c r="AP65" i="6"/>
  <c r="AQ65" i="6"/>
  <c r="AR65" i="6"/>
  <c r="AS65" i="6"/>
  <c r="AT65" i="6"/>
  <c r="AU65" i="6"/>
  <c r="AV65" i="6"/>
  <c r="AW65" i="6"/>
  <c r="AX65" i="6"/>
  <c r="AY65" i="6"/>
  <c r="AZ65" i="6"/>
  <c r="BA65" i="6"/>
  <c r="BB65" i="6"/>
  <c r="BC65" i="6"/>
  <c r="BD65" i="6"/>
  <c r="BE65" i="6"/>
  <c r="BF65" i="6"/>
  <c r="BG65" i="6"/>
  <c r="BH65" i="6"/>
  <c r="BI65" i="6"/>
  <c r="BJ65" i="6"/>
  <c r="BK65" i="6"/>
  <c r="BL65" i="6"/>
  <c r="BM65" i="6"/>
  <c r="BN65" i="6"/>
  <c r="BO65" i="6"/>
  <c r="BP65" i="6"/>
  <c r="BQ65" i="6"/>
  <c r="BR65" i="6"/>
  <c r="BS65" i="6"/>
  <c r="BT65" i="6"/>
  <c r="BU65" i="6"/>
  <c r="BV65" i="6"/>
  <c r="BW65" i="6"/>
  <c r="BX65" i="6"/>
  <c r="BY65" i="6"/>
  <c r="BZ65" i="6"/>
  <c r="CA65" i="6"/>
  <c r="CB65" i="6"/>
  <c r="CC65" i="6"/>
  <c r="CD65" i="6"/>
  <c r="CE65" i="6"/>
  <c r="CF65" i="6"/>
  <c r="CG65" i="6"/>
  <c r="CH65" i="6"/>
  <c r="CI65" i="6"/>
  <c r="CJ65" i="6"/>
  <c r="CK65" i="6"/>
  <c r="CL65" i="6"/>
  <c r="CM65" i="6"/>
  <c r="CN65" i="6"/>
  <c r="CO65" i="6"/>
  <c r="CP65" i="6"/>
  <c r="CQ65" i="6"/>
  <c r="CR65" i="6"/>
  <c r="CS65" i="6"/>
  <c r="CT65" i="6"/>
  <c r="CU65" i="6"/>
  <c r="CV65" i="6"/>
  <c r="CW65" i="6"/>
  <c r="CX65" i="6"/>
  <c r="CY65" i="6"/>
  <c r="CZ65" i="6"/>
  <c r="DA65" i="6"/>
  <c r="DB65" i="6"/>
  <c r="DC65" i="6"/>
  <c r="DD65" i="6"/>
  <c r="DE65" i="6"/>
  <c r="DF65" i="6"/>
  <c r="DG65" i="6"/>
  <c r="DH65" i="6"/>
  <c r="DI65" i="6"/>
  <c r="DJ65" i="6"/>
  <c r="DK65" i="6"/>
  <c r="DL65" i="6"/>
  <c r="DM65" i="6"/>
  <c r="DN65" i="6"/>
  <c r="DO65" i="6"/>
  <c r="DP65" i="6"/>
  <c r="DQ65" i="6"/>
  <c r="DR65" i="6"/>
  <c r="DS65" i="6"/>
  <c r="DT65" i="6"/>
  <c r="DU65" i="6"/>
  <c r="DV65" i="6"/>
  <c r="DW65" i="6"/>
  <c r="DX65" i="6"/>
  <c r="DY65" i="6"/>
  <c r="DZ65" i="6"/>
  <c r="EA65" i="6"/>
  <c r="EB65" i="6"/>
  <c r="EC65" i="6"/>
  <c r="ED65" i="6"/>
  <c r="EE65" i="6"/>
  <c r="EF65" i="6"/>
  <c r="EG65" i="6"/>
  <c r="EH65" i="6"/>
  <c r="EI65" i="6"/>
  <c r="EJ65" i="6"/>
  <c r="EK65" i="6"/>
  <c r="EL65" i="6"/>
  <c r="EM65" i="6"/>
  <c r="EN65" i="6"/>
  <c r="EO65" i="6"/>
  <c r="EP65" i="6"/>
  <c r="EQ65" i="6"/>
  <c r="ER65" i="6"/>
  <c r="ES65" i="6"/>
  <c r="ET65" i="6"/>
  <c r="EU65" i="6"/>
  <c r="EV65" i="6"/>
  <c r="EW65" i="6"/>
  <c r="EX65" i="6"/>
  <c r="EY65" i="6"/>
  <c r="EZ65" i="6"/>
  <c r="FA65" i="6"/>
  <c r="FB65" i="6"/>
  <c r="FC65" i="6"/>
  <c r="FD65" i="6"/>
  <c r="FE65" i="6"/>
  <c r="FF65" i="6"/>
  <c r="FG65" i="6"/>
  <c r="FH65" i="6"/>
  <c r="FI65" i="6"/>
  <c r="FJ65" i="6"/>
  <c r="FK65" i="6"/>
  <c r="FL65" i="6"/>
  <c r="FM65" i="6"/>
  <c r="FN65" i="6"/>
  <c r="FO65" i="6"/>
  <c r="FP65" i="6"/>
  <c r="FQ65" i="6"/>
  <c r="FR65" i="6"/>
  <c r="FS65" i="6"/>
  <c r="FT65" i="6"/>
  <c r="FU65" i="6"/>
  <c r="FV65" i="6"/>
  <c r="FW65" i="6"/>
  <c r="FX65" i="6"/>
  <c r="FY65" i="6"/>
  <c r="FZ65" i="6"/>
  <c r="GA65" i="6"/>
  <c r="GB65" i="6"/>
  <c r="GC65" i="6"/>
  <c r="GD65" i="6"/>
  <c r="GE65" i="6"/>
  <c r="GF65" i="6"/>
  <c r="GG65" i="6"/>
  <c r="GH65" i="6"/>
  <c r="GI65" i="6"/>
  <c r="GJ65" i="6"/>
  <c r="GK65" i="6"/>
  <c r="GL65" i="6"/>
  <c r="GM65" i="6"/>
  <c r="GN65" i="6"/>
  <c r="GO65" i="6"/>
  <c r="GP65" i="6"/>
  <c r="GQ65" i="6"/>
  <c r="GR65" i="6"/>
  <c r="GS65" i="6"/>
  <c r="GT65" i="6"/>
  <c r="GU65" i="6"/>
  <c r="GV65" i="6"/>
  <c r="GW65" i="6"/>
  <c r="GX65" i="6"/>
  <c r="GY65" i="6"/>
  <c r="GZ65" i="6"/>
  <c r="HA65" i="6"/>
  <c r="HB65" i="6"/>
  <c r="HC65" i="6"/>
  <c r="HD65" i="6"/>
  <c r="HE65" i="6"/>
  <c r="HF65" i="6"/>
  <c r="HG65" i="6"/>
  <c r="HH65" i="6"/>
  <c r="HI65" i="6"/>
  <c r="HJ65" i="6"/>
  <c r="HK65" i="6"/>
  <c r="HL65" i="6"/>
  <c r="HM65" i="6"/>
  <c r="HN65" i="6"/>
  <c r="HO65" i="6"/>
  <c r="HP65" i="6"/>
  <c r="HQ65" i="6"/>
  <c r="HR65" i="6"/>
  <c r="HS65" i="6"/>
  <c r="HT65" i="6"/>
  <c r="HU65" i="6"/>
  <c r="HV65" i="6"/>
  <c r="HW65" i="6"/>
  <c r="HX65" i="6"/>
  <c r="HY65" i="6"/>
  <c r="HZ65" i="6"/>
  <c r="IA65" i="6"/>
  <c r="IB65" i="6"/>
  <c r="IC65" i="6"/>
  <c r="ID65" i="6"/>
  <c r="IE65" i="6"/>
  <c r="IF65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Z66" i="6"/>
  <c r="AA66" i="6"/>
  <c r="AB66" i="6"/>
  <c r="AC66" i="6"/>
  <c r="AD66" i="6"/>
  <c r="AE66" i="6"/>
  <c r="AF66" i="6"/>
  <c r="AG66" i="6"/>
  <c r="AH66" i="6"/>
  <c r="AI66" i="6"/>
  <c r="AJ66" i="6"/>
  <c r="AK66" i="6"/>
  <c r="AL66" i="6"/>
  <c r="AM66" i="6"/>
  <c r="AN66" i="6"/>
  <c r="AO66" i="6"/>
  <c r="AP66" i="6"/>
  <c r="AQ66" i="6"/>
  <c r="AR66" i="6"/>
  <c r="AS66" i="6"/>
  <c r="AT66" i="6"/>
  <c r="AU66" i="6"/>
  <c r="AV66" i="6"/>
  <c r="AW66" i="6"/>
  <c r="AX66" i="6"/>
  <c r="AY66" i="6"/>
  <c r="AZ66" i="6"/>
  <c r="BA66" i="6"/>
  <c r="BB66" i="6"/>
  <c r="BC66" i="6"/>
  <c r="BD66" i="6"/>
  <c r="BE66" i="6"/>
  <c r="BF66" i="6"/>
  <c r="BG66" i="6"/>
  <c r="BH66" i="6"/>
  <c r="BI66" i="6"/>
  <c r="BJ66" i="6"/>
  <c r="BK66" i="6"/>
  <c r="BL66" i="6"/>
  <c r="BM66" i="6"/>
  <c r="BN66" i="6"/>
  <c r="BO66" i="6"/>
  <c r="BP66" i="6"/>
  <c r="BQ66" i="6"/>
  <c r="BR66" i="6"/>
  <c r="BS66" i="6"/>
  <c r="BT66" i="6"/>
  <c r="BU66" i="6"/>
  <c r="BV66" i="6"/>
  <c r="BW66" i="6"/>
  <c r="BX66" i="6"/>
  <c r="BY66" i="6"/>
  <c r="BZ66" i="6"/>
  <c r="CA66" i="6"/>
  <c r="CB66" i="6"/>
  <c r="CC66" i="6"/>
  <c r="CD66" i="6"/>
  <c r="CE66" i="6"/>
  <c r="CF66" i="6"/>
  <c r="CG66" i="6"/>
  <c r="CH66" i="6"/>
  <c r="CI66" i="6"/>
  <c r="CJ66" i="6"/>
  <c r="CK66" i="6"/>
  <c r="CL66" i="6"/>
  <c r="CM66" i="6"/>
  <c r="CN66" i="6"/>
  <c r="CO66" i="6"/>
  <c r="CP66" i="6"/>
  <c r="CQ66" i="6"/>
  <c r="CR66" i="6"/>
  <c r="CS66" i="6"/>
  <c r="CT66" i="6"/>
  <c r="CU66" i="6"/>
  <c r="CV66" i="6"/>
  <c r="CW66" i="6"/>
  <c r="CX66" i="6"/>
  <c r="CY66" i="6"/>
  <c r="CZ66" i="6"/>
  <c r="DA66" i="6"/>
  <c r="DB66" i="6"/>
  <c r="DC66" i="6"/>
  <c r="DD66" i="6"/>
  <c r="DE66" i="6"/>
  <c r="DF66" i="6"/>
  <c r="DG66" i="6"/>
  <c r="DH66" i="6"/>
  <c r="DI66" i="6"/>
  <c r="DJ66" i="6"/>
  <c r="DK66" i="6"/>
  <c r="DL66" i="6"/>
  <c r="DM66" i="6"/>
  <c r="DN66" i="6"/>
  <c r="DO66" i="6"/>
  <c r="DP66" i="6"/>
  <c r="DQ66" i="6"/>
  <c r="DR66" i="6"/>
  <c r="DS66" i="6"/>
  <c r="DT66" i="6"/>
  <c r="DU66" i="6"/>
  <c r="DV66" i="6"/>
  <c r="DW66" i="6"/>
  <c r="DX66" i="6"/>
  <c r="DY66" i="6"/>
  <c r="DZ66" i="6"/>
  <c r="EA66" i="6"/>
  <c r="EB66" i="6"/>
  <c r="EC66" i="6"/>
  <c r="ED66" i="6"/>
  <c r="EE66" i="6"/>
  <c r="EF66" i="6"/>
  <c r="EG66" i="6"/>
  <c r="EH66" i="6"/>
  <c r="EI66" i="6"/>
  <c r="EJ66" i="6"/>
  <c r="EK66" i="6"/>
  <c r="EL66" i="6"/>
  <c r="EM66" i="6"/>
  <c r="EN66" i="6"/>
  <c r="EO66" i="6"/>
  <c r="EP66" i="6"/>
  <c r="EQ66" i="6"/>
  <c r="ER66" i="6"/>
  <c r="ES66" i="6"/>
  <c r="ET66" i="6"/>
  <c r="EU66" i="6"/>
  <c r="EV66" i="6"/>
  <c r="EW66" i="6"/>
  <c r="EX66" i="6"/>
  <c r="EY66" i="6"/>
  <c r="EZ66" i="6"/>
  <c r="FA66" i="6"/>
  <c r="FB66" i="6"/>
  <c r="FC66" i="6"/>
  <c r="FD66" i="6"/>
  <c r="FE66" i="6"/>
  <c r="FF66" i="6"/>
  <c r="FG66" i="6"/>
  <c r="FH66" i="6"/>
  <c r="FI66" i="6"/>
  <c r="FJ66" i="6"/>
  <c r="FK66" i="6"/>
  <c r="FL66" i="6"/>
  <c r="FM66" i="6"/>
  <c r="FN66" i="6"/>
  <c r="FO66" i="6"/>
  <c r="FP66" i="6"/>
  <c r="FQ66" i="6"/>
  <c r="FR66" i="6"/>
  <c r="FS66" i="6"/>
  <c r="FT66" i="6"/>
  <c r="FU66" i="6"/>
  <c r="FV66" i="6"/>
  <c r="FW66" i="6"/>
  <c r="FX66" i="6"/>
  <c r="FY66" i="6"/>
  <c r="FZ66" i="6"/>
  <c r="GA66" i="6"/>
  <c r="GB66" i="6"/>
  <c r="GC66" i="6"/>
  <c r="GD66" i="6"/>
  <c r="GE66" i="6"/>
  <c r="GF66" i="6"/>
  <c r="GG66" i="6"/>
  <c r="GH66" i="6"/>
  <c r="GI66" i="6"/>
  <c r="GJ66" i="6"/>
  <c r="GK66" i="6"/>
  <c r="GL66" i="6"/>
  <c r="GM66" i="6"/>
  <c r="GN66" i="6"/>
  <c r="GO66" i="6"/>
  <c r="GP66" i="6"/>
  <c r="GQ66" i="6"/>
  <c r="GR66" i="6"/>
  <c r="GS66" i="6"/>
  <c r="GT66" i="6"/>
  <c r="GU66" i="6"/>
  <c r="GV66" i="6"/>
  <c r="GW66" i="6"/>
  <c r="GX66" i="6"/>
  <c r="GY66" i="6"/>
  <c r="GZ66" i="6"/>
  <c r="HA66" i="6"/>
  <c r="HB66" i="6"/>
  <c r="HC66" i="6"/>
  <c r="HD66" i="6"/>
  <c r="HE66" i="6"/>
  <c r="HF66" i="6"/>
  <c r="HG66" i="6"/>
  <c r="HH66" i="6"/>
  <c r="HI66" i="6"/>
  <c r="HJ66" i="6"/>
  <c r="HK66" i="6"/>
  <c r="HL66" i="6"/>
  <c r="HM66" i="6"/>
  <c r="HN66" i="6"/>
  <c r="HO66" i="6"/>
  <c r="HP66" i="6"/>
  <c r="HQ66" i="6"/>
  <c r="HR66" i="6"/>
  <c r="HS66" i="6"/>
  <c r="HT66" i="6"/>
  <c r="HU66" i="6"/>
  <c r="HV66" i="6"/>
  <c r="HW66" i="6"/>
  <c r="HX66" i="6"/>
  <c r="HY66" i="6"/>
  <c r="HZ66" i="6"/>
  <c r="IA66" i="6"/>
  <c r="IB66" i="6"/>
  <c r="IC66" i="6"/>
  <c r="ID66" i="6"/>
  <c r="IE66" i="6"/>
  <c r="IF66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AA67" i="6"/>
  <c r="AB67" i="6"/>
  <c r="AC67" i="6"/>
  <c r="AD67" i="6"/>
  <c r="AE67" i="6"/>
  <c r="AF67" i="6"/>
  <c r="AG67" i="6"/>
  <c r="AH67" i="6"/>
  <c r="AI67" i="6"/>
  <c r="AJ67" i="6"/>
  <c r="AK67" i="6"/>
  <c r="AL67" i="6"/>
  <c r="AM67" i="6"/>
  <c r="AN67" i="6"/>
  <c r="AO67" i="6"/>
  <c r="AP67" i="6"/>
  <c r="AQ67" i="6"/>
  <c r="AR67" i="6"/>
  <c r="AS67" i="6"/>
  <c r="AT67" i="6"/>
  <c r="AU67" i="6"/>
  <c r="AV67" i="6"/>
  <c r="AW67" i="6"/>
  <c r="AX67" i="6"/>
  <c r="AY67" i="6"/>
  <c r="AZ67" i="6"/>
  <c r="BA67" i="6"/>
  <c r="BB67" i="6"/>
  <c r="BC67" i="6"/>
  <c r="BD67" i="6"/>
  <c r="BE67" i="6"/>
  <c r="BF67" i="6"/>
  <c r="BG67" i="6"/>
  <c r="BH67" i="6"/>
  <c r="BI67" i="6"/>
  <c r="BJ67" i="6"/>
  <c r="BK67" i="6"/>
  <c r="BL67" i="6"/>
  <c r="BM67" i="6"/>
  <c r="BN67" i="6"/>
  <c r="BO67" i="6"/>
  <c r="BP67" i="6"/>
  <c r="BQ67" i="6"/>
  <c r="BR67" i="6"/>
  <c r="BS67" i="6"/>
  <c r="BT67" i="6"/>
  <c r="BU67" i="6"/>
  <c r="BV67" i="6"/>
  <c r="BW67" i="6"/>
  <c r="BX67" i="6"/>
  <c r="BY67" i="6"/>
  <c r="BZ67" i="6"/>
  <c r="CA67" i="6"/>
  <c r="CB67" i="6"/>
  <c r="CC67" i="6"/>
  <c r="CD67" i="6"/>
  <c r="CE67" i="6"/>
  <c r="CF67" i="6"/>
  <c r="CG67" i="6"/>
  <c r="CH67" i="6"/>
  <c r="CI67" i="6"/>
  <c r="CJ67" i="6"/>
  <c r="CK67" i="6"/>
  <c r="CL67" i="6"/>
  <c r="CM67" i="6"/>
  <c r="CN67" i="6"/>
  <c r="CO67" i="6"/>
  <c r="CP67" i="6"/>
  <c r="CQ67" i="6"/>
  <c r="CR67" i="6"/>
  <c r="CS67" i="6"/>
  <c r="CT67" i="6"/>
  <c r="CU67" i="6"/>
  <c r="CV67" i="6"/>
  <c r="CW67" i="6"/>
  <c r="CX67" i="6"/>
  <c r="CY67" i="6"/>
  <c r="CZ67" i="6"/>
  <c r="DA67" i="6"/>
  <c r="DB67" i="6"/>
  <c r="DC67" i="6"/>
  <c r="DD67" i="6"/>
  <c r="DE67" i="6"/>
  <c r="DF67" i="6"/>
  <c r="DG67" i="6"/>
  <c r="DH67" i="6"/>
  <c r="DI67" i="6"/>
  <c r="DJ67" i="6"/>
  <c r="DK67" i="6"/>
  <c r="DL67" i="6"/>
  <c r="DM67" i="6"/>
  <c r="DN67" i="6"/>
  <c r="DO67" i="6"/>
  <c r="DP67" i="6"/>
  <c r="DQ67" i="6"/>
  <c r="DR67" i="6"/>
  <c r="DS67" i="6"/>
  <c r="DT67" i="6"/>
  <c r="DU67" i="6"/>
  <c r="DV67" i="6"/>
  <c r="DW67" i="6"/>
  <c r="DX67" i="6"/>
  <c r="DY67" i="6"/>
  <c r="DZ67" i="6"/>
  <c r="EA67" i="6"/>
  <c r="EB67" i="6"/>
  <c r="EC67" i="6"/>
  <c r="ED67" i="6"/>
  <c r="EE67" i="6"/>
  <c r="EF67" i="6"/>
  <c r="EG67" i="6"/>
  <c r="EH67" i="6"/>
  <c r="EI67" i="6"/>
  <c r="EJ67" i="6"/>
  <c r="EK67" i="6"/>
  <c r="EL67" i="6"/>
  <c r="EM67" i="6"/>
  <c r="EN67" i="6"/>
  <c r="EO67" i="6"/>
  <c r="EP67" i="6"/>
  <c r="EQ67" i="6"/>
  <c r="ER67" i="6"/>
  <c r="ES67" i="6"/>
  <c r="ET67" i="6"/>
  <c r="EU67" i="6"/>
  <c r="EV67" i="6"/>
  <c r="EW67" i="6"/>
  <c r="EX67" i="6"/>
  <c r="EY67" i="6"/>
  <c r="EZ67" i="6"/>
  <c r="FA67" i="6"/>
  <c r="FB67" i="6"/>
  <c r="FC67" i="6"/>
  <c r="FD67" i="6"/>
  <c r="FE67" i="6"/>
  <c r="FF67" i="6"/>
  <c r="FG67" i="6"/>
  <c r="FH67" i="6"/>
  <c r="FI67" i="6"/>
  <c r="FJ67" i="6"/>
  <c r="FK67" i="6"/>
  <c r="FL67" i="6"/>
  <c r="FM67" i="6"/>
  <c r="FN67" i="6"/>
  <c r="FO67" i="6"/>
  <c r="FP67" i="6"/>
  <c r="FQ67" i="6"/>
  <c r="FR67" i="6"/>
  <c r="FS67" i="6"/>
  <c r="FT67" i="6"/>
  <c r="FU67" i="6"/>
  <c r="FV67" i="6"/>
  <c r="FW67" i="6"/>
  <c r="FX67" i="6"/>
  <c r="FY67" i="6"/>
  <c r="FZ67" i="6"/>
  <c r="GA67" i="6"/>
  <c r="GB67" i="6"/>
  <c r="GC67" i="6"/>
  <c r="GD67" i="6"/>
  <c r="GE67" i="6"/>
  <c r="GF67" i="6"/>
  <c r="GG67" i="6"/>
  <c r="GH67" i="6"/>
  <c r="GI67" i="6"/>
  <c r="GJ67" i="6"/>
  <c r="GK67" i="6"/>
  <c r="GL67" i="6"/>
  <c r="GM67" i="6"/>
  <c r="GN67" i="6"/>
  <c r="GO67" i="6"/>
  <c r="GP67" i="6"/>
  <c r="GQ67" i="6"/>
  <c r="GR67" i="6"/>
  <c r="GS67" i="6"/>
  <c r="GT67" i="6"/>
  <c r="GU67" i="6"/>
  <c r="GV67" i="6"/>
  <c r="GW67" i="6"/>
  <c r="GX67" i="6"/>
  <c r="GY67" i="6"/>
  <c r="GZ67" i="6"/>
  <c r="HA67" i="6"/>
  <c r="HB67" i="6"/>
  <c r="HC67" i="6"/>
  <c r="HD67" i="6"/>
  <c r="HE67" i="6"/>
  <c r="HF67" i="6"/>
  <c r="HG67" i="6"/>
  <c r="HH67" i="6"/>
  <c r="HI67" i="6"/>
  <c r="HJ67" i="6"/>
  <c r="HK67" i="6"/>
  <c r="HL67" i="6"/>
  <c r="HM67" i="6"/>
  <c r="HN67" i="6"/>
  <c r="HO67" i="6"/>
  <c r="HP67" i="6"/>
  <c r="HQ67" i="6"/>
  <c r="HR67" i="6"/>
  <c r="HS67" i="6"/>
  <c r="HT67" i="6"/>
  <c r="HU67" i="6"/>
  <c r="HV67" i="6"/>
  <c r="HW67" i="6"/>
  <c r="HX67" i="6"/>
  <c r="HY67" i="6"/>
  <c r="HZ67" i="6"/>
  <c r="IA67" i="6"/>
  <c r="IB67" i="6"/>
  <c r="IC67" i="6"/>
  <c r="ID67" i="6"/>
  <c r="IE67" i="6"/>
  <c r="IF67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AA68" i="6"/>
  <c r="AB68" i="6"/>
  <c r="AC68" i="6"/>
  <c r="AD68" i="6"/>
  <c r="AE68" i="6"/>
  <c r="AF68" i="6"/>
  <c r="AG68" i="6"/>
  <c r="AH68" i="6"/>
  <c r="AI68" i="6"/>
  <c r="AJ68" i="6"/>
  <c r="AK68" i="6"/>
  <c r="AL68" i="6"/>
  <c r="AM68" i="6"/>
  <c r="AN68" i="6"/>
  <c r="AO68" i="6"/>
  <c r="AP68" i="6"/>
  <c r="AQ68" i="6"/>
  <c r="AR68" i="6"/>
  <c r="AS68" i="6"/>
  <c r="AT68" i="6"/>
  <c r="AU68" i="6"/>
  <c r="AV68" i="6"/>
  <c r="AW68" i="6"/>
  <c r="AX68" i="6"/>
  <c r="AY68" i="6"/>
  <c r="AZ68" i="6"/>
  <c r="BA68" i="6"/>
  <c r="BB68" i="6"/>
  <c r="BC68" i="6"/>
  <c r="BD68" i="6"/>
  <c r="BE68" i="6"/>
  <c r="BF68" i="6"/>
  <c r="BG68" i="6"/>
  <c r="BH68" i="6"/>
  <c r="BI68" i="6"/>
  <c r="BJ68" i="6"/>
  <c r="BK68" i="6"/>
  <c r="BL68" i="6"/>
  <c r="BM68" i="6"/>
  <c r="BN68" i="6"/>
  <c r="BO68" i="6"/>
  <c r="BP68" i="6"/>
  <c r="BQ68" i="6"/>
  <c r="BR68" i="6"/>
  <c r="BS68" i="6"/>
  <c r="BT68" i="6"/>
  <c r="BU68" i="6"/>
  <c r="BV68" i="6"/>
  <c r="BW68" i="6"/>
  <c r="BX68" i="6"/>
  <c r="BY68" i="6"/>
  <c r="BZ68" i="6"/>
  <c r="CA68" i="6"/>
  <c r="CB68" i="6"/>
  <c r="CC68" i="6"/>
  <c r="CD68" i="6"/>
  <c r="CE68" i="6"/>
  <c r="CF68" i="6"/>
  <c r="CG68" i="6"/>
  <c r="CH68" i="6"/>
  <c r="CI68" i="6"/>
  <c r="CJ68" i="6"/>
  <c r="CK68" i="6"/>
  <c r="CL68" i="6"/>
  <c r="CM68" i="6"/>
  <c r="CN68" i="6"/>
  <c r="CO68" i="6"/>
  <c r="CP68" i="6"/>
  <c r="CQ68" i="6"/>
  <c r="CR68" i="6"/>
  <c r="CS68" i="6"/>
  <c r="CT68" i="6"/>
  <c r="CU68" i="6"/>
  <c r="CV68" i="6"/>
  <c r="CW68" i="6"/>
  <c r="CX68" i="6"/>
  <c r="CY68" i="6"/>
  <c r="CZ68" i="6"/>
  <c r="DA68" i="6"/>
  <c r="DB68" i="6"/>
  <c r="DC68" i="6"/>
  <c r="DD68" i="6"/>
  <c r="DE68" i="6"/>
  <c r="DF68" i="6"/>
  <c r="DG68" i="6"/>
  <c r="DH68" i="6"/>
  <c r="DI68" i="6"/>
  <c r="DJ68" i="6"/>
  <c r="DK68" i="6"/>
  <c r="DL68" i="6"/>
  <c r="DM68" i="6"/>
  <c r="DN68" i="6"/>
  <c r="DO68" i="6"/>
  <c r="DP68" i="6"/>
  <c r="DQ68" i="6"/>
  <c r="DR68" i="6"/>
  <c r="DS68" i="6"/>
  <c r="DT68" i="6"/>
  <c r="DU68" i="6"/>
  <c r="DV68" i="6"/>
  <c r="DW68" i="6"/>
  <c r="DX68" i="6"/>
  <c r="DY68" i="6"/>
  <c r="DZ68" i="6"/>
  <c r="EA68" i="6"/>
  <c r="EB68" i="6"/>
  <c r="EC68" i="6"/>
  <c r="ED68" i="6"/>
  <c r="EE68" i="6"/>
  <c r="EF68" i="6"/>
  <c r="EG68" i="6"/>
  <c r="EH68" i="6"/>
  <c r="EI68" i="6"/>
  <c r="EJ68" i="6"/>
  <c r="EK68" i="6"/>
  <c r="EL68" i="6"/>
  <c r="EM68" i="6"/>
  <c r="EN68" i="6"/>
  <c r="EO68" i="6"/>
  <c r="EP68" i="6"/>
  <c r="EQ68" i="6"/>
  <c r="ER68" i="6"/>
  <c r="ES68" i="6"/>
  <c r="ET68" i="6"/>
  <c r="EU68" i="6"/>
  <c r="EV68" i="6"/>
  <c r="EW68" i="6"/>
  <c r="EX68" i="6"/>
  <c r="EY68" i="6"/>
  <c r="EZ68" i="6"/>
  <c r="FA68" i="6"/>
  <c r="FB68" i="6"/>
  <c r="FC68" i="6"/>
  <c r="FD68" i="6"/>
  <c r="FE68" i="6"/>
  <c r="FF68" i="6"/>
  <c r="FG68" i="6"/>
  <c r="FH68" i="6"/>
  <c r="FI68" i="6"/>
  <c r="FJ68" i="6"/>
  <c r="FK68" i="6"/>
  <c r="FL68" i="6"/>
  <c r="FM68" i="6"/>
  <c r="FN68" i="6"/>
  <c r="FO68" i="6"/>
  <c r="FP68" i="6"/>
  <c r="FQ68" i="6"/>
  <c r="FR68" i="6"/>
  <c r="FS68" i="6"/>
  <c r="FT68" i="6"/>
  <c r="FU68" i="6"/>
  <c r="FV68" i="6"/>
  <c r="FW68" i="6"/>
  <c r="FX68" i="6"/>
  <c r="FY68" i="6"/>
  <c r="FZ68" i="6"/>
  <c r="GA68" i="6"/>
  <c r="GB68" i="6"/>
  <c r="GC68" i="6"/>
  <c r="GD68" i="6"/>
  <c r="GE68" i="6"/>
  <c r="GF68" i="6"/>
  <c r="GG68" i="6"/>
  <c r="GH68" i="6"/>
  <c r="GI68" i="6"/>
  <c r="GJ68" i="6"/>
  <c r="GK68" i="6"/>
  <c r="GL68" i="6"/>
  <c r="GM68" i="6"/>
  <c r="GN68" i="6"/>
  <c r="GO68" i="6"/>
  <c r="GP68" i="6"/>
  <c r="GQ68" i="6"/>
  <c r="GR68" i="6"/>
  <c r="GS68" i="6"/>
  <c r="GT68" i="6"/>
  <c r="GU68" i="6"/>
  <c r="GV68" i="6"/>
  <c r="GW68" i="6"/>
  <c r="GX68" i="6"/>
  <c r="GY68" i="6"/>
  <c r="GZ68" i="6"/>
  <c r="HA68" i="6"/>
  <c r="HB68" i="6"/>
  <c r="HC68" i="6"/>
  <c r="HD68" i="6"/>
  <c r="HE68" i="6"/>
  <c r="HF68" i="6"/>
  <c r="HG68" i="6"/>
  <c r="HH68" i="6"/>
  <c r="HI68" i="6"/>
  <c r="HJ68" i="6"/>
  <c r="HK68" i="6"/>
  <c r="HL68" i="6"/>
  <c r="HM68" i="6"/>
  <c r="HN68" i="6"/>
  <c r="HO68" i="6"/>
  <c r="HP68" i="6"/>
  <c r="HQ68" i="6"/>
  <c r="HR68" i="6"/>
  <c r="HS68" i="6"/>
  <c r="HT68" i="6"/>
  <c r="HU68" i="6"/>
  <c r="HV68" i="6"/>
  <c r="HW68" i="6"/>
  <c r="HX68" i="6"/>
  <c r="HY68" i="6"/>
  <c r="HZ68" i="6"/>
  <c r="IA68" i="6"/>
  <c r="IB68" i="6"/>
  <c r="IC68" i="6"/>
  <c r="ID68" i="6"/>
  <c r="IE68" i="6"/>
  <c r="IF68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AI69" i="6"/>
  <c r="AJ69" i="6"/>
  <c r="AK69" i="6"/>
  <c r="AL69" i="6"/>
  <c r="AM69" i="6"/>
  <c r="AN69" i="6"/>
  <c r="AO69" i="6"/>
  <c r="AP69" i="6"/>
  <c r="AQ69" i="6"/>
  <c r="AR69" i="6"/>
  <c r="AS69" i="6"/>
  <c r="AT69" i="6"/>
  <c r="AU69" i="6"/>
  <c r="AV69" i="6"/>
  <c r="AW69" i="6"/>
  <c r="AX69" i="6"/>
  <c r="AY69" i="6"/>
  <c r="AZ69" i="6"/>
  <c r="BA69" i="6"/>
  <c r="BB69" i="6"/>
  <c r="BC69" i="6"/>
  <c r="BD69" i="6"/>
  <c r="BE69" i="6"/>
  <c r="BF69" i="6"/>
  <c r="BG69" i="6"/>
  <c r="BH69" i="6"/>
  <c r="BI69" i="6"/>
  <c r="BJ69" i="6"/>
  <c r="BK69" i="6"/>
  <c r="BL69" i="6"/>
  <c r="BM69" i="6"/>
  <c r="BN69" i="6"/>
  <c r="BO69" i="6"/>
  <c r="BP69" i="6"/>
  <c r="BQ69" i="6"/>
  <c r="BR69" i="6"/>
  <c r="BS69" i="6"/>
  <c r="BT69" i="6"/>
  <c r="BU69" i="6"/>
  <c r="BV69" i="6"/>
  <c r="BW69" i="6"/>
  <c r="BX69" i="6"/>
  <c r="BY69" i="6"/>
  <c r="BZ69" i="6"/>
  <c r="CA69" i="6"/>
  <c r="CB69" i="6"/>
  <c r="CC69" i="6"/>
  <c r="CD69" i="6"/>
  <c r="CE69" i="6"/>
  <c r="CF69" i="6"/>
  <c r="CG69" i="6"/>
  <c r="CH69" i="6"/>
  <c r="CI69" i="6"/>
  <c r="CJ69" i="6"/>
  <c r="CK69" i="6"/>
  <c r="CL69" i="6"/>
  <c r="CM69" i="6"/>
  <c r="CN69" i="6"/>
  <c r="CO69" i="6"/>
  <c r="CP69" i="6"/>
  <c r="CQ69" i="6"/>
  <c r="CR69" i="6"/>
  <c r="CS69" i="6"/>
  <c r="CT69" i="6"/>
  <c r="CU69" i="6"/>
  <c r="CV69" i="6"/>
  <c r="CW69" i="6"/>
  <c r="CX69" i="6"/>
  <c r="CY69" i="6"/>
  <c r="CZ69" i="6"/>
  <c r="DA69" i="6"/>
  <c r="DB69" i="6"/>
  <c r="DC69" i="6"/>
  <c r="DD69" i="6"/>
  <c r="DE69" i="6"/>
  <c r="DF69" i="6"/>
  <c r="DG69" i="6"/>
  <c r="DH69" i="6"/>
  <c r="DI69" i="6"/>
  <c r="DJ69" i="6"/>
  <c r="DK69" i="6"/>
  <c r="DL69" i="6"/>
  <c r="DM69" i="6"/>
  <c r="DN69" i="6"/>
  <c r="DO69" i="6"/>
  <c r="DP69" i="6"/>
  <c r="DQ69" i="6"/>
  <c r="DR69" i="6"/>
  <c r="DS69" i="6"/>
  <c r="DT69" i="6"/>
  <c r="DU69" i="6"/>
  <c r="DV69" i="6"/>
  <c r="DW69" i="6"/>
  <c r="DX69" i="6"/>
  <c r="DY69" i="6"/>
  <c r="DZ69" i="6"/>
  <c r="EA69" i="6"/>
  <c r="EB69" i="6"/>
  <c r="EC69" i="6"/>
  <c r="ED69" i="6"/>
  <c r="EE69" i="6"/>
  <c r="EF69" i="6"/>
  <c r="EG69" i="6"/>
  <c r="EH69" i="6"/>
  <c r="EI69" i="6"/>
  <c r="EJ69" i="6"/>
  <c r="EK69" i="6"/>
  <c r="EL69" i="6"/>
  <c r="EM69" i="6"/>
  <c r="EN69" i="6"/>
  <c r="EO69" i="6"/>
  <c r="EP69" i="6"/>
  <c r="EQ69" i="6"/>
  <c r="ER69" i="6"/>
  <c r="ES69" i="6"/>
  <c r="ET69" i="6"/>
  <c r="EU69" i="6"/>
  <c r="EV69" i="6"/>
  <c r="EW69" i="6"/>
  <c r="EX69" i="6"/>
  <c r="EY69" i="6"/>
  <c r="EZ69" i="6"/>
  <c r="FA69" i="6"/>
  <c r="FB69" i="6"/>
  <c r="FC69" i="6"/>
  <c r="FD69" i="6"/>
  <c r="FE69" i="6"/>
  <c r="FF69" i="6"/>
  <c r="FG69" i="6"/>
  <c r="FH69" i="6"/>
  <c r="FI69" i="6"/>
  <c r="FJ69" i="6"/>
  <c r="FK69" i="6"/>
  <c r="FL69" i="6"/>
  <c r="FM69" i="6"/>
  <c r="FN69" i="6"/>
  <c r="FO69" i="6"/>
  <c r="FP69" i="6"/>
  <c r="FQ69" i="6"/>
  <c r="FR69" i="6"/>
  <c r="FS69" i="6"/>
  <c r="FT69" i="6"/>
  <c r="FU69" i="6"/>
  <c r="FV69" i="6"/>
  <c r="FW69" i="6"/>
  <c r="FX69" i="6"/>
  <c r="FY69" i="6"/>
  <c r="FZ69" i="6"/>
  <c r="GA69" i="6"/>
  <c r="GB69" i="6"/>
  <c r="GC69" i="6"/>
  <c r="GD69" i="6"/>
  <c r="GE69" i="6"/>
  <c r="GF69" i="6"/>
  <c r="GG69" i="6"/>
  <c r="GH69" i="6"/>
  <c r="GI69" i="6"/>
  <c r="GJ69" i="6"/>
  <c r="GK69" i="6"/>
  <c r="GL69" i="6"/>
  <c r="GM69" i="6"/>
  <c r="GN69" i="6"/>
  <c r="GO69" i="6"/>
  <c r="GP69" i="6"/>
  <c r="GQ69" i="6"/>
  <c r="GR69" i="6"/>
  <c r="GS69" i="6"/>
  <c r="GT69" i="6"/>
  <c r="GU69" i="6"/>
  <c r="GV69" i="6"/>
  <c r="GW69" i="6"/>
  <c r="GX69" i="6"/>
  <c r="GY69" i="6"/>
  <c r="GZ69" i="6"/>
  <c r="HA69" i="6"/>
  <c r="HB69" i="6"/>
  <c r="HC69" i="6"/>
  <c r="HD69" i="6"/>
  <c r="HE69" i="6"/>
  <c r="HF69" i="6"/>
  <c r="HG69" i="6"/>
  <c r="HH69" i="6"/>
  <c r="HI69" i="6"/>
  <c r="HJ69" i="6"/>
  <c r="HK69" i="6"/>
  <c r="HL69" i="6"/>
  <c r="HM69" i="6"/>
  <c r="HN69" i="6"/>
  <c r="HO69" i="6"/>
  <c r="HP69" i="6"/>
  <c r="HQ69" i="6"/>
  <c r="HR69" i="6"/>
  <c r="HS69" i="6"/>
  <c r="HT69" i="6"/>
  <c r="HU69" i="6"/>
  <c r="HV69" i="6"/>
  <c r="HW69" i="6"/>
  <c r="HX69" i="6"/>
  <c r="HY69" i="6"/>
  <c r="HZ69" i="6"/>
  <c r="IA69" i="6"/>
  <c r="IB69" i="6"/>
  <c r="IC69" i="6"/>
  <c r="ID69" i="6"/>
  <c r="IE69" i="6"/>
  <c r="IF69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AI70" i="6"/>
  <c r="AJ70" i="6"/>
  <c r="AK70" i="6"/>
  <c r="AL70" i="6"/>
  <c r="AM70" i="6"/>
  <c r="AN70" i="6"/>
  <c r="AO70" i="6"/>
  <c r="AP70" i="6"/>
  <c r="AQ70" i="6"/>
  <c r="AR70" i="6"/>
  <c r="AS70" i="6"/>
  <c r="AT70" i="6"/>
  <c r="AU70" i="6"/>
  <c r="AV70" i="6"/>
  <c r="AW70" i="6"/>
  <c r="AX70" i="6"/>
  <c r="AY70" i="6"/>
  <c r="AZ70" i="6"/>
  <c r="BA70" i="6"/>
  <c r="BB70" i="6"/>
  <c r="BC70" i="6"/>
  <c r="BD70" i="6"/>
  <c r="BE70" i="6"/>
  <c r="BF70" i="6"/>
  <c r="BG70" i="6"/>
  <c r="BH70" i="6"/>
  <c r="BI70" i="6"/>
  <c r="BJ70" i="6"/>
  <c r="BK70" i="6"/>
  <c r="BL70" i="6"/>
  <c r="BM70" i="6"/>
  <c r="BN70" i="6"/>
  <c r="BO70" i="6"/>
  <c r="BP70" i="6"/>
  <c r="BQ70" i="6"/>
  <c r="BR70" i="6"/>
  <c r="BS70" i="6"/>
  <c r="BT70" i="6"/>
  <c r="BU70" i="6"/>
  <c r="BV70" i="6"/>
  <c r="BW70" i="6"/>
  <c r="BX70" i="6"/>
  <c r="BY70" i="6"/>
  <c r="BZ70" i="6"/>
  <c r="CA70" i="6"/>
  <c r="CB70" i="6"/>
  <c r="CC70" i="6"/>
  <c r="CD70" i="6"/>
  <c r="CE70" i="6"/>
  <c r="CF70" i="6"/>
  <c r="CG70" i="6"/>
  <c r="CH70" i="6"/>
  <c r="CI70" i="6"/>
  <c r="CJ70" i="6"/>
  <c r="CK70" i="6"/>
  <c r="CL70" i="6"/>
  <c r="CM70" i="6"/>
  <c r="CN70" i="6"/>
  <c r="CO70" i="6"/>
  <c r="CP70" i="6"/>
  <c r="CQ70" i="6"/>
  <c r="CR70" i="6"/>
  <c r="CS70" i="6"/>
  <c r="CT70" i="6"/>
  <c r="CU70" i="6"/>
  <c r="CV70" i="6"/>
  <c r="CW70" i="6"/>
  <c r="CX70" i="6"/>
  <c r="CY70" i="6"/>
  <c r="CZ70" i="6"/>
  <c r="DA70" i="6"/>
  <c r="DB70" i="6"/>
  <c r="DC70" i="6"/>
  <c r="DD70" i="6"/>
  <c r="DE70" i="6"/>
  <c r="DF70" i="6"/>
  <c r="DG70" i="6"/>
  <c r="DH70" i="6"/>
  <c r="DI70" i="6"/>
  <c r="DJ70" i="6"/>
  <c r="DK70" i="6"/>
  <c r="DL70" i="6"/>
  <c r="DM70" i="6"/>
  <c r="DN70" i="6"/>
  <c r="DO70" i="6"/>
  <c r="DP70" i="6"/>
  <c r="DQ70" i="6"/>
  <c r="DR70" i="6"/>
  <c r="DS70" i="6"/>
  <c r="DT70" i="6"/>
  <c r="DU70" i="6"/>
  <c r="DV70" i="6"/>
  <c r="DW70" i="6"/>
  <c r="DX70" i="6"/>
  <c r="DY70" i="6"/>
  <c r="DZ70" i="6"/>
  <c r="EA70" i="6"/>
  <c r="EB70" i="6"/>
  <c r="EC70" i="6"/>
  <c r="ED70" i="6"/>
  <c r="EE70" i="6"/>
  <c r="EF70" i="6"/>
  <c r="EG70" i="6"/>
  <c r="EH70" i="6"/>
  <c r="EI70" i="6"/>
  <c r="EJ70" i="6"/>
  <c r="EK70" i="6"/>
  <c r="EL70" i="6"/>
  <c r="EM70" i="6"/>
  <c r="EN70" i="6"/>
  <c r="EO70" i="6"/>
  <c r="EP70" i="6"/>
  <c r="EQ70" i="6"/>
  <c r="ER70" i="6"/>
  <c r="ES70" i="6"/>
  <c r="ET70" i="6"/>
  <c r="EU70" i="6"/>
  <c r="EV70" i="6"/>
  <c r="EW70" i="6"/>
  <c r="EX70" i="6"/>
  <c r="EY70" i="6"/>
  <c r="EZ70" i="6"/>
  <c r="FA70" i="6"/>
  <c r="FB70" i="6"/>
  <c r="FC70" i="6"/>
  <c r="FD70" i="6"/>
  <c r="FE70" i="6"/>
  <c r="FF70" i="6"/>
  <c r="FG70" i="6"/>
  <c r="FH70" i="6"/>
  <c r="FI70" i="6"/>
  <c r="FJ70" i="6"/>
  <c r="FK70" i="6"/>
  <c r="FL70" i="6"/>
  <c r="FM70" i="6"/>
  <c r="FN70" i="6"/>
  <c r="FO70" i="6"/>
  <c r="FP70" i="6"/>
  <c r="FQ70" i="6"/>
  <c r="FR70" i="6"/>
  <c r="FS70" i="6"/>
  <c r="FT70" i="6"/>
  <c r="FU70" i="6"/>
  <c r="FV70" i="6"/>
  <c r="FW70" i="6"/>
  <c r="FX70" i="6"/>
  <c r="FY70" i="6"/>
  <c r="FZ70" i="6"/>
  <c r="GA70" i="6"/>
  <c r="GB70" i="6"/>
  <c r="GC70" i="6"/>
  <c r="GD70" i="6"/>
  <c r="GE70" i="6"/>
  <c r="GF70" i="6"/>
  <c r="GG70" i="6"/>
  <c r="GH70" i="6"/>
  <c r="GI70" i="6"/>
  <c r="GJ70" i="6"/>
  <c r="GK70" i="6"/>
  <c r="GL70" i="6"/>
  <c r="GM70" i="6"/>
  <c r="GN70" i="6"/>
  <c r="GO70" i="6"/>
  <c r="GP70" i="6"/>
  <c r="GQ70" i="6"/>
  <c r="GR70" i="6"/>
  <c r="GS70" i="6"/>
  <c r="GT70" i="6"/>
  <c r="GU70" i="6"/>
  <c r="GV70" i="6"/>
  <c r="GW70" i="6"/>
  <c r="GX70" i="6"/>
  <c r="GY70" i="6"/>
  <c r="GZ70" i="6"/>
  <c r="HA70" i="6"/>
  <c r="HB70" i="6"/>
  <c r="HC70" i="6"/>
  <c r="HD70" i="6"/>
  <c r="HE70" i="6"/>
  <c r="HF70" i="6"/>
  <c r="HG70" i="6"/>
  <c r="HH70" i="6"/>
  <c r="HI70" i="6"/>
  <c r="HJ70" i="6"/>
  <c r="HK70" i="6"/>
  <c r="HL70" i="6"/>
  <c r="HM70" i="6"/>
  <c r="HN70" i="6"/>
  <c r="HO70" i="6"/>
  <c r="HP70" i="6"/>
  <c r="HQ70" i="6"/>
  <c r="HR70" i="6"/>
  <c r="HS70" i="6"/>
  <c r="HT70" i="6"/>
  <c r="HU70" i="6"/>
  <c r="HV70" i="6"/>
  <c r="HW70" i="6"/>
  <c r="HX70" i="6"/>
  <c r="HY70" i="6"/>
  <c r="HZ70" i="6"/>
  <c r="IA70" i="6"/>
  <c r="IB70" i="6"/>
  <c r="IC70" i="6"/>
  <c r="ID70" i="6"/>
  <c r="IE70" i="6"/>
  <c r="IF70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AB74" i="6"/>
  <c r="AC74" i="6"/>
  <c r="AD74" i="6"/>
  <c r="AE74" i="6"/>
  <c r="AF74" i="6"/>
  <c r="AG74" i="6"/>
  <c r="AH74" i="6"/>
  <c r="AI74" i="6"/>
  <c r="AJ74" i="6"/>
  <c r="AK74" i="6"/>
  <c r="AL74" i="6"/>
  <c r="AM74" i="6"/>
  <c r="AN74" i="6"/>
  <c r="AO74" i="6"/>
  <c r="AP74" i="6"/>
  <c r="AQ74" i="6"/>
  <c r="AR74" i="6"/>
  <c r="AS74" i="6"/>
  <c r="AT74" i="6"/>
  <c r="AU74" i="6"/>
  <c r="AV74" i="6"/>
  <c r="AW74" i="6"/>
  <c r="AX74" i="6"/>
  <c r="AY74" i="6"/>
  <c r="AZ74" i="6"/>
  <c r="BA74" i="6"/>
  <c r="BB74" i="6"/>
  <c r="BC74" i="6"/>
  <c r="BD74" i="6"/>
  <c r="BE74" i="6"/>
  <c r="BF74" i="6"/>
  <c r="BG74" i="6"/>
  <c r="BH74" i="6"/>
  <c r="BI74" i="6"/>
  <c r="BJ74" i="6"/>
  <c r="BK74" i="6"/>
  <c r="BL74" i="6"/>
  <c r="BM74" i="6"/>
  <c r="BN74" i="6"/>
  <c r="BO74" i="6"/>
  <c r="BP74" i="6"/>
  <c r="BQ74" i="6"/>
  <c r="BR74" i="6"/>
  <c r="BS74" i="6"/>
  <c r="BT74" i="6"/>
  <c r="BU74" i="6"/>
  <c r="BV74" i="6"/>
  <c r="BW74" i="6"/>
  <c r="BX74" i="6"/>
  <c r="BY74" i="6"/>
  <c r="BZ74" i="6"/>
  <c r="CA74" i="6"/>
  <c r="CB74" i="6"/>
  <c r="CC74" i="6"/>
  <c r="CD74" i="6"/>
  <c r="CE74" i="6"/>
  <c r="CF74" i="6"/>
  <c r="CG74" i="6"/>
  <c r="CH74" i="6"/>
  <c r="CI74" i="6"/>
  <c r="CJ74" i="6"/>
  <c r="CK74" i="6"/>
  <c r="CL74" i="6"/>
  <c r="CM74" i="6"/>
  <c r="CN74" i="6"/>
  <c r="CO74" i="6"/>
  <c r="CP74" i="6"/>
  <c r="CQ74" i="6"/>
  <c r="CR74" i="6"/>
  <c r="CS74" i="6"/>
  <c r="CT74" i="6"/>
  <c r="CU74" i="6"/>
  <c r="CV74" i="6"/>
  <c r="CW74" i="6"/>
  <c r="CX74" i="6"/>
  <c r="CY74" i="6"/>
  <c r="CZ74" i="6"/>
  <c r="DA74" i="6"/>
  <c r="DB74" i="6"/>
  <c r="DC74" i="6"/>
  <c r="DD74" i="6"/>
  <c r="DE74" i="6"/>
  <c r="DF74" i="6"/>
  <c r="DG74" i="6"/>
  <c r="DH74" i="6"/>
  <c r="DI74" i="6"/>
  <c r="DJ74" i="6"/>
  <c r="DK74" i="6"/>
  <c r="DL74" i="6"/>
  <c r="DM74" i="6"/>
  <c r="DN74" i="6"/>
  <c r="DO74" i="6"/>
  <c r="DP74" i="6"/>
  <c r="DQ74" i="6"/>
  <c r="DR74" i="6"/>
  <c r="DS74" i="6"/>
  <c r="DT74" i="6"/>
  <c r="DU74" i="6"/>
  <c r="DV74" i="6"/>
  <c r="DW74" i="6"/>
  <c r="DX74" i="6"/>
  <c r="DY74" i="6"/>
  <c r="DZ74" i="6"/>
  <c r="EA74" i="6"/>
  <c r="EB74" i="6"/>
  <c r="EC74" i="6"/>
  <c r="ED74" i="6"/>
  <c r="EE74" i="6"/>
  <c r="EF74" i="6"/>
  <c r="EG74" i="6"/>
  <c r="EH74" i="6"/>
  <c r="EI74" i="6"/>
  <c r="EJ74" i="6"/>
  <c r="EK74" i="6"/>
  <c r="EL74" i="6"/>
  <c r="EM74" i="6"/>
  <c r="EN74" i="6"/>
  <c r="EO74" i="6"/>
  <c r="EP74" i="6"/>
  <c r="EQ74" i="6"/>
  <c r="ER74" i="6"/>
  <c r="ES74" i="6"/>
  <c r="ET74" i="6"/>
  <c r="EU74" i="6"/>
  <c r="EV74" i="6"/>
  <c r="EW74" i="6"/>
  <c r="EX74" i="6"/>
  <c r="EY74" i="6"/>
  <c r="EZ74" i="6"/>
  <c r="FA74" i="6"/>
  <c r="FB74" i="6"/>
  <c r="FC74" i="6"/>
  <c r="FD74" i="6"/>
  <c r="FE74" i="6"/>
  <c r="FF74" i="6"/>
  <c r="FG74" i="6"/>
  <c r="FH74" i="6"/>
  <c r="FI74" i="6"/>
  <c r="FJ74" i="6"/>
  <c r="FK74" i="6"/>
  <c r="FL74" i="6"/>
  <c r="FM74" i="6"/>
  <c r="FN74" i="6"/>
  <c r="FO74" i="6"/>
  <c r="FP74" i="6"/>
  <c r="FQ74" i="6"/>
  <c r="FR74" i="6"/>
  <c r="FS74" i="6"/>
  <c r="FT74" i="6"/>
  <c r="FU74" i="6"/>
  <c r="FV74" i="6"/>
  <c r="FW74" i="6"/>
  <c r="FX74" i="6"/>
  <c r="FY74" i="6"/>
  <c r="FZ74" i="6"/>
  <c r="GA74" i="6"/>
  <c r="GB74" i="6"/>
  <c r="GC74" i="6"/>
  <c r="GD74" i="6"/>
  <c r="GE74" i="6"/>
  <c r="GF74" i="6"/>
  <c r="GG74" i="6"/>
  <c r="GH74" i="6"/>
  <c r="GI74" i="6"/>
  <c r="GJ74" i="6"/>
  <c r="GK74" i="6"/>
  <c r="GL74" i="6"/>
  <c r="GM74" i="6"/>
  <c r="GN74" i="6"/>
  <c r="GO74" i="6"/>
  <c r="GP74" i="6"/>
  <c r="GQ74" i="6"/>
  <c r="GR74" i="6"/>
  <c r="GS74" i="6"/>
  <c r="GT74" i="6"/>
  <c r="GU74" i="6"/>
  <c r="GV74" i="6"/>
  <c r="GW74" i="6"/>
  <c r="GX74" i="6"/>
  <c r="GY74" i="6"/>
  <c r="GZ74" i="6"/>
  <c r="HA74" i="6"/>
  <c r="HB74" i="6"/>
  <c r="HC74" i="6"/>
  <c r="HD74" i="6"/>
  <c r="HE74" i="6"/>
  <c r="HF74" i="6"/>
  <c r="HG74" i="6"/>
  <c r="HH74" i="6"/>
  <c r="HI74" i="6"/>
  <c r="HJ74" i="6"/>
  <c r="HK74" i="6"/>
  <c r="HL74" i="6"/>
  <c r="HM74" i="6"/>
  <c r="HN74" i="6"/>
  <c r="HO74" i="6"/>
  <c r="HP74" i="6"/>
  <c r="HQ74" i="6"/>
  <c r="HR74" i="6"/>
  <c r="HS74" i="6"/>
  <c r="HT74" i="6"/>
  <c r="HU74" i="6"/>
  <c r="HV74" i="6"/>
  <c r="HW74" i="6"/>
  <c r="HX74" i="6"/>
  <c r="HY74" i="6"/>
  <c r="HZ74" i="6"/>
  <c r="IA74" i="6"/>
  <c r="IB74" i="6"/>
  <c r="IC74" i="6"/>
  <c r="ID74" i="6"/>
  <c r="IE74" i="6"/>
  <c r="IF74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AB75" i="6"/>
  <c r="AC75" i="6"/>
  <c r="AD75" i="6"/>
  <c r="AE75" i="6"/>
  <c r="AF75" i="6"/>
  <c r="AG75" i="6"/>
  <c r="AH75" i="6"/>
  <c r="AI75" i="6"/>
  <c r="AJ75" i="6"/>
  <c r="AK75" i="6"/>
  <c r="AL75" i="6"/>
  <c r="AM75" i="6"/>
  <c r="AN75" i="6"/>
  <c r="AO75" i="6"/>
  <c r="AP75" i="6"/>
  <c r="AQ75" i="6"/>
  <c r="AR75" i="6"/>
  <c r="AS75" i="6"/>
  <c r="AT75" i="6"/>
  <c r="AU75" i="6"/>
  <c r="AV75" i="6"/>
  <c r="AW75" i="6"/>
  <c r="AX75" i="6"/>
  <c r="AY75" i="6"/>
  <c r="AZ75" i="6"/>
  <c r="BA75" i="6"/>
  <c r="BB75" i="6"/>
  <c r="BC75" i="6"/>
  <c r="BD75" i="6"/>
  <c r="BE75" i="6"/>
  <c r="BF75" i="6"/>
  <c r="BG75" i="6"/>
  <c r="BH75" i="6"/>
  <c r="BI75" i="6"/>
  <c r="BJ75" i="6"/>
  <c r="BK75" i="6"/>
  <c r="BL75" i="6"/>
  <c r="BM75" i="6"/>
  <c r="BN75" i="6"/>
  <c r="BO75" i="6"/>
  <c r="BP75" i="6"/>
  <c r="BQ75" i="6"/>
  <c r="BR75" i="6"/>
  <c r="BS75" i="6"/>
  <c r="BT75" i="6"/>
  <c r="BU75" i="6"/>
  <c r="BV75" i="6"/>
  <c r="BW75" i="6"/>
  <c r="BX75" i="6"/>
  <c r="BY75" i="6"/>
  <c r="BZ75" i="6"/>
  <c r="CA75" i="6"/>
  <c r="CB75" i="6"/>
  <c r="CC75" i="6"/>
  <c r="CD75" i="6"/>
  <c r="CE75" i="6"/>
  <c r="CF75" i="6"/>
  <c r="CG75" i="6"/>
  <c r="CH75" i="6"/>
  <c r="CI75" i="6"/>
  <c r="CJ75" i="6"/>
  <c r="CK75" i="6"/>
  <c r="CL75" i="6"/>
  <c r="CM75" i="6"/>
  <c r="CN75" i="6"/>
  <c r="CO75" i="6"/>
  <c r="CP75" i="6"/>
  <c r="CQ75" i="6"/>
  <c r="CR75" i="6"/>
  <c r="CS75" i="6"/>
  <c r="CT75" i="6"/>
  <c r="CU75" i="6"/>
  <c r="CV75" i="6"/>
  <c r="CW75" i="6"/>
  <c r="CX75" i="6"/>
  <c r="CY75" i="6"/>
  <c r="CZ75" i="6"/>
  <c r="DA75" i="6"/>
  <c r="DB75" i="6"/>
  <c r="DC75" i="6"/>
  <c r="DD75" i="6"/>
  <c r="DE75" i="6"/>
  <c r="DF75" i="6"/>
  <c r="DG75" i="6"/>
  <c r="DH75" i="6"/>
  <c r="DI75" i="6"/>
  <c r="DJ75" i="6"/>
  <c r="DK75" i="6"/>
  <c r="DL75" i="6"/>
  <c r="DM75" i="6"/>
  <c r="DN75" i="6"/>
  <c r="DO75" i="6"/>
  <c r="DP75" i="6"/>
  <c r="DQ75" i="6"/>
  <c r="DR75" i="6"/>
  <c r="DS75" i="6"/>
  <c r="DT75" i="6"/>
  <c r="DU75" i="6"/>
  <c r="DV75" i="6"/>
  <c r="DW75" i="6"/>
  <c r="DX75" i="6"/>
  <c r="DY75" i="6"/>
  <c r="DZ75" i="6"/>
  <c r="EA75" i="6"/>
  <c r="EB75" i="6"/>
  <c r="EC75" i="6"/>
  <c r="ED75" i="6"/>
  <c r="EE75" i="6"/>
  <c r="EF75" i="6"/>
  <c r="EG75" i="6"/>
  <c r="EH75" i="6"/>
  <c r="EI75" i="6"/>
  <c r="EJ75" i="6"/>
  <c r="EK75" i="6"/>
  <c r="EL75" i="6"/>
  <c r="EM75" i="6"/>
  <c r="EN75" i="6"/>
  <c r="EO75" i="6"/>
  <c r="EP75" i="6"/>
  <c r="EQ75" i="6"/>
  <c r="ER75" i="6"/>
  <c r="ES75" i="6"/>
  <c r="ET75" i="6"/>
  <c r="EU75" i="6"/>
  <c r="EV75" i="6"/>
  <c r="EW75" i="6"/>
  <c r="EX75" i="6"/>
  <c r="EY75" i="6"/>
  <c r="EZ75" i="6"/>
  <c r="FA75" i="6"/>
  <c r="FB75" i="6"/>
  <c r="FC75" i="6"/>
  <c r="FD75" i="6"/>
  <c r="FE75" i="6"/>
  <c r="FF75" i="6"/>
  <c r="FG75" i="6"/>
  <c r="FH75" i="6"/>
  <c r="FI75" i="6"/>
  <c r="FJ75" i="6"/>
  <c r="FK75" i="6"/>
  <c r="FL75" i="6"/>
  <c r="FM75" i="6"/>
  <c r="FN75" i="6"/>
  <c r="FO75" i="6"/>
  <c r="FP75" i="6"/>
  <c r="FQ75" i="6"/>
  <c r="FR75" i="6"/>
  <c r="FS75" i="6"/>
  <c r="FT75" i="6"/>
  <c r="FU75" i="6"/>
  <c r="FV75" i="6"/>
  <c r="FW75" i="6"/>
  <c r="FX75" i="6"/>
  <c r="FY75" i="6"/>
  <c r="FZ75" i="6"/>
  <c r="GA75" i="6"/>
  <c r="GB75" i="6"/>
  <c r="GC75" i="6"/>
  <c r="GD75" i="6"/>
  <c r="GE75" i="6"/>
  <c r="GF75" i="6"/>
  <c r="GG75" i="6"/>
  <c r="GH75" i="6"/>
  <c r="GI75" i="6"/>
  <c r="GJ75" i="6"/>
  <c r="GK75" i="6"/>
  <c r="GL75" i="6"/>
  <c r="GM75" i="6"/>
  <c r="GN75" i="6"/>
  <c r="GO75" i="6"/>
  <c r="GP75" i="6"/>
  <c r="GQ75" i="6"/>
  <c r="GR75" i="6"/>
  <c r="GS75" i="6"/>
  <c r="GT75" i="6"/>
  <c r="GU75" i="6"/>
  <c r="GV75" i="6"/>
  <c r="GW75" i="6"/>
  <c r="GX75" i="6"/>
  <c r="GY75" i="6"/>
  <c r="GZ75" i="6"/>
  <c r="HA75" i="6"/>
  <c r="HB75" i="6"/>
  <c r="HC75" i="6"/>
  <c r="HD75" i="6"/>
  <c r="HE75" i="6"/>
  <c r="HF75" i="6"/>
  <c r="HG75" i="6"/>
  <c r="HH75" i="6"/>
  <c r="HI75" i="6"/>
  <c r="HJ75" i="6"/>
  <c r="HK75" i="6"/>
  <c r="HL75" i="6"/>
  <c r="HM75" i="6"/>
  <c r="HN75" i="6"/>
  <c r="HO75" i="6"/>
  <c r="HP75" i="6"/>
  <c r="HQ75" i="6"/>
  <c r="HR75" i="6"/>
  <c r="HS75" i="6"/>
  <c r="HT75" i="6"/>
  <c r="HU75" i="6"/>
  <c r="HV75" i="6"/>
  <c r="HW75" i="6"/>
  <c r="HX75" i="6"/>
  <c r="HY75" i="6"/>
  <c r="HZ75" i="6"/>
  <c r="IA75" i="6"/>
  <c r="IB75" i="6"/>
  <c r="IC75" i="6"/>
  <c r="ID75" i="6"/>
  <c r="IE75" i="6"/>
  <c r="IF75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AB76" i="6"/>
  <c r="AC76" i="6"/>
  <c r="AD76" i="6"/>
  <c r="AE76" i="6"/>
  <c r="AF76" i="6"/>
  <c r="AG76" i="6"/>
  <c r="AH76" i="6"/>
  <c r="AI76" i="6"/>
  <c r="AJ76" i="6"/>
  <c r="AK76" i="6"/>
  <c r="AL76" i="6"/>
  <c r="AM76" i="6"/>
  <c r="AN76" i="6"/>
  <c r="AO76" i="6"/>
  <c r="AP76" i="6"/>
  <c r="AQ76" i="6"/>
  <c r="AR76" i="6"/>
  <c r="AS76" i="6"/>
  <c r="AT76" i="6"/>
  <c r="AU76" i="6"/>
  <c r="AV76" i="6"/>
  <c r="AW76" i="6"/>
  <c r="AX76" i="6"/>
  <c r="AY76" i="6"/>
  <c r="AZ76" i="6"/>
  <c r="BA76" i="6"/>
  <c r="BB76" i="6"/>
  <c r="BC76" i="6"/>
  <c r="BD76" i="6"/>
  <c r="BE76" i="6"/>
  <c r="BF76" i="6"/>
  <c r="BG76" i="6"/>
  <c r="BH76" i="6"/>
  <c r="BI76" i="6"/>
  <c r="BJ76" i="6"/>
  <c r="BK76" i="6"/>
  <c r="BL76" i="6"/>
  <c r="BM76" i="6"/>
  <c r="BN76" i="6"/>
  <c r="BO76" i="6"/>
  <c r="BP76" i="6"/>
  <c r="BQ76" i="6"/>
  <c r="BR76" i="6"/>
  <c r="BS76" i="6"/>
  <c r="BT76" i="6"/>
  <c r="BU76" i="6"/>
  <c r="BV76" i="6"/>
  <c r="BW76" i="6"/>
  <c r="BX76" i="6"/>
  <c r="BY76" i="6"/>
  <c r="BZ76" i="6"/>
  <c r="CA76" i="6"/>
  <c r="CB76" i="6"/>
  <c r="CC76" i="6"/>
  <c r="CD76" i="6"/>
  <c r="CE76" i="6"/>
  <c r="CF76" i="6"/>
  <c r="CG76" i="6"/>
  <c r="CH76" i="6"/>
  <c r="CI76" i="6"/>
  <c r="CJ76" i="6"/>
  <c r="CK76" i="6"/>
  <c r="CL76" i="6"/>
  <c r="CM76" i="6"/>
  <c r="CN76" i="6"/>
  <c r="CO76" i="6"/>
  <c r="CP76" i="6"/>
  <c r="CQ76" i="6"/>
  <c r="CR76" i="6"/>
  <c r="CS76" i="6"/>
  <c r="CT76" i="6"/>
  <c r="CU76" i="6"/>
  <c r="CV76" i="6"/>
  <c r="CW76" i="6"/>
  <c r="CX76" i="6"/>
  <c r="CY76" i="6"/>
  <c r="CZ76" i="6"/>
  <c r="DA76" i="6"/>
  <c r="DB76" i="6"/>
  <c r="DC76" i="6"/>
  <c r="DD76" i="6"/>
  <c r="DE76" i="6"/>
  <c r="DF76" i="6"/>
  <c r="DG76" i="6"/>
  <c r="DH76" i="6"/>
  <c r="DI76" i="6"/>
  <c r="DJ76" i="6"/>
  <c r="DK76" i="6"/>
  <c r="DL76" i="6"/>
  <c r="DM76" i="6"/>
  <c r="DN76" i="6"/>
  <c r="DO76" i="6"/>
  <c r="DP76" i="6"/>
  <c r="DQ76" i="6"/>
  <c r="DR76" i="6"/>
  <c r="DS76" i="6"/>
  <c r="DT76" i="6"/>
  <c r="DU76" i="6"/>
  <c r="DV76" i="6"/>
  <c r="DW76" i="6"/>
  <c r="DX76" i="6"/>
  <c r="DZ76" i="6"/>
  <c r="EA76" i="6"/>
  <c r="EB76" i="6"/>
  <c r="EC76" i="6"/>
  <c r="ED76" i="6"/>
  <c r="EE76" i="6"/>
  <c r="EF76" i="6"/>
  <c r="EG76" i="6"/>
  <c r="EH76" i="6"/>
  <c r="EI76" i="6"/>
  <c r="EJ76" i="6"/>
  <c r="EK76" i="6"/>
  <c r="EL76" i="6"/>
  <c r="EM76" i="6"/>
  <c r="EN76" i="6"/>
  <c r="EO76" i="6"/>
  <c r="EP76" i="6"/>
  <c r="EQ76" i="6"/>
  <c r="ER76" i="6"/>
  <c r="ES76" i="6"/>
  <c r="ET76" i="6"/>
  <c r="EU76" i="6"/>
  <c r="EV76" i="6"/>
  <c r="EW76" i="6"/>
  <c r="EX76" i="6"/>
  <c r="EY76" i="6"/>
  <c r="EZ76" i="6"/>
  <c r="FA76" i="6"/>
  <c r="FB76" i="6"/>
  <c r="FC76" i="6"/>
  <c r="FD76" i="6"/>
  <c r="FE76" i="6"/>
  <c r="FF76" i="6"/>
  <c r="FG76" i="6"/>
  <c r="FH76" i="6"/>
  <c r="FI76" i="6"/>
  <c r="FJ76" i="6"/>
  <c r="FK76" i="6"/>
  <c r="FL76" i="6"/>
  <c r="FM76" i="6"/>
  <c r="FN76" i="6"/>
  <c r="FP76" i="6"/>
  <c r="FQ76" i="6"/>
  <c r="FR76" i="6"/>
  <c r="FS76" i="6"/>
  <c r="FT76" i="6"/>
  <c r="FU76" i="6"/>
  <c r="FV76" i="6"/>
  <c r="FW76" i="6"/>
  <c r="FX76" i="6"/>
  <c r="FY76" i="6"/>
  <c r="FZ76" i="6"/>
  <c r="GA76" i="6"/>
  <c r="GB76" i="6"/>
  <c r="GC76" i="6"/>
  <c r="GD76" i="6"/>
  <c r="GE76" i="6"/>
  <c r="GF76" i="6"/>
  <c r="GG76" i="6"/>
  <c r="GH76" i="6"/>
  <c r="GI76" i="6"/>
  <c r="GJ76" i="6"/>
  <c r="GK76" i="6"/>
  <c r="GL76" i="6"/>
  <c r="GM76" i="6"/>
  <c r="GN76" i="6"/>
  <c r="GO76" i="6"/>
  <c r="GP76" i="6"/>
  <c r="GQ76" i="6"/>
  <c r="GR76" i="6"/>
  <c r="GS76" i="6"/>
  <c r="GT76" i="6"/>
  <c r="GU76" i="6"/>
  <c r="GV76" i="6"/>
  <c r="GW76" i="6"/>
  <c r="GX76" i="6"/>
  <c r="GY76" i="6"/>
  <c r="GZ76" i="6"/>
  <c r="HA76" i="6"/>
  <c r="HB76" i="6"/>
  <c r="HC76" i="6"/>
  <c r="HD76" i="6"/>
  <c r="HE76" i="6"/>
  <c r="HF76" i="6"/>
  <c r="HG76" i="6"/>
  <c r="HH76" i="6"/>
  <c r="HI76" i="6"/>
  <c r="HJ76" i="6"/>
  <c r="HK76" i="6"/>
  <c r="HL76" i="6"/>
  <c r="HM76" i="6"/>
  <c r="HN76" i="6"/>
  <c r="HP76" i="6"/>
  <c r="HQ76" i="6"/>
  <c r="HR76" i="6"/>
  <c r="HS76" i="6"/>
  <c r="HT76" i="6"/>
  <c r="HU76" i="6"/>
  <c r="HV76" i="6"/>
  <c r="HW76" i="6"/>
  <c r="HX76" i="6"/>
  <c r="HY76" i="6"/>
  <c r="HZ76" i="6"/>
  <c r="IA76" i="6"/>
  <c r="IB76" i="6"/>
  <c r="IC76" i="6"/>
  <c r="ID76" i="6"/>
  <c r="IE76" i="6"/>
  <c r="IF76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V77" i="6"/>
  <c r="W77" i="6"/>
  <c r="X77" i="6"/>
  <c r="Y77" i="6"/>
  <c r="Z77" i="6"/>
  <c r="AA77" i="6"/>
  <c r="AB77" i="6"/>
  <c r="AC77" i="6"/>
  <c r="AD77" i="6"/>
  <c r="AE77" i="6"/>
  <c r="AF77" i="6"/>
  <c r="AG77" i="6"/>
  <c r="AH77" i="6"/>
  <c r="AI77" i="6"/>
  <c r="AJ77" i="6"/>
  <c r="AK77" i="6"/>
  <c r="AL77" i="6"/>
  <c r="AM77" i="6"/>
  <c r="AN77" i="6"/>
  <c r="AO77" i="6"/>
  <c r="AP77" i="6"/>
  <c r="AQ77" i="6"/>
  <c r="AR77" i="6"/>
  <c r="AS77" i="6"/>
  <c r="AT77" i="6"/>
  <c r="AU77" i="6"/>
  <c r="AV77" i="6"/>
  <c r="AW77" i="6"/>
  <c r="AX77" i="6"/>
  <c r="AY77" i="6"/>
  <c r="AZ77" i="6"/>
  <c r="BA77" i="6"/>
  <c r="BB77" i="6"/>
  <c r="BC77" i="6"/>
  <c r="BD77" i="6"/>
  <c r="BE77" i="6"/>
  <c r="BF77" i="6"/>
  <c r="BG77" i="6"/>
  <c r="BH77" i="6"/>
  <c r="BI77" i="6"/>
  <c r="BJ77" i="6"/>
  <c r="BK77" i="6"/>
  <c r="BL77" i="6"/>
  <c r="BM77" i="6"/>
  <c r="BN77" i="6"/>
  <c r="BO77" i="6"/>
  <c r="BP77" i="6"/>
  <c r="BQ77" i="6"/>
  <c r="BR77" i="6"/>
  <c r="BS77" i="6"/>
  <c r="BT77" i="6"/>
  <c r="BU77" i="6"/>
  <c r="BV77" i="6"/>
  <c r="BW77" i="6"/>
  <c r="BX77" i="6"/>
  <c r="BY77" i="6"/>
  <c r="BZ77" i="6"/>
  <c r="CA77" i="6"/>
  <c r="CB77" i="6"/>
  <c r="CC77" i="6"/>
  <c r="CD77" i="6"/>
  <c r="CE77" i="6"/>
  <c r="CF77" i="6"/>
  <c r="CG77" i="6"/>
  <c r="CH77" i="6"/>
  <c r="CI77" i="6"/>
  <c r="CJ77" i="6"/>
  <c r="CK77" i="6"/>
  <c r="CL77" i="6"/>
  <c r="CM77" i="6"/>
  <c r="CN77" i="6"/>
  <c r="CO77" i="6"/>
  <c r="CP77" i="6"/>
  <c r="CQ77" i="6"/>
  <c r="CR77" i="6"/>
  <c r="CS77" i="6"/>
  <c r="CT77" i="6"/>
  <c r="CU77" i="6"/>
  <c r="CV77" i="6"/>
  <c r="CW77" i="6"/>
  <c r="CX77" i="6"/>
  <c r="CY77" i="6"/>
  <c r="CZ77" i="6"/>
  <c r="DA77" i="6"/>
  <c r="DB77" i="6"/>
  <c r="DC77" i="6"/>
  <c r="DD77" i="6"/>
  <c r="DE77" i="6"/>
  <c r="DF77" i="6"/>
  <c r="DG77" i="6"/>
  <c r="DH77" i="6"/>
  <c r="DI77" i="6"/>
  <c r="DJ77" i="6"/>
  <c r="DK77" i="6"/>
  <c r="DL77" i="6"/>
  <c r="DM77" i="6"/>
  <c r="DN77" i="6"/>
  <c r="DO77" i="6"/>
  <c r="DP77" i="6"/>
  <c r="DQ77" i="6"/>
  <c r="DR77" i="6"/>
  <c r="DS77" i="6"/>
  <c r="DT77" i="6"/>
  <c r="DU77" i="6"/>
  <c r="DV77" i="6"/>
  <c r="DW77" i="6"/>
  <c r="DX77" i="6"/>
  <c r="DZ77" i="6"/>
  <c r="EA77" i="6"/>
  <c r="EB77" i="6"/>
  <c r="EC77" i="6"/>
  <c r="ED77" i="6"/>
  <c r="EE77" i="6"/>
  <c r="EF77" i="6"/>
  <c r="EG77" i="6"/>
  <c r="EH77" i="6"/>
  <c r="EI77" i="6"/>
  <c r="EJ77" i="6"/>
  <c r="EK77" i="6"/>
  <c r="EL77" i="6"/>
  <c r="EM77" i="6"/>
  <c r="EN77" i="6"/>
  <c r="EO77" i="6"/>
  <c r="EP77" i="6"/>
  <c r="EQ77" i="6"/>
  <c r="ER77" i="6"/>
  <c r="ES77" i="6"/>
  <c r="ET77" i="6"/>
  <c r="EU77" i="6"/>
  <c r="EV77" i="6"/>
  <c r="EW77" i="6"/>
  <c r="EX77" i="6"/>
  <c r="EY77" i="6"/>
  <c r="EZ77" i="6"/>
  <c r="FA77" i="6"/>
  <c r="FB77" i="6"/>
  <c r="FC77" i="6"/>
  <c r="FD77" i="6"/>
  <c r="FE77" i="6"/>
  <c r="FF77" i="6"/>
  <c r="FG77" i="6"/>
  <c r="FH77" i="6"/>
  <c r="FI77" i="6"/>
  <c r="FJ77" i="6"/>
  <c r="FK77" i="6"/>
  <c r="FL77" i="6"/>
  <c r="FM77" i="6"/>
  <c r="FN77" i="6"/>
  <c r="FP77" i="6"/>
  <c r="FQ77" i="6"/>
  <c r="FR77" i="6"/>
  <c r="FS77" i="6"/>
  <c r="FT77" i="6"/>
  <c r="FU77" i="6"/>
  <c r="FV77" i="6"/>
  <c r="FW77" i="6"/>
  <c r="FX77" i="6"/>
  <c r="FY77" i="6"/>
  <c r="FZ77" i="6"/>
  <c r="GA77" i="6"/>
  <c r="GB77" i="6"/>
  <c r="GC77" i="6"/>
  <c r="GD77" i="6"/>
  <c r="GE77" i="6"/>
  <c r="GF77" i="6"/>
  <c r="GG77" i="6"/>
  <c r="GH77" i="6"/>
  <c r="GI77" i="6"/>
  <c r="GJ77" i="6"/>
  <c r="GK77" i="6"/>
  <c r="GL77" i="6"/>
  <c r="GM77" i="6"/>
  <c r="GN77" i="6"/>
  <c r="GO77" i="6"/>
  <c r="GP77" i="6"/>
  <c r="GQ77" i="6"/>
  <c r="GR77" i="6"/>
  <c r="GS77" i="6"/>
  <c r="GT77" i="6"/>
  <c r="GU77" i="6"/>
  <c r="GV77" i="6"/>
  <c r="GW77" i="6"/>
  <c r="GX77" i="6"/>
  <c r="GY77" i="6"/>
  <c r="GZ77" i="6"/>
  <c r="HA77" i="6"/>
  <c r="HB77" i="6"/>
  <c r="HC77" i="6"/>
  <c r="HD77" i="6"/>
  <c r="HE77" i="6"/>
  <c r="HF77" i="6"/>
  <c r="HG77" i="6"/>
  <c r="HH77" i="6"/>
  <c r="HI77" i="6"/>
  <c r="HJ77" i="6"/>
  <c r="HK77" i="6"/>
  <c r="HL77" i="6"/>
  <c r="HM77" i="6"/>
  <c r="HN77" i="6"/>
  <c r="HP77" i="6"/>
  <c r="HQ77" i="6"/>
  <c r="HR77" i="6"/>
  <c r="HS77" i="6"/>
  <c r="HT77" i="6"/>
  <c r="HU77" i="6"/>
  <c r="HV77" i="6"/>
  <c r="HW77" i="6"/>
  <c r="HX77" i="6"/>
  <c r="HY77" i="6"/>
  <c r="HZ77" i="6"/>
  <c r="IA77" i="6"/>
  <c r="IB77" i="6"/>
  <c r="IC77" i="6"/>
  <c r="ID77" i="6"/>
  <c r="IE77" i="6"/>
  <c r="IF77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Z78" i="6"/>
  <c r="AA78" i="6"/>
  <c r="AB78" i="6"/>
  <c r="AC78" i="6"/>
  <c r="AD78" i="6"/>
  <c r="AE78" i="6"/>
  <c r="AF78" i="6"/>
  <c r="AG78" i="6"/>
  <c r="AH78" i="6"/>
  <c r="AI78" i="6"/>
  <c r="AJ78" i="6"/>
  <c r="AK78" i="6"/>
  <c r="AL78" i="6"/>
  <c r="AM78" i="6"/>
  <c r="AN78" i="6"/>
  <c r="AO78" i="6"/>
  <c r="AP78" i="6"/>
  <c r="AQ78" i="6"/>
  <c r="AR78" i="6"/>
  <c r="AS78" i="6"/>
  <c r="AT78" i="6"/>
  <c r="AU78" i="6"/>
  <c r="AV78" i="6"/>
  <c r="AW78" i="6"/>
  <c r="AX78" i="6"/>
  <c r="AY78" i="6"/>
  <c r="AZ78" i="6"/>
  <c r="BA78" i="6"/>
  <c r="BB78" i="6"/>
  <c r="BC78" i="6"/>
  <c r="BD78" i="6"/>
  <c r="BE78" i="6"/>
  <c r="BF78" i="6"/>
  <c r="BG78" i="6"/>
  <c r="BH78" i="6"/>
  <c r="BI78" i="6"/>
  <c r="BJ78" i="6"/>
  <c r="BK78" i="6"/>
  <c r="BL78" i="6"/>
  <c r="BM78" i="6"/>
  <c r="BN78" i="6"/>
  <c r="BO78" i="6"/>
  <c r="BP78" i="6"/>
  <c r="BQ78" i="6"/>
  <c r="BR78" i="6"/>
  <c r="BS78" i="6"/>
  <c r="BT78" i="6"/>
  <c r="BU78" i="6"/>
  <c r="BV78" i="6"/>
  <c r="BW78" i="6"/>
  <c r="BX78" i="6"/>
  <c r="BY78" i="6"/>
  <c r="BZ78" i="6"/>
  <c r="CA78" i="6"/>
  <c r="CB78" i="6"/>
  <c r="CC78" i="6"/>
  <c r="CD78" i="6"/>
  <c r="CE78" i="6"/>
  <c r="CF78" i="6"/>
  <c r="CG78" i="6"/>
  <c r="CH78" i="6"/>
  <c r="CI78" i="6"/>
  <c r="CJ78" i="6"/>
  <c r="CK78" i="6"/>
  <c r="CL78" i="6"/>
  <c r="CM78" i="6"/>
  <c r="CN78" i="6"/>
  <c r="CO78" i="6"/>
  <c r="CP78" i="6"/>
  <c r="CQ78" i="6"/>
  <c r="CR78" i="6"/>
  <c r="CS78" i="6"/>
  <c r="CT78" i="6"/>
  <c r="CU78" i="6"/>
  <c r="CV78" i="6"/>
  <c r="CW78" i="6"/>
  <c r="CX78" i="6"/>
  <c r="CY78" i="6"/>
  <c r="CZ78" i="6"/>
  <c r="DA78" i="6"/>
  <c r="DB78" i="6"/>
  <c r="DC78" i="6"/>
  <c r="DD78" i="6"/>
  <c r="DE78" i="6"/>
  <c r="DF78" i="6"/>
  <c r="DG78" i="6"/>
  <c r="DH78" i="6"/>
  <c r="DI78" i="6"/>
  <c r="DJ78" i="6"/>
  <c r="DK78" i="6"/>
  <c r="DL78" i="6"/>
  <c r="DM78" i="6"/>
  <c r="DN78" i="6"/>
  <c r="DO78" i="6"/>
  <c r="DP78" i="6"/>
  <c r="DQ78" i="6"/>
  <c r="DR78" i="6"/>
  <c r="DS78" i="6"/>
  <c r="DT78" i="6"/>
  <c r="DU78" i="6"/>
  <c r="DV78" i="6"/>
  <c r="DW78" i="6"/>
  <c r="DX78" i="6"/>
  <c r="DY78" i="6"/>
  <c r="DZ78" i="6"/>
  <c r="EA78" i="6"/>
  <c r="EB78" i="6"/>
  <c r="EC78" i="6"/>
  <c r="ED78" i="6"/>
  <c r="EE78" i="6"/>
  <c r="EF78" i="6"/>
  <c r="EG78" i="6"/>
  <c r="EH78" i="6"/>
  <c r="EI78" i="6"/>
  <c r="EJ78" i="6"/>
  <c r="EK78" i="6"/>
  <c r="EL78" i="6"/>
  <c r="EM78" i="6"/>
  <c r="EN78" i="6"/>
  <c r="EO78" i="6"/>
  <c r="EP78" i="6"/>
  <c r="EQ78" i="6"/>
  <c r="ER78" i="6"/>
  <c r="ES78" i="6"/>
  <c r="ET78" i="6"/>
  <c r="EU78" i="6"/>
  <c r="EV78" i="6"/>
  <c r="EW78" i="6"/>
  <c r="EX78" i="6"/>
  <c r="EY78" i="6"/>
  <c r="EZ78" i="6"/>
  <c r="FA78" i="6"/>
  <c r="FB78" i="6"/>
  <c r="FC78" i="6"/>
  <c r="FD78" i="6"/>
  <c r="FE78" i="6"/>
  <c r="FF78" i="6"/>
  <c r="FG78" i="6"/>
  <c r="FH78" i="6"/>
  <c r="FI78" i="6"/>
  <c r="FJ78" i="6"/>
  <c r="FK78" i="6"/>
  <c r="FL78" i="6"/>
  <c r="FM78" i="6"/>
  <c r="FN78" i="6"/>
  <c r="FO78" i="6"/>
  <c r="FP78" i="6"/>
  <c r="FQ78" i="6"/>
  <c r="FR78" i="6"/>
  <c r="FS78" i="6"/>
  <c r="FT78" i="6"/>
  <c r="FU78" i="6"/>
  <c r="FV78" i="6"/>
  <c r="FW78" i="6"/>
  <c r="FX78" i="6"/>
  <c r="FY78" i="6"/>
  <c r="FZ78" i="6"/>
  <c r="GA78" i="6"/>
  <c r="GB78" i="6"/>
  <c r="GC78" i="6"/>
  <c r="GD78" i="6"/>
  <c r="GE78" i="6"/>
  <c r="GF78" i="6"/>
  <c r="GG78" i="6"/>
  <c r="GH78" i="6"/>
  <c r="GI78" i="6"/>
  <c r="GJ78" i="6"/>
  <c r="GK78" i="6"/>
  <c r="GL78" i="6"/>
  <c r="GM78" i="6"/>
  <c r="GN78" i="6"/>
  <c r="GO78" i="6"/>
  <c r="GP78" i="6"/>
  <c r="GQ78" i="6"/>
  <c r="GR78" i="6"/>
  <c r="GS78" i="6"/>
  <c r="GT78" i="6"/>
  <c r="GU78" i="6"/>
  <c r="GV78" i="6"/>
  <c r="GW78" i="6"/>
  <c r="GX78" i="6"/>
  <c r="GY78" i="6"/>
  <c r="GZ78" i="6"/>
  <c r="HA78" i="6"/>
  <c r="HB78" i="6"/>
  <c r="HC78" i="6"/>
  <c r="HD78" i="6"/>
  <c r="HE78" i="6"/>
  <c r="HF78" i="6"/>
  <c r="HG78" i="6"/>
  <c r="HH78" i="6"/>
  <c r="HI78" i="6"/>
  <c r="HJ78" i="6"/>
  <c r="HK78" i="6"/>
  <c r="HL78" i="6"/>
  <c r="HM78" i="6"/>
  <c r="HN78" i="6"/>
  <c r="HO78" i="6"/>
  <c r="HP78" i="6"/>
  <c r="HQ78" i="6"/>
  <c r="HR78" i="6"/>
  <c r="HS78" i="6"/>
  <c r="HT78" i="6"/>
  <c r="HU78" i="6"/>
  <c r="HV78" i="6"/>
  <c r="HW78" i="6"/>
  <c r="HX78" i="6"/>
  <c r="HY78" i="6"/>
  <c r="HZ78" i="6"/>
  <c r="IA78" i="6"/>
  <c r="IB78" i="6"/>
  <c r="IC78" i="6"/>
  <c r="ID78" i="6"/>
  <c r="IE78" i="6"/>
  <c r="IF78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Z79" i="6"/>
  <c r="AA79" i="6"/>
  <c r="AB79" i="6"/>
  <c r="AC79" i="6"/>
  <c r="AD79" i="6"/>
  <c r="AE79" i="6"/>
  <c r="AF79" i="6"/>
  <c r="AG79" i="6"/>
  <c r="AH79" i="6"/>
  <c r="AI79" i="6"/>
  <c r="AJ79" i="6"/>
  <c r="AK79" i="6"/>
  <c r="AL79" i="6"/>
  <c r="AM79" i="6"/>
  <c r="AN79" i="6"/>
  <c r="AO79" i="6"/>
  <c r="AP79" i="6"/>
  <c r="AQ79" i="6"/>
  <c r="AR79" i="6"/>
  <c r="AS79" i="6"/>
  <c r="AT79" i="6"/>
  <c r="AU79" i="6"/>
  <c r="AV79" i="6"/>
  <c r="AW79" i="6"/>
  <c r="AX79" i="6"/>
  <c r="AY79" i="6"/>
  <c r="AZ79" i="6"/>
  <c r="BA79" i="6"/>
  <c r="BB79" i="6"/>
  <c r="BC79" i="6"/>
  <c r="BD79" i="6"/>
  <c r="BE79" i="6"/>
  <c r="BF79" i="6"/>
  <c r="BG79" i="6"/>
  <c r="BH79" i="6"/>
  <c r="BI79" i="6"/>
  <c r="BJ79" i="6"/>
  <c r="BK79" i="6"/>
  <c r="BL79" i="6"/>
  <c r="BM79" i="6"/>
  <c r="BN79" i="6"/>
  <c r="BO79" i="6"/>
  <c r="BP79" i="6"/>
  <c r="BQ79" i="6"/>
  <c r="BR79" i="6"/>
  <c r="BS79" i="6"/>
  <c r="BT79" i="6"/>
  <c r="BU79" i="6"/>
  <c r="BV79" i="6"/>
  <c r="BW79" i="6"/>
  <c r="BX79" i="6"/>
  <c r="BY79" i="6"/>
  <c r="BZ79" i="6"/>
  <c r="CA79" i="6"/>
  <c r="CB79" i="6"/>
  <c r="CC79" i="6"/>
  <c r="CD79" i="6"/>
  <c r="CE79" i="6"/>
  <c r="CF79" i="6"/>
  <c r="CG79" i="6"/>
  <c r="CH79" i="6"/>
  <c r="CI79" i="6"/>
  <c r="CJ79" i="6"/>
  <c r="CK79" i="6"/>
  <c r="CL79" i="6"/>
  <c r="CM79" i="6"/>
  <c r="CN79" i="6"/>
  <c r="CO79" i="6"/>
  <c r="CP79" i="6"/>
  <c r="CQ79" i="6"/>
  <c r="CR79" i="6"/>
  <c r="CS79" i="6"/>
  <c r="CT79" i="6"/>
  <c r="CU79" i="6"/>
  <c r="CV79" i="6"/>
  <c r="CW79" i="6"/>
  <c r="CX79" i="6"/>
  <c r="CY79" i="6"/>
  <c r="CZ79" i="6"/>
  <c r="DA79" i="6"/>
  <c r="DB79" i="6"/>
  <c r="DC79" i="6"/>
  <c r="DD79" i="6"/>
  <c r="DE79" i="6"/>
  <c r="DF79" i="6"/>
  <c r="DG79" i="6"/>
  <c r="DH79" i="6"/>
  <c r="DI79" i="6"/>
  <c r="DJ79" i="6"/>
  <c r="DK79" i="6"/>
  <c r="DL79" i="6"/>
  <c r="DM79" i="6"/>
  <c r="DN79" i="6"/>
  <c r="DO79" i="6"/>
  <c r="DP79" i="6"/>
  <c r="DQ79" i="6"/>
  <c r="DR79" i="6"/>
  <c r="DS79" i="6"/>
  <c r="DT79" i="6"/>
  <c r="DU79" i="6"/>
  <c r="DV79" i="6"/>
  <c r="DW79" i="6"/>
  <c r="DX79" i="6"/>
  <c r="DY79" i="6"/>
  <c r="DZ79" i="6"/>
  <c r="EA79" i="6"/>
  <c r="EB79" i="6"/>
  <c r="EC79" i="6"/>
  <c r="ED79" i="6"/>
  <c r="EE79" i="6"/>
  <c r="EF79" i="6"/>
  <c r="EG79" i="6"/>
  <c r="EH79" i="6"/>
  <c r="EI79" i="6"/>
  <c r="EJ79" i="6"/>
  <c r="EK79" i="6"/>
  <c r="EL79" i="6"/>
  <c r="EM79" i="6"/>
  <c r="EN79" i="6"/>
  <c r="EO79" i="6"/>
  <c r="EP79" i="6"/>
  <c r="EQ79" i="6"/>
  <c r="ER79" i="6"/>
  <c r="ES79" i="6"/>
  <c r="ET79" i="6"/>
  <c r="EU79" i="6"/>
  <c r="EV79" i="6"/>
  <c r="EW79" i="6"/>
  <c r="EX79" i="6"/>
  <c r="EY79" i="6"/>
  <c r="EZ79" i="6"/>
  <c r="FA79" i="6"/>
  <c r="FB79" i="6"/>
  <c r="FC79" i="6"/>
  <c r="FD79" i="6"/>
  <c r="FE79" i="6"/>
  <c r="FF79" i="6"/>
  <c r="FG79" i="6"/>
  <c r="FH79" i="6"/>
  <c r="FI79" i="6"/>
  <c r="FJ79" i="6"/>
  <c r="FK79" i="6"/>
  <c r="FL79" i="6"/>
  <c r="FM79" i="6"/>
  <c r="FN79" i="6"/>
  <c r="FO79" i="6"/>
  <c r="FP79" i="6"/>
  <c r="FQ79" i="6"/>
  <c r="FR79" i="6"/>
  <c r="FS79" i="6"/>
  <c r="FT79" i="6"/>
  <c r="FU79" i="6"/>
  <c r="FV79" i="6"/>
  <c r="FW79" i="6"/>
  <c r="FX79" i="6"/>
  <c r="FY79" i="6"/>
  <c r="FZ79" i="6"/>
  <c r="GA79" i="6"/>
  <c r="GB79" i="6"/>
  <c r="GC79" i="6"/>
  <c r="GD79" i="6"/>
  <c r="GE79" i="6"/>
  <c r="GF79" i="6"/>
  <c r="GG79" i="6"/>
  <c r="GH79" i="6"/>
  <c r="GI79" i="6"/>
  <c r="GJ79" i="6"/>
  <c r="GK79" i="6"/>
  <c r="GL79" i="6"/>
  <c r="GM79" i="6"/>
  <c r="GN79" i="6"/>
  <c r="GO79" i="6"/>
  <c r="GP79" i="6"/>
  <c r="GQ79" i="6"/>
  <c r="GR79" i="6"/>
  <c r="GS79" i="6"/>
  <c r="GT79" i="6"/>
  <c r="GU79" i="6"/>
  <c r="GV79" i="6"/>
  <c r="GW79" i="6"/>
  <c r="GX79" i="6"/>
  <c r="GY79" i="6"/>
  <c r="GZ79" i="6"/>
  <c r="HA79" i="6"/>
  <c r="HB79" i="6"/>
  <c r="HC79" i="6"/>
  <c r="HD79" i="6"/>
  <c r="HE79" i="6"/>
  <c r="HF79" i="6"/>
  <c r="HG79" i="6"/>
  <c r="HH79" i="6"/>
  <c r="HI79" i="6"/>
  <c r="HJ79" i="6"/>
  <c r="HK79" i="6"/>
  <c r="HL79" i="6"/>
  <c r="HM79" i="6"/>
  <c r="HN79" i="6"/>
  <c r="HO79" i="6"/>
  <c r="HP79" i="6"/>
  <c r="HQ79" i="6"/>
  <c r="HR79" i="6"/>
  <c r="HS79" i="6"/>
  <c r="HT79" i="6"/>
  <c r="HU79" i="6"/>
  <c r="HV79" i="6"/>
  <c r="HW79" i="6"/>
  <c r="HX79" i="6"/>
  <c r="HY79" i="6"/>
  <c r="HZ79" i="6"/>
  <c r="IA79" i="6"/>
  <c r="IB79" i="6"/>
  <c r="IC79" i="6"/>
  <c r="ID79" i="6"/>
  <c r="IE79" i="6"/>
  <c r="IF79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U80" i="6"/>
  <c r="V80" i="6"/>
  <c r="W80" i="6"/>
  <c r="X80" i="6"/>
  <c r="Y80" i="6"/>
  <c r="Z80" i="6"/>
  <c r="AA80" i="6"/>
  <c r="AB80" i="6"/>
  <c r="AC80" i="6"/>
  <c r="AD80" i="6"/>
  <c r="AE80" i="6"/>
  <c r="AF80" i="6"/>
  <c r="AG80" i="6"/>
  <c r="AH80" i="6"/>
  <c r="AI80" i="6"/>
  <c r="AJ80" i="6"/>
  <c r="AK80" i="6"/>
  <c r="AL80" i="6"/>
  <c r="AM80" i="6"/>
  <c r="AN80" i="6"/>
  <c r="AO80" i="6"/>
  <c r="AP80" i="6"/>
  <c r="AQ80" i="6"/>
  <c r="AR80" i="6"/>
  <c r="AS80" i="6"/>
  <c r="AT80" i="6"/>
  <c r="AU80" i="6"/>
  <c r="AV80" i="6"/>
  <c r="AW80" i="6"/>
  <c r="AX80" i="6"/>
  <c r="AY80" i="6"/>
  <c r="AZ80" i="6"/>
  <c r="BA80" i="6"/>
  <c r="BB80" i="6"/>
  <c r="BC80" i="6"/>
  <c r="BD80" i="6"/>
  <c r="BE80" i="6"/>
  <c r="BF80" i="6"/>
  <c r="BG80" i="6"/>
  <c r="BH80" i="6"/>
  <c r="BI80" i="6"/>
  <c r="BJ80" i="6"/>
  <c r="BK80" i="6"/>
  <c r="BL80" i="6"/>
  <c r="BM80" i="6"/>
  <c r="BN80" i="6"/>
  <c r="BO80" i="6"/>
  <c r="BP80" i="6"/>
  <c r="BQ80" i="6"/>
  <c r="BR80" i="6"/>
  <c r="BS80" i="6"/>
  <c r="BT80" i="6"/>
  <c r="BU80" i="6"/>
  <c r="BV80" i="6"/>
  <c r="BW80" i="6"/>
  <c r="BX80" i="6"/>
  <c r="BY80" i="6"/>
  <c r="BZ80" i="6"/>
  <c r="CA80" i="6"/>
  <c r="CB80" i="6"/>
  <c r="CC80" i="6"/>
  <c r="CD80" i="6"/>
  <c r="CE80" i="6"/>
  <c r="CF80" i="6"/>
  <c r="CG80" i="6"/>
  <c r="CH80" i="6"/>
  <c r="CI80" i="6"/>
  <c r="CJ80" i="6"/>
  <c r="CK80" i="6"/>
  <c r="CL80" i="6"/>
  <c r="CM80" i="6"/>
  <c r="CO80" i="6"/>
  <c r="CP80" i="6"/>
  <c r="CQ80" i="6"/>
  <c r="CR80" i="6"/>
  <c r="CS80" i="6"/>
  <c r="CT80" i="6"/>
  <c r="CU80" i="6"/>
  <c r="CV80" i="6"/>
  <c r="CW80" i="6"/>
  <c r="CX80" i="6"/>
  <c r="CY80" i="6"/>
  <c r="CZ80" i="6"/>
  <c r="DA80" i="6"/>
  <c r="DB80" i="6"/>
  <c r="DC80" i="6"/>
  <c r="DD80" i="6"/>
  <c r="DE80" i="6"/>
  <c r="DF80" i="6"/>
  <c r="DG80" i="6"/>
  <c r="DH80" i="6"/>
  <c r="DI80" i="6"/>
  <c r="DJ80" i="6"/>
  <c r="DK80" i="6"/>
  <c r="DL80" i="6"/>
  <c r="DM80" i="6"/>
  <c r="DN80" i="6"/>
  <c r="DO80" i="6"/>
  <c r="DP80" i="6"/>
  <c r="DQ80" i="6"/>
  <c r="DR80" i="6"/>
  <c r="DS80" i="6"/>
  <c r="DT80" i="6"/>
  <c r="DU80" i="6"/>
  <c r="DV80" i="6"/>
  <c r="DW80" i="6"/>
  <c r="DX80" i="6"/>
  <c r="DY80" i="6"/>
  <c r="DZ80" i="6"/>
  <c r="EA80" i="6"/>
  <c r="EB80" i="6"/>
  <c r="EC80" i="6"/>
  <c r="ED80" i="6"/>
  <c r="EE80" i="6"/>
  <c r="EF80" i="6"/>
  <c r="EG80" i="6"/>
  <c r="EH80" i="6"/>
  <c r="EI80" i="6"/>
  <c r="EJ80" i="6"/>
  <c r="EK80" i="6"/>
  <c r="EL80" i="6"/>
  <c r="EM80" i="6"/>
  <c r="EN80" i="6"/>
  <c r="EO80" i="6"/>
  <c r="EP80" i="6"/>
  <c r="EQ80" i="6"/>
  <c r="ER80" i="6"/>
  <c r="ES80" i="6"/>
  <c r="ET80" i="6"/>
  <c r="EU80" i="6"/>
  <c r="EV80" i="6"/>
  <c r="EW80" i="6"/>
  <c r="EX80" i="6"/>
  <c r="EY80" i="6"/>
  <c r="EZ80" i="6"/>
  <c r="FA80" i="6"/>
  <c r="FB80" i="6"/>
  <c r="FC80" i="6"/>
  <c r="FD80" i="6"/>
  <c r="FE80" i="6"/>
  <c r="FF80" i="6"/>
  <c r="FG80" i="6"/>
  <c r="FH80" i="6"/>
  <c r="FI80" i="6"/>
  <c r="FJ80" i="6"/>
  <c r="FK80" i="6"/>
  <c r="FL80" i="6"/>
  <c r="FM80" i="6"/>
  <c r="FN80" i="6"/>
  <c r="FO80" i="6"/>
  <c r="FP80" i="6"/>
  <c r="FQ80" i="6"/>
  <c r="FR80" i="6"/>
  <c r="FS80" i="6"/>
  <c r="FT80" i="6"/>
  <c r="FU80" i="6"/>
  <c r="FV80" i="6"/>
  <c r="FW80" i="6"/>
  <c r="FX80" i="6"/>
  <c r="FY80" i="6"/>
  <c r="FZ80" i="6"/>
  <c r="GA80" i="6"/>
  <c r="GB80" i="6"/>
  <c r="GC80" i="6"/>
  <c r="GD80" i="6"/>
  <c r="GE80" i="6"/>
  <c r="GF80" i="6"/>
  <c r="GG80" i="6"/>
  <c r="GH80" i="6"/>
  <c r="GI80" i="6"/>
  <c r="GJ80" i="6"/>
  <c r="GK80" i="6"/>
  <c r="GL80" i="6"/>
  <c r="GM80" i="6"/>
  <c r="GN80" i="6"/>
  <c r="GO80" i="6"/>
  <c r="GP80" i="6"/>
  <c r="GQ80" i="6"/>
  <c r="GR80" i="6"/>
  <c r="GS80" i="6"/>
  <c r="GT80" i="6"/>
  <c r="GU80" i="6"/>
  <c r="GV80" i="6"/>
  <c r="GW80" i="6"/>
  <c r="GX80" i="6"/>
  <c r="GY80" i="6"/>
  <c r="GZ80" i="6"/>
  <c r="HA80" i="6"/>
  <c r="HB80" i="6"/>
  <c r="HC80" i="6"/>
  <c r="HD80" i="6"/>
  <c r="HE80" i="6"/>
  <c r="HF80" i="6"/>
  <c r="HG80" i="6"/>
  <c r="HH80" i="6"/>
  <c r="HI80" i="6"/>
  <c r="HJ80" i="6"/>
  <c r="HK80" i="6"/>
  <c r="HL80" i="6"/>
  <c r="HM80" i="6"/>
  <c r="HN80" i="6"/>
  <c r="HO80" i="6"/>
  <c r="HP80" i="6"/>
  <c r="HQ80" i="6"/>
  <c r="HR80" i="6"/>
  <c r="HS80" i="6"/>
  <c r="HT80" i="6"/>
  <c r="HU80" i="6"/>
  <c r="HV80" i="6"/>
  <c r="HW80" i="6"/>
  <c r="HX80" i="6"/>
  <c r="HY80" i="6"/>
  <c r="HZ80" i="6"/>
  <c r="IA80" i="6"/>
  <c r="IB80" i="6"/>
  <c r="IC80" i="6"/>
  <c r="ID80" i="6"/>
  <c r="IE80" i="6"/>
  <c r="IF80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U81" i="6"/>
  <c r="V81" i="6"/>
  <c r="W81" i="6"/>
  <c r="X81" i="6"/>
  <c r="Y81" i="6"/>
  <c r="Z81" i="6"/>
  <c r="AA81" i="6"/>
  <c r="AB81" i="6"/>
  <c r="AC81" i="6"/>
  <c r="AD81" i="6"/>
  <c r="AE81" i="6"/>
  <c r="AF81" i="6"/>
  <c r="AG81" i="6"/>
  <c r="AH81" i="6"/>
  <c r="AI81" i="6"/>
  <c r="AJ81" i="6"/>
  <c r="AK81" i="6"/>
  <c r="AL81" i="6"/>
  <c r="AM81" i="6"/>
  <c r="AN81" i="6"/>
  <c r="AO81" i="6"/>
  <c r="AP81" i="6"/>
  <c r="AQ81" i="6"/>
  <c r="AR81" i="6"/>
  <c r="AS81" i="6"/>
  <c r="AT81" i="6"/>
  <c r="AU81" i="6"/>
  <c r="AV81" i="6"/>
  <c r="AW81" i="6"/>
  <c r="AX81" i="6"/>
  <c r="AY81" i="6"/>
  <c r="AZ81" i="6"/>
  <c r="BA81" i="6"/>
  <c r="BB81" i="6"/>
  <c r="BC81" i="6"/>
  <c r="BD81" i="6"/>
  <c r="BE81" i="6"/>
  <c r="BF81" i="6"/>
  <c r="BG81" i="6"/>
  <c r="BH81" i="6"/>
  <c r="BI81" i="6"/>
  <c r="BJ81" i="6"/>
  <c r="BK81" i="6"/>
  <c r="BL81" i="6"/>
  <c r="BM81" i="6"/>
  <c r="BN81" i="6"/>
  <c r="BO81" i="6"/>
  <c r="BP81" i="6"/>
  <c r="BQ81" i="6"/>
  <c r="BR81" i="6"/>
  <c r="BS81" i="6"/>
  <c r="BT81" i="6"/>
  <c r="BU81" i="6"/>
  <c r="BV81" i="6"/>
  <c r="BW81" i="6"/>
  <c r="BX81" i="6"/>
  <c r="BY81" i="6"/>
  <c r="BZ81" i="6"/>
  <c r="CA81" i="6"/>
  <c r="CB81" i="6"/>
  <c r="CC81" i="6"/>
  <c r="CD81" i="6"/>
  <c r="CE81" i="6"/>
  <c r="CF81" i="6"/>
  <c r="CG81" i="6"/>
  <c r="CH81" i="6"/>
  <c r="CI81" i="6"/>
  <c r="CJ81" i="6"/>
  <c r="CK81" i="6"/>
  <c r="CL81" i="6"/>
  <c r="CM81" i="6"/>
  <c r="CO81" i="6"/>
  <c r="CP81" i="6"/>
  <c r="CQ81" i="6"/>
  <c r="CR81" i="6"/>
  <c r="CS81" i="6"/>
  <c r="CT81" i="6"/>
  <c r="CU81" i="6"/>
  <c r="CV81" i="6"/>
  <c r="CW81" i="6"/>
  <c r="CX81" i="6"/>
  <c r="CY81" i="6"/>
  <c r="CZ81" i="6"/>
  <c r="DA81" i="6"/>
  <c r="DB81" i="6"/>
  <c r="DC81" i="6"/>
  <c r="DD81" i="6"/>
  <c r="DE81" i="6"/>
  <c r="DF81" i="6"/>
  <c r="DG81" i="6"/>
  <c r="DH81" i="6"/>
  <c r="DI81" i="6"/>
  <c r="DJ81" i="6"/>
  <c r="DK81" i="6"/>
  <c r="DL81" i="6"/>
  <c r="DM81" i="6"/>
  <c r="DN81" i="6"/>
  <c r="DO81" i="6"/>
  <c r="DP81" i="6"/>
  <c r="DQ81" i="6"/>
  <c r="DR81" i="6"/>
  <c r="DS81" i="6"/>
  <c r="DT81" i="6"/>
  <c r="DU81" i="6"/>
  <c r="DV81" i="6"/>
  <c r="DW81" i="6"/>
  <c r="DX81" i="6"/>
  <c r="DY81" i="6"/>
  <c r="DZ81" i="6"/>
  <c r="EA81" i="6"/>
  <c r="EB81" i="6"/>
  <c r="EC81" i="6"/>
  <c r="ED81" i="6"/>
  <c r="EE81" i="6"/>
  <c r="EF81" i="6"/>
  <c r="EG81" i="6"/>
  <c r="EH81" i="6"/>
  <c r="EI81" i="6"/>
  <c r="EJ81" i="6"/>
  <c r="EK81" i="6"/>
  <c r="EL81" i="6"/>
  <c r="EM81" i="6"/>
  <c r="EN81" i="6"/>
  <c r="EO81" i="6"/>
  <c r="EP81" i="6"/>
  <c r="EQ81" i="6"/>
  <c r="ER81" i="6"/>
  <c r="ES81" i="6"/>
  <c r="ET81" i="6"/>
  <c r="EU81" i="6"/>
  <c r="EV81" i="6"/>
  <c r="EW81" i="6"/>
  <c r="EX81" i="6"/>
  <c r="EY81" i="6"/>
  <c r="EZ81" i="6"/>
  <c r="FA81" i="6"/>
  <c r="FB81" i="6"/>
  <c r="FC81" i="6"/>
  <c r="FD81" i="6"/>
  <c r="FE81" i="6"/>
  <c r="FF81" i="6"/>
  <c r="FG81" i="6"/>
  <c r="FH81" i="6"/>
  <c r="FI81" i="6"/>
  <c r="FJ81" i="6"/>
  <c r="FK81" i="6"/>
  <c r="FL81" i="6"/>
  <c r="FM81" i="6"/>
  <c r="FN81" i="6"/>
  <c r="FO81" i="6"/>
  <c r="FP81" i="6"/>
  <c r="FQ81" i="6"/>
  <c r="FR81" i="6"/>
  <c r="FS81" i="6"/>
  <c r="FT81" i="6"/>
  <c r="FU81" i="6"/>
  <c r="FV81" i="6"/>
  <c r="FW81" i="6"/>
  <c r="FX81" i="6"/>
  <c r="FY81" i="6"/>
  <c r="FZ81" i="6"/>
  <c r="GA81" i="6"/>
  <c r="GB81" i="6"/>
  <c r="GC81" i="6"/>
  <c r="GD81" i="6"/>
  <c r="GE81" i="6"/>
  <c r="GF81" i="6"/>
  <c r="GG81" i="6"/>
  <c r="GH81" i="6"/>
  <c r="GI81" i="6"/>
  <c r="GJ81" i="6"/>
  <c r="GK81" i="6"/>
  <c r="GL81" i="6"/>
  <c r="GM81" i="6"/>
  <c r="GN81" i="6"/>
  <c r="GO81" i="6"/>
  <c r="GP81" i="6"/>
  <c r="GQ81" i="6"/>
  <c r="GR81" i="6"/>
  <c r="GS81" i="6"/>
  <c r="GT81" i="6"/>
  <c r="GU81" i="6"/>
  <c r="GV81" i="6"/>
  <c r="GW81" i="6"/>
  <c r="GX81" i="6"/>
  <c r="GY81" i="6"/>
  <c r="GZ81" i="6"/>
  <c r="HA81" i="6"/>
  <c r="HB81" i="6"/>
  <c r="HC81" i="6"/>
  <c r="HD81" i="6"/>
  <c r="HE81" i="6"/>
  <c r="HF81" i="6"/>
  <c r="HG81" i="6"/>
  <c r="HH81" i="6"/>
  <c r="HI81" i="6"/>
  <c r="HJ81" i="6"/>
  <c r="HK81" i="6"/>
  <c r="HL81" i="6"/>
  <c r="HM81" i="6"/>
  <c r="HN81" i="6"/>
  <c r="HO81" i="6"/>
  <c r="HP81" i="6"/>
  <c r="HQ81" i="6"/>
  <c r="HR81" i="6"/>
  <c r="HS81" i="6"/>
  <c r="HT81" i="6"/>
  <c r="HU81" i="6"/>
  <c r="HV81" i="6"/>
  <c r="HW81" i="6"/>
  <c r="HX81" i="6"/>
  <c r="HY81" i="6"/>
  <c r="HZ81" i="6"/>
  <c r="IA81" i="6"/>
  <c r="IB81" i="6"/>
  <c r="IC81" i="6"/>
  <c r="ID81" i="6"/>
  <c r="IE81" i="6"/>
  <c r="IF81" i="6"/>
  <c r="H82" i="6"/>
  <c r="I82" i="6"/>
  <c r="J82" i="6"/>
  <c r="K82" i="6"/>
  <c r="L82" i="6"/>
  <c r="M82" i="6"/>
  <c r="N82" i="6"/>
  <c r="O82" i="6"/>
  <c r="P82" i="6"/>
  <c r="Q82" i="6"/>
  <c r="R82" i="6"/>
  <c r="S82" i="6"/>
  <c r="T82" i="6"/>
  <c r="U82" i="6"/>
  <c r="V82" i="6"/>
  <c r="W82" i="6"/>
  <c r="X82" i="6"/>
  <c r="Y82" i="6"/>
  <c r="Z82" i="6"/>
  <c r="AA82" i="6"/>
  <c r="AB82" i="6"/>
  <c r="AC82" i="6"/>
  <c r="AD82" i="6"/>
  <c r="AE82" i="6"/>
  <c r="AF82" i="6"/>
  <c r="AG82" i="6"/>
  <c r="AH82" i="6"/>
  <c r="AI82" i="6"/>
  <c r="AJ82" i="6"/>
  <c r="AK82" i="6"/>
  <c r="AL82" i="6"/>
  <c r="AM82" i="6"/>
  <c r="AN82" i="6"/>
  <c r="AO82" i="6"/>
  <c r="AP82" i="6"/>
  <c r="AQ82" i="6"/>
  <c r="AR82" i="6"/>
  <c r="AS82" i="6"/>
  <c r="AT82" i="6"/>
  <c r="AU82" i="6"/>
  <c r="AV82" i="6"/>
  <c r="AW82" i="6"/>
  <c r="AX82" i="6"/>
  <c r="AY82" i="6"/>
  <c r="AZ82" i="6"/>
  <c r="BA82" i="6"/>
  <c r="BB82" i="6"/>
  <c r="BC82" i="6"/>
  <c r="BD82" i="6"/>
  <c r="BE82" i="6"/>
  <c r="BF82" i="6"/>
  <c r="BG82" i="6"/>
  <c r="BH82" i="6"/>
  <c r="BI82" i="6"/>
  <c r="BJ82" i="6"/>
  <c r="BK82" i="6"/>
  <c r="BL82" i="6"/>
  <c r="BM82" i="6"/>
  <c r="BN82" i="6"/>
  <c r="BO82" i="6"/>
  <c r="BP82" i="6"/>
  <c r="BQ82" i="6"/>
  <c r="BR82" i="6"/>
  <c r="BS82" i="6"/>
  <c r="BT82" i="6"/>
  <c r="BU82" i="6"/>
  <c r="BV82" i="6"/>
  <c r="BW82" i="6"/>
  <c r="BX82" i="6"/>
  <c r="BY82" i="6"/>
  <c r="BZ82" i="6"/>
  <c r="CA82" i="6"/>
  <c r="CB82" i="6"/>
  <c r="CC82" i="6"/>
  <c r="CD82" i="6"/>
  <c r="CE82" i="6"/>
  <c r="CF82" i="6"/>
  <c r="CG82" i="6"/>
  <c r="CH82" i="6"/>
  <c r="CI82" i="6"/>
  <c r="CJ82" i="6"/>
  <c r="CK82" i="6"/>
  <c r="CL82" i="6"/>
  <c r="CM82" i="6"/>
  <c r="CN82" i="6"/>
  <c r="CO82" i="6"/>
  <c r="CP82" i="6"/>
  <c r="CQ82" i="6"/>
  <c r="CR82" i="6"/>
  <c r="CS82" i="6"/>
  <c r="CT82" i="6"/>
  <c r="CU82" i="6"/>
  <c r="CV82" i="6"/>
  <c r="CW82" i="6"/>
  <c r="CX82" i="6"/>
  <c r="CY82" i="6"/>
  <c r="CZ82" i="6"/>
  <c r="DA82" i="6"/>
  <c r="DB82" i="6"/>
  <c r="DC82" i="6"/>
  <c r="DD82" i="6"/>
  <c r="DE82" i="6"/>
  <c r="DF82" i="6"/>
  <c r="DG82" i="6"/>
  <c r="DH82" i="6"/>
  <c r="DI82" i="6"/>
  <c r="DJ82" i="6"/>
  <c r="DK82" i="6"/>
  <c r="DL82" i="6"/>
  <c r="DM82" i="6"/>
  <c r="DN82" i="6"/>
  <c r="DO82" i="6"/>
  <c r="DP82" i="6"/>
  <c r="DQ82" i="6"/>
  <c r="DR82" i="6"/>
  <c r="DS82" i="6"/>
  <c r="DT82" i="6"/>
  <c r="DU82" i="6"/>
  <c r="DV82" i="6"/>
  <c r="DW82" i="6"/>
  <c r="DX82" i="6"/>
  <c r="DY82" i="6"/>
  <c r="DZ82" i="6"/>
  <c r="EA82" i="6"/>
  <c r="EB82" i="6"/>
  <c r="EC82" i="6"/>
  <c r="ED82" i="6"/>
  <c r="EE82" i="6"/>
  <c r="EF82" i="6"/>
  <c r="EG82" i="6"/>
  <c r="EH82" i="6"/>
  <c r="EI82" i="6"/>
  <c r="EJ82" i="6"/>
  <c r="EK82" i="6"/>
  <c r="EL82" i="6"/>
  <c r="EM82" i="6"/>
  <c r="EN82" i="6"/>
  <c r="EO82" i="6"/>
  <c r="EP82" i="6"/>
  <c r="EQ82" i="6"/>
  <c r="ER82" i="6"/>
  <c r="ES82" i="6"/>
  <c r="ET82" i="6"/>
  <c r="EU82" i="6"/>
  <c r="EV82" i="6"/>
  <c r="EW82" i="6"/>
  <c r="EX82" i="6"/>
  <c r="EY82" i="6"/>
  <c r="EZ82" i="6"/>
  <c r="FA82" i="6"/>
  <c r="FB82" i="6"/>
  <c r="FC82" i="6"/>
  <c r="FD82" i="6"/>
  <c r="FE82" i="6"/>
  <c r="FF82" i="6"/>
  <c r="FG82" i="6"/>
  <c r="FH82" i="6"/>
  <c r="FI82" i="6"/>
  <c r="FJ82" i="6"/>
  <c r="FK82" i="6"/>
  <c r="FL82" i="6"/>
  <c r="FM82" i="6"/>
  <c r="FN82" i="6"/>
  <c r="FO82" i="6"/>
  <c r="FP82" i="6"/>
  <c r="FQ82" i="6"/>
  <c r="FR82" i="6"/>
  <c r="FS82" i="6"/>
  <c r="FT82" i="6"/>
  <c r="FU82" i="6"/>
  <c r="FV82" i="6"/>
  <c r="FW82" i="6"/>
  <c r="FX82" i="6"/>
  <c r="FY82" i="6"/>
  <c r="FZ82" i="6"/>
  <c r="GA82" i="6"/>
  <c r="GB82" i="6"/>
  <c r="GC82" i="6"/>
  <c r="GD82" i="6"/>
  <c r="GE82" i="6"/>
  <c r="GF82" i="6"/>
  <c r="GG82" i="6"/>
  <c r="GH82" i="6"/>
  <c r="GI82" i="6"/>
  <c r="GJ82" i="6"/>
  <c r="GK82" i="6"/>
  <c r="GL82" i="6"/>
  <c r="GM82" i="6"/>
  <c r="GN82" i="6"/>
  <c r="GO82" i="6"/>
  <c r="GP82" i="6"/>
  <c r="GQ82" i="6"/>
  <c r="GR82" i="6"/>
  <c r="GS82" i="6"/>
  <c r="GT82" i="6"/>
  <c r="GU82" i="6"/>
  <c r="GV82" i="6"/>
  <c r="GW82" i="6"/>
  <c r="GX82" i="6"/>
  <c r="GY82" i="6"/>
  <c r="GZ82" i="6"/>
  <c r="HA82" i="6"/>
  <c r="HB82" i="6"/>
  <c r="HC82" i="6"/>
  <c r="HD82" i="6"/>
  <c r="HE82" i="6"/>
  <c r="HF82" i="6"/>
  <c r="HG82" i="6"/>
  <c r="HH82" i="6"/>
  <c r="HI82" i="6"/>
  <c r="HJ82" i="6"/>
  <c r="HK82" i="6"/>
  <c r="HL82" i="6"/>
  <c r="HM82" i="6"/>
  <c r="HN82" i="6"/>
  <c r="HO82" i="6"/>
  <c r="HP82" i="6"/>
  <c r="HQ82" i="6"/>
  <c r="HR82" i="6"/>
  <c r="HS82" i="6"/>
  <c r="HT82" i="6"/>
  <c r="HU82" i="6"/>
  <c r="HV82" i="6"/>
  <c r="HW82" i="6"/>
  <c r="HX82" i="6"/>
  <c r="HY82" i="6"/>
  <c r="HZ82" i="6"/>
  <c r="IA82" i="6"/>
  <c r="IB82" i="6"/>
  <c r="IC82" i="6"/>
  <c r="ID82" i="6"/>
  <c r="IE82" i="6"/>
  <c r="IF82" i="6"/>
  <c r="H83" i="6"/>
  <c r="I83" i="6"/>
  <c r="J83" i="6"/>
  <c r="K83" i="6"/>
  <c r="L83" i="6"/>
  <c r="M83" i="6"/>
  <c r="N83" i="6"/>
  <c r="O83" i="6"/>
  <c r="P83" i="6"/>
  <c r="Q83" i="6"/>
  <c r="R83" i="6"/>
  <c r="S83" i="6"/>
  <c r="T83" i="6"/>
  <c r="U83" i="6"/>
  <c r="V83" i="6"/>
  <c r="W83" i="6"/>
  <c r="X83" i="6"/>
  <c r="Y83" i="6"/>
  <c r="Z83" i="6"/>
  <c r="AA83" i="6"/>
  <c r="AB83" i="6"/>
  <c r="AC83" i="6"/>
  <c r="AD83" i="6"/>
  <c r="AE83" i="6"/>
  <c r="AF83" i="6"/>
  <c r="AG83" i="6"/>
  <c r="AH83" i="6"/>
  <c r="AI83" i="6"/>
  <c r="AJ83" i="6"/>
  <c r="AK83" i="6"/>
  <c r="AL83" i="6"/>
  <c r="AM83" i="6"/>
  <c r="AN83" i="6"/>
  <c r="AO83" i="6"/>
  <c r="AP83" i="6"/>
  <c r="AQ83" i="6"/>
  <c r="AR83" i="6"/>
  <c r="AS83" i="6"/>
  <c r="AT83" i="6"/>
  <c r="AU83" i="6"/>
  <c r="AV83" i="6"/>
  <c r="AW83" i="6"/>
  <c r="AX83" i="6"/>
  <c r="AY83" i="6"/>
  <c r="AZ83" i="6"/>
  <c r="BA83" i="6"/>
  <c r="BB83" i="6"/>
  <c r="BC83" i="6"/>
  <c r="BD83" i="6"/>
  <c r="BE83" i="6"/>
  <c r="BF83" i="6"/>
  <c r="BG83" i="6"/>
  <c r="BH83" i="6"/>
  <c r="BI83" i="6"/>
  <c r="BJ83" i="6"/>
  <c r="BK83" i="6"/>
  <c r="BL83" i="6"/>
  <c r="BM83" i="6"/>
  <c r="BN83" i="6"/>
  <c r="BO83" i="6"/>
  <c r="BP83" i="6"/>
  <c r="BQ83" i="6"/>
  <c r="BR83" i="6"/>
  <c r="BS83" i="6"/>
  <c r="BT83" i="6"/>
  <c r="BU83" i="6"/>
  <c r="BV83" i="6"/>
  <c r="BW83" i="6"/>
  <c r="BX83" i="6"/>
  <c r="BY83" i="6"/>
  <c r="BZ83" i="6"/>
  <c r="CA83" i="6"/>
  <c r="CB83" i="6"/>
  <c r="CC83" i="6"/>
  <c r="CD83" i="6"/>
  <c r="CE83" i="6"/>
  <c r="CF83" i="6"/>
  <c r="CG83" i="6"/>
  <c r="CH83" i="6"/>
  <c r="CI83" i="6"/>
  <c r="CJ83" i="6"/>
  <c r="CK83" i="6"/>
  <c r="CL83" i="6"/>
  <c r="CM83" i="6"/>
  <c r="CN83" i="6"/>
  <c r="CO83" i="6"/>
  <c r="CP83" i="6"/>
  <c r="CQ83" i="6"/>
  <c r="CR83" i="6"/>
  <c r="CS83" i="6"/>
  <c r="CT83" i="6"/>
  <c r="CU83" i="6"/>
  <c r="CV83" i="6"/>
  <c r="CW83" i="6"/>
  <c r="CX83" i="6"/>
  <c r="CY83" i="6"/>
  <c r="CZ83" i="6"/>
  <c r="DA83" i="6"/>
  <c r="DB83" i="6"/>
  <c r="DC83" i="6"/>
  <c r="DD83" i="6"/>
  <c r="DE83" i="6"/>
  <c r="DF83" i="6"/>
  <c r="DG83" i="6"/>
  <c r="DH83" i="6"/>
  <c r="DI83" i="6"/>
  <c r="DJ83" i="6"/>
  <c r="DK83" i="6"/>
  <c r="DL83" i="6"/>
  <c r="DM83" i="6"/>
  <c r="DN83" i="6"/>
  <c r="DO83" i="6"/>
  <c r="DP83" i="6"/>
  <c r="DQ83" i="6"/>
  <c r="DR83" i="6"/>
  <c r="DS83" i="6"/>
  <c r="DT83" i="6"/>
  <c r="DU83" i="6"/>
  <c r="DV83" i="6"/>
  <c r="DW83" i="6"/>
  <c r="DX83" i="6"/>
  <c r="DY83" i="6"/>
  <c r="DZ83" i="6"/>
  <c r="EA83" i="6"/>
  <c r="EB83" i="6"/>
  <c r="EC83" i="6"/>
  <c r="ED83" i="6"/>
  <c r="EE83" i="6"/>
  <c r="EF83" i="6"/>
  <c r="EG83" i="6"/>
  <c r="EH83" i="6"/>
  <c r="EI83" i="6"/>
  <c r="EJ83" i="6"/>
  <c r="EK83" i="6"/>
  <c r="EL83" i="6"/>
  <c r="EM83" i="6"/>
  <c r="EN83" i="6"/>
  <c r="EO83" i="6"/>
  <c r="EP83" i="6"/>
  <c r="EQ83" i="6"/>
  <c r="ER83" i="6"/>
  <c r="ES83" i="6"/>
  <c r="ET83" i="6"/>
  <c r="EU83" i="6"/>
  <c r="EV83" i="6"/>
  <c r="EW83" i="6"/>
  <c r="EX83" i="6"/>
  <c r="EY83" i="6"/>
  <c r="EZ83" i="6"/>
  <c r="FA83" i="6"/>
  <c r="FB83" i="6"/>
  <c r="FC83" i="6"/>
  <c r="FD83" i="6"/>
  <c r="FE83" i="6"/>
  <c r="FF83" i="6"/>
  <c r="FG83" i="6"/>
  <c r="FH83" i="6"/>
  <c r="FI83" i="6"/>
  <c r="FJ83" i="6"/>
  <c r="FK83" i="6"/>
  <c r="FL83" i="6"/>
  <c r="FM83" i="6"/>
  <c r="FN83" i="6"/>
  <c r="FO83" i="6"/>
  <c r="FP83" i="6"/>
  <c r="FQ83" i="6"/>
  <c r="FR83" i="6"/>
  <c r="FS83" i="6"/>
  <c r="FT83" i="6"/>
  <c r="FU83" i="6"/>
  <c r="FV83" i="6"/>
  <c r="FW83" i="6"/>
  <c r="FX83" i="6"/>
  <c r="FY83" i="6"/>
  <c r="FZ83" i="6"/>
  <c r="GA83" i="6"/>
  <c r="GB83" i="6"/>
  <c r="GC83" i="6"/>
  <c r="GD83" i="6"/>
  <c r="GE83" i="6"/>
  <c r="GF83" i="6"/>
  <c r="GG83" i="6"/>
  <c r="GH83" i="6"/>
  <c r="GI83" i="6"/>
  <c r="GJ83" i="6"/>
  <c r="GK83" i="6"/>
  <c r="GL83" i="6"/>
  <c r="GM83" i="6"/>
  <c r="GN83" i="6"/>
  <c r="GO83" i="6"/>
  <c r="GP83" i="6"/>
  <c r="GQ83" i="6"/>
  <c r="GR83" i="6"/>
  <c r="GS83" i="6"/>
  <c r="GT83" i="6"/>
  <c r="GU83" i="6"/>
  <c r="GV83" i="6"/>
  <c r="GW83" i="6"/>
  <c r="GX83" i="6"/>
  <c r="GY83" i="6"/>
  <c r="GZ83" i="6"/>
  <c r="HA83" i="6"/>
  <c r="HB83" i="6"/>
  <c r="HC83" i="6"/>
  <c r="HD83" i="6"/>
  <c r="HE83" i="6"/>
  <c r="HF83" i="6"/>
  <c r="HG83" i="6"/>
  <c r="HH83" i="6"/>
  <c r="HI83" i="6"/>
  <c r="HJ83" i="6"/>
  <c r="HK83" i="6"/>
  <c r="HL83" i="6"/>
  <c r="HM83" i="6"/>
  <c r="HN83" i="6"/>
  <c r="HO83" i="6"/>
  <c r="HP83" i="6"/>
  <c r="HQ83" i="6"/>
  <c r="HR83" i="6"/>
  <c r="HS83" i="6"/>
  <c r="HT83" i="6"/>
  <c r="HU83" i="6"/>
  <c r="HV83" i="6"/>
  <c r="HW83" i="6"/>
  <c r="HX83" i="6"/>
  <c r="HY83" i="6"/>
  <c r="HZ83" i="6"/>
  <c r="IA83" i="6"/>
  <c r="IB83" i="6"/>
  <c r="IC83" i="6"/>
  <c r="ID83" i="6"/>
  <c r="IE83" i="6"/>
  <c r="IF83" i="6"/>
  <c r="H84" i="6"/>
  <c r="I84" i="6"/>
  <c r="J84" i="6"/>
  <c r="K84" i="6"/>
  <c r="L84" i="6"/>
  <c r="M84" i="6"/>
  <c r="N84" i="6"/>
  <c r="O84" i="6"/>
  <c r="P84" i="6"/>
  <c r="Q84" i="6"/>
  <c r="R84" i="6"/>
  <c r="S84" i="6"/>
  <c r="T84" i="6"/>
  <c r="U84" i="6"/>
  <c r="V84" i="6"/>
  <c r="W84" i="6"/>
  <c r="X84" i="6"/>
  <c r="Y84" i="6"/>
  <c r="Z84" i="6"/>
  <c r="AA84" i="6"/>
  <c r="AB84" i="6"/>
  <c r="AC84" i="6"/>
  <c r="AD84" i="6"/>
  <c r="AE84" i="6"/>
  <c r="AF84" i="6"/>
  <c r="AG84" i="6"/>
  <c r="AH84" i="6"/>
  <c r="AI84" i="6"/>
  <c r="AJ84" i="6"/>
  <c r="AK84" i="6"/>
  <c r="AL84" i="6"/>
  <c r="AM84" i="6"/>
  <c r="AN84" i="6"/>
  <c r="AO84" i="6"/>
  <c r="AP84" i="6"/>
  <c r="AQ84" i="6"/>
  <c r="AR84" i="6"/>
  <c r="AS84" i="6"/>
  <c r="AT84" i="6"/>
  <c r="AU84" i="6"/>
  <c r="AV84" i="6"/>
  <c r="AW84" i="6"/>
  <c r="AX84" i="6"/>
  <c r="AY84" i="6"/>
  <c r="AZ84" i="6"/>
  <c r="BA84" i="6"/>
  <c r="BB84" i="6"/>
  <c r="BC84" i="6"/>
  <c r="BD84" i="6"/>
  <c r="BE84" i="6"/>
  <c r="BF84" i="6"/>
  <c r="BG84" i="6"/>
  <c r="BH84" i="6"/>
  <c r="BI84" i="6"/>
  <c r="BJ84" i="6"/>
  <c r="BK84" i="6"/>
  <c r="BL84" i="6"/>
  <c r="BM84" i="6"/>
  <c r="BN84" i="6"/>
  <c r="BO84" i="6"/>
  <c r="BP84" i="6"/>
  <c r="BQ84" i="6"/>
  <c r="BR84" i="6"/>
  <c r="BS84" i="6"/>
  <c r="BT84" i="6"/>
  <c r="BU84" i="6"/>
  <c r="BV84" i="6"/>
  <c r="BW84" i="6"/>
  <c r="BX84" i="6"/>
  <c r="BY84" i="6"/>
  <c r="BZ84" i="6"/>
  <c r="CA84" i="6"/>
  <c r="CB84" i="6"/>
  <c r="CC84" i="6"/>
  <c r="CD84" i="6"/>
  <c r="CE84" i="6"/>
  <c r="CF84" i="6"/>
  <c r="CG84" i="6"/>
  <c r="CH84" i="6"/>
  <c r="CI84" i="6"/>
  <c r="CJ84" i="6"/>
  <c r="CK84" i="6"/>
  <c r="CL84" i="6"/>
  <c r="CM84" i="6"/>
  <c r="CN84" i="6"/>
  <c r="CO84" i="6"/>
  <c r="CP84" i="6"/>
  <c r="CQ84" i="6"/>
  <c r="CR84" i="6"/>
  <c r="CS84" i="6"/>
  <c r="CT84" i="6"/>
  <c r="CU84" i="6"/>
  <c r="CV84" i="6"/>
  <c r="CW84" i="6"/>
  <c r="CX84" i="6"/>
  <c r="CY84" i="6"/>
  <c r="CZ84" i="6"/>
  <c r="DA84" i="6"/>
  <c r="DB84" i="6"/>
  <c r="DC84" i="6"/>
  <c r="DD84" i="6"/>
  <c r="DE84" i="6"/>
  <c r="DF84" i="6"/>
  <c r="DG84" i="6"/>
  <c r="DH84" i="6"/>
  <c r="DI84" i="6"/>
  <c r="DJ84" i="6"/>
  <c r="DK84" i="6"/>
  <c r="DL84" i="6"/>
  <c r="DM84" i="6"/>
  <c r="DN84" i="6"/>
  <c r="DO84" i="6"/>
  <c r="DP84" i="6"/>
  <c r="DQ84" i="6"/>
  <c r="DR84" i="6"/>
  <c r="DS84" i="6"/>
  <c r="DT84" i="6"/>
  <c r="DU84" i="6"/>
  <c r="DV84" i="6"/>
  <c r="DW84" i="6"/>
  <c r="DX84" i="6"/>
  <c r="DY84" i="6"/>
  <c r="DZ84" i="6"/>
  <c r="EA84" i="6"/>
  <c r="EB84" i="6"/>
  <c r="EC84" i="6"/>
  <c r="ED84" i="6"/>
  <c r="EE84" i="6"/>
  <c r="EF84" i="6"/>
  <c r="EG84" i="6"/>
  <c r="EH84" i="6"/>
  <c r="EI84" i="6"/>
  <c r="EJ84" i="6"/>
  <c r="EK84" i="6"/>
  <c r="EL84" i="6"/>
  <c r="EM84" i="6"/>
  <c r="EN84" i="6"/>
  <c r="EO84" i="6"/>
  <c r="EP84" i="6"/>
  <c r="EQ84" i="6"/>
  <c r="ER84" i="6"/>
  <c r="ES84" i="6"/>
  <c r="ET84" i="6"/>
  <c r="EU84" i="6"/>
  <c r="EV84" i="6"/>
  <c r="EW84" i="6"/>
  <c r="EX84" i="6"/>
  <c r="EY84" i="6"/>
  <c r="EZ84" i="6"/>
  <c r="FA84" i="6"/>
  <c r="FB84" i="6"/>
  <c r="FC84" i="6"/>
  <c r="FD84" i="6"/>
  <c r="FE84" i="6"/>
  <c r="FF84" i="6"/>
  <c r="FG84" i="6"/>
  <c r="FH84" i="6"/>
  <c r="FI84" i="6"/>
  <c r="FJ84" i="6"/>
  <c r="FK84" i="6"/>
  <c r="FL84" i="6"/>
  <c r="FM84" i="6"/>
  <c r="FN84" i="6"/>
  <c r="FO84" i="6"/>
  <c r="FP84" i="6"/>
  <c r="FQ84" i="6"/>
  <c r="FR84" i="6"/>
  <c r="FS84" i="6"/>
  <c r="FT84" i="6"/>
  <c r="FU84" i="6"/>
  <c r="FV84" i="6"/>
  <c r="FW84" i="6"/>
  <c r="FX84" i="6"/>
  <c r="FY84" i="6"/>
  <c r="FZ84" i="6"/>
  <c r="GA84" i="6"/>
  <c r="GB84" i="6"/>
  <c r="GC84" i="6"/>
  <c r="GD84" i="6"/>
  <c r="GE84" i="6"/>
  <c r="GF84" i="6"/>
  <c r="GG84" i="6"/>
  <c r="GH84" i="6"/>
  <c r="GI84" i="6"/>
  <c r="GJ84" i="6"/>
  <c r="GK84" i="6"/>
  <c r="GL84" i="6"/>
  <c r="GM84" i="6"/>
  <c r="GN84" i="6"/>
  <c r="GO84" i="6"/>
  <c r="GP84" i="6"/>
  <c r="GQ84" i="6"/>
  <c r="GR84" i="6"/>
  <c r="GS84" i="6"/>
  <c r="GT84" i="6"/>
  <c r="GU84" i="6"/>
  <c r="GV84" i="6"/>
  <c r="GW84" i="6"/>
  <c r="GX84" i="6"/>
  <c r="GY84" i="6"/>
  <c r="GZ84" i="6"/>
  <c r="HA84" i="6"/>
  <c r="HB84" i="6"/>
  <c r="HC84" i="6"/>
  <c r="HD84" i="6"/>
  <c r="HE84" i="6"/>
  <c r="HF84" i="6"/>
  <c r="HG84" i="6"/>
  <c r="HH84" i="6"/>
  <c r="HI84" i="6"/>
  <c r="HJ84" i="6"/>
  <c r="HK84" i="6"/>
  <c r="HL84" i="6"/>
  <c r="HM84" i="6"/>
  <c r="HN84" i="6"/>
  <c r="HP84" i="6"/>
  <c r="HQ84" i="6"/>
  <c r="HR84" i="6"/>
  <c r="HS84" i="6"/>
  <c r="HT84" i="6"/>
  <c r="HU84" i="6"/>
  <c r="HV84" i="6"/>
  <c r="HW84" i="6"/>
  <c r="HX84" i="6"/>
  <c r="HY84" i="6"/>
  <c r="HZ84" i="6"/>
  <c r="IA84" i="6"/>
  <c r="IB84" i="6"/>
  <c r="IC84" i="6"/>
  <c r="ID84" i="6"/>
  <c r="IE84" i="6"/>
  <c r="IF84" i="6"/>
  <c r="H85" i="6"/>
  <c r="I85" i="6"/>
  <c r="J85" i="6"/>
  <c r="K85" i="6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Z85" i="6"/>
  <c r="AA85" i="6"/>
  <c r="AB85" i="6"/>
  <c r="AC85" i="6"/>
  <c r="AD85" i="6"/>
  <c r="AE85" i="6"/>
  <c r="AF85" i="6"/>
  <c r="AG85" i="6"/>
  <c r="AH85" i="6"/>
  <c r="AI85" i="6"/>
  <c r="AJ85" i="6"/>
  <c r="AK85" i="6"/>
  <c r="AL85" i="6"/>
  <c r="AM85" i="6"/>
  <c r="AN85" i="6"/>
  <c r="AO85" i="6"/>
  <c r="AP85" i="6"/>
  <c r="AQ85" i="6"/>
  <c r="AR85" i="6"/>
  <c r="AS85" i="6"/>
  <c r="AT85" i="6"/>
  <c r="AU85" i="6"/>
  <c r="AV85" i="6"/>
  <c r="AW85" i="6"/>
  <c r="AX85" i="6"/>
  <c r="AY85" i="6"/>
  <c r="AZ85" i="6"/>
  <c r="BA85" i="6"/>
  <c r="BB85" i="6"/>
  <c r="BC85" i="6"/>
  <c r="BD85" i="6"/>
  <c r="BE85" i="6"/>
  <c r="BF85" i="6"/>
  <c r="BG85" i="6"/>
  <c r="BH85" i="6"/>
  <c r="BI85" i="6"/>
  <c r="BJ85" i="6"/>
  <c r="BK85" i="6"/>
  <c r="BL85" i="6"/>
  <c r="BM85" i="6"/>
  <c r="BN85" i="6"/>
  <c r="BO85" i="6"/>
  <c r="BP85" i="6"/>
  <c r="BQ85" i="6"/>
  <c r="BR85" i="6"/>
  <c r="BS85" i="6"/>
  <c r="BT85" i="6"/>
  <c r="BU85" i="6"/>
  <c r="BV85" i="6"/>
  <c r="BW85" i="6"/>
  <c r="BX85" i="6"/>
  <c r="BY85" i="6"/>
  <c r="BZ85" i="6"/>
  <c r="CA85" i="6"/>
  <c r="CB85" i="6"/>
  <c r="CC85" i="6"/>
  <c r="CD85" i="6"/>
  <c r="CE85" i="6"/>
  <c r="CF85" i="6"/>
  <c r="CG85" i="6"/>
  <c r="CH85" i="6"/>
  <c r="CI85" i="6"/>
  <c r="CJ85" i="6"/>
  <c r="CK85" i="6"/>
  <c r="CL85" i="6"/>
  <c r="CM85" i="6"/>
  <c r="CN85" i="6"/>
  <c r="CO85" i="6"/>
  <c r="CP85" i="6"/>
  <c r="CQ85" i="6"/>
  <c r="CR85" i="6"/>
  <c r="CS85" i="6"/>
  <c r="CT85" i="6"/>
  <c r="CU85" i="6"/>
  <c r="CV85" i="6"/>
  <c r="CW85" i="6"/>
  <c r="CX85" i="6"/>
  <c r="CY85" i="6"/>
  <c r="CZ85" i="6"/>
  <c r="DA85" i="6"/>
  <c r="DB85" i="6"/>
  <c r="DC85" i="6"/>
  <c r="DD85" i="6"/>
  <c r="DE85" i="6"/>
  <c r="DF85" i="6"/>
  <c r="DG85" i="6"/>
  <c r="DH85" i="6"/>
  <c r="DI85" i="6"/>
  <c r="DJ85" i="6"/>
  <c r="DK85" i="6"/>
  <c r="DL85" i="6"/>
  <c r="DM85" i="6"/>
  <c r="DN85" i="6"/>
  <c r="DO85" i="6"/>
  <c r="DP85" i="6"/>
  <c r="DQ85" i="6"/>
  <c r="DR85" i="6"/>
  <c r="DS85" i="6"/>
  <c r="DT85" i="6"/>
  <c r="DU85" i="6"/>
  <c r="DV85" i="6"/>
  <c r="DW85" i="6"/>
  <c r="DX85" i="6"/>
  <c r="DY85" i="6"/>
  <c r="DZ85" i="6"/>
  <c r="EA85" i="6"/>
  <c r="EB85" i="6"/>
  <c r="EC85" i="6"/>
  <c r="ED85" i="6"/>
  <c r="EE85" i="6"/>
  <c r="EF85" i="6"/>
  <c r="EG85" i="6"/>
  <c r="EH85" i="6"/>
  <c r="EI85" i="6"/>
  <c r="EJ85" i="6"/>
  <c r="EK85" i="6"/>
  <c r="EL85" i="6"/>
  <c r="EM85" i="6"/>
  <c r="EN85" i="6"/>
  <c r="EO85" i="6"/>
  <c r="EP85" i="6"/>
  <c r="EQ85" i="6"/>
  <c r="ER85" i="6"/>
  <c r="ES85" i="6"/>
  <c r="ET85" i="6"/>
  <c r="EU85" i="6"/>
  <c r="EV85" i="6"/>
  <c r="EW85" i="6"/>
  <c r="EX85" i="6"/>
  <c r="EY85" i="6"/>
  <c r="EZ85" i="6"/>
  <c r="FA85" i="6"/>
  <c r="FB85" i="6"/>
  <c r="FC85" i="6"/>
  <c r="FD85" i="6"/>
  <c r="FE85" i="6"/>
  <c r="FF85" i="6"/>
  <c r="FG85" i="6"/>
  <c r="FH85" i="6"/>
  <c r="FI85" i="6"/>
  <c r="FJ85" i="6"/>
  <c r="FK85" i="6"/>
  <c r="FL85" i="6"/>
  <c r="FM85" i="6"/>
  <c r="FN85" i="6"/>
  <c r="FO85" i="6"/>
  <c r="FP85" i="6"/>
  <c r="FQ85" i="6"/>
  <c r="FR85" i="6"/>
  <c r="FS85" i="6"/>
  <c r="FT85" i="6"/>
  <c r="FU85" i="6"/>
  <c r="FV85" i="6"/>
  <c r="FW85" i="6"/>
  <c r="FX85" i="6"/>
  <c r="FY85" i="6"/>
  <c r="FZ85" i="6"/>
  <c r="GA85" i="6"/>
  <c r="GB85" i="6"/>
  <c r="GC85" i="6"/>
  <c r="GD85" i="6"/>
  <c r="GE85" i="6"/>
  <c r="GF85" i="6"/>
  <c r="GG85" i="6"/>
  <c r="GH85" i="6"/>
  <c r="GI85" i="6"/>
  <c r="GJ85" i="6"/>
  <c r="GK85" i="6"/>
  <c r="GL85" i="6"/>
  <c r="GM85" i="6"/>
  <c r="GN85" i="6"/>
  <c r="GO85" i="6"/>
  <c r="GP85" i="6"/>
  <c r="GQ85" i="6"/>
  <c r="GR85" i="6"/>
  <c r="GS85" i="6"/>
  <c r="GT85" i="6"/>
  <c r="GU85" i="6"/>
  <c r="GV85" i="6"/>
  <c r="GW85" i="6"/>
  <c r="GX85" i="6"/>
  <c r="GY85" i="6"/>
  <c r="GZ85" i="6"/>
  <c r="HA85" i="6"/>
  <c r="HB85" i="6"/>
  <c r="HC85" i="6"/>
  <c r="HD85" i="6"/>
  <c r="HE85" i="6"/>
  <c r="HF85" i="6"/>
  <c r="HG85" i="6"/>
  <c r="HH85" i="6"/>
  <c r="HI85" i="6"/>
  <c r="HJ85" i="6"/>
  <c r="HK85" i="6"/>
  <c r="HL85" i="6"/>
  <c r="HM85" i="6"/>
  <c r="HN85" i="6"/>
  <c r="HP85" i="6"/>
  <c r="HQ85" i="6"/>
  <c r="HR85" i="6"/>
  <c r="HS85" i="6"/>
  <c r="HT85" i="6"/>
  <c r="HU85" i="6"/>
  <c r="HV85" i="6"/>
  <c r="HW85" i="6"/>
  <c r="HX85" i="6"/>
  <c r="HY85" i="6"/>
  <c r="HZ85" i="6"/>
  <c r="IA85" i="6"/>
  <c r="IB85" i="6"/>
  <c r="IC85" i="6"/>
  <c r="ID85" i="6"/>
  <c r="IE85" i="6"/>
  <c r="IF85" i="6"/>
  <c r="H87" i="6"/>
  <c r="I87" i="6"/>
  <c r="J87" i="6"/>
  <c r="K87" i="6"/>
  <c r="L87" i="6"/>
  <c r="M87" i="6"/>
  <c r="N87" i="6"/>
  <c r="O87" i="6"/>
  <c r="P87" i="6"/>
  <c r="Q87" i="6"/>
  <c r="R87" i="6"/>
  <c r="S87" i="6"/>
  <c r="T87" i="6"/>
  <c r="U87" i="6"/>
  <c r="V87" i="6"/>
  <c r="W87" i="6"/>
  <c r="X87" i="6"/>
  <c r="Y87" i="6"/>
  <c r="Z87" i="6"/>
  <c r="AA87" i="6"/>
  <c r="AB87" i="6"/>
  <c r="AC87" i="6"/>
  <c r="AD87" i="6"/>
  <c r="AE87" i="6"/>
  <c r="AF87" i="6"/>
  <c r="AG87" i="6"/>
  <c r="AH87" i="6"/>
  <c r="AI87" i="6"/>
  <c r="AJ87" i="6"/>
  <c r="AK87" i="6"/>
  <c r="AL87" i="6"/>
  <c r="AM87" i="6"/>
  <c r="AN87" i="6"/>
  <c r="AO87" i="6"/>
  <c r="AP87" i="6"/>
  <c r="AQ87" i="6"/>
  <c r="AR87" i="6"/>
  <c r="AS87" i="6"/>
  <c r="AT87" i="6"/>
  <c r="AU87" i="6"/>
  <c r="AV87" i="6"/>
  <c r="AW87" i="6"/>
  <c r="AX87" i="6"/>
  <c r="AY87" i="6"/>
  <c r="AZ87" i="6"/>
  <c r="BA87" i="6"/>
  <c r="BB87" i="6"/>
  <c r="BC87" i="6"/>
  <c r="BD87" i="6"/>
  <c r="BE87" i="6"/>
  <c r="BF87" i="6"/>
  <c r="BG87" i="6"/>
  <c r="BH87" i="6"/>
  <c r="BI87" i="6"/>
  <c r="BJ87" i="6"/>
  <c r="BK87" i="6"/>
  <c r="BL87" i="6"/>
  <c r="BM87" i="6"/>
  <c r="BN87" i="6"/>
  <c r="BO87" i="6"/>
  <c r="BP87" i="6"/>
  <c r="BQ87" i="6"/>
  <c r="BR87" i="6"/>
  <c r="BS87" i="6"/>
  <c r="BT87" i="6"/>
  <c r="BU87" i="6"/>
  <c r="BV87" i="6"/>
  <c r="BW87" i="6"/>
  <c r="BX87" i="6"/>
  <c r="BY87" i="6"/>
  <c r="BZ87" i="6"/>
  <c r="CA87" i="6"/>
  <c r="CB87" i="6"/>
  <c r="CC87" i="6"/>
  <c r="CD87" i="6"/>
  <c r="CE87" i="6"/>
  <c r="CF87" i="6"/>
  <c r="CG87" i="6"/>
  <c r="CH87" i="6"/>
  <c r="CI87" i="6"/>
  <c r="CJ87" i="6"/>
  <c r="CK87" i="6"/>
  <c r="CL87" i="6"/>
  <c r="CM87" i="6"/>
  <c r="CN87" i="6"/>
  <c r="CO87" i="6"/>
  <c r="CP87" i="6"/>
  <c r="CQ87" i="6"/>
  <c r="CR87" i="6"/>
  <c r="CS87" i="6"/>
  <c r="CT87" i="6"/>
  <c r="CU87" i="6"/>
  <c r="CV87" i="6"/>
  <c r="CW87" i="6"/>
  <c r="CX87" i="6"/>
  <c r="CY87" i="6"/>
  <c r="CZ87" i="6"/>
  <c r="DA87" i="6"/>
  <c r="DB87" i="6"/>
  <c r="DC87" i="6"/>
  <c r="DD87" i="6"/>
  <c r="DE87" i="6"/>
  <c r="DF87" i="6"/>
  <c r="DG87" i="6"/>
  <c r="DH87" i="6"/>
  <c r="DI87" i="6"/>
  <c r="DJ87" i="6"/>
  <c r="DK87" i="6"/>
  <c r="DL87" i="6"/>
  <c r="DM87" i="6"/>
  <c r="DN87" i="6"/>
  <c r="DO87" i="6"/>
  <c r="DP87" i="6"/>
  <c r="DQ87" i="6"/>
  <c r="DR87" i="6"/>
  <c r="DS87" i="6"/>
  <c r="DT87" i="6"/>
  <c r="DU87" i="6"/>
  <c r="DV87" i="6"/>
  <c r="DW87" i="6"/>
  <c r="DX87" i="6"/>
  <c r="DY87" i="6"/>
  <c r="EB87" i="6"/>
  <c r="EC87" i="6"/>
  <c r="ED87" i="6"/>
  <c r="EE87" i="6"/>
  <c r="EF87" i="6"/>
  <c r="EG87" i="6"/>
  <c r="EH87" i="6"/>
  <c r="EI87" i="6"/>
  <c r="EJ87" i="6"/>
  <c r="EK87" i="6"/>
  <c r="EL87" i="6"/>
  <c r="EM87" i="6"/>
  <c r="EN87" i="6"/>
  <c r="EO87" i="6"/>
  <c r="EP87" i="6"/>
  <c r="EQ87" i="6"/>
  <c r="ER87" i="6"/>
  <c r="ES87" i="6"/>
  <c r="ET87" i="6"/>
  <c r="EU87" i="6"/>
  <c r="EV87" i="6"/>
  <c r="EW87" i="6"/>
  <c r="EX87" i="6"/>
  <c r="EY87" i="6"/>
  <c r="EZ87" i="6"/>
  <c r="FA87" i="6"/>
  <c r="FB87" i="6"/>
  <c r="FC87" i="6"/>
  <c r="FD87" i="6"/>
  <c r="FE87" i="6"/>
  <c r="FF87" i="6"/>
  <c r="FG87" i="6"/>
  <c r="FH87" i="6"/>
  <c r="FI87" i="6"/>
  <c r="FJ87" i="6"/>
  <c r="FK87" i="6"/>
  <c r="FL87" i="6"/>
  <c r="FM87" i="6"/>
  <c r="FN87" i="6"/>
  <c r="FO87" i="6"/>
  <c r="FP87" i="6"/>
  <c r="FQ87" i="6"/>
  <c r="FR87" i="6"/>
  <c r="FS87" i="6"/>
  <c r="FT87" i="6"/>
  <c r="FU87" i="6"/>
  <c r="FV87" i="6"/>
  <c r="FW87" i="6"/>
  <c r="FX87" i="6"/>
  <c r="FY87" i="6"/>
  <c r="FZ87" i="6"/>
  <c r="GA87" i="6"/>
  <c r="GB87" i="6"/>
  <c r="GC87" i="6"/>
  <c r="GD87" i="6"/>
  <c r="GE87" i="6"/>
  <c r="GF87" i="6"/>
  <c r="GG87" i="6"/>
  <c r="GH87" i="6"/>
  <c r="GI87" i="6"/>
  <c r="GJ87" i="6"/>
  <c r="GK87" i="6"/>
  <c r="GL87" i="6"/>
  <c r="GM87" i="6"/>
  <c r="GN87" i="6"/>
  <c r="GO87" i="6"/>
  <c r="GP87" i="6"/>
  <c r="GQ87" i="6"/>
  <c r="GR87" i="6"/>
  <c r="GS87" i="6"/>
  <c r="GT87" i="6"/>
  <c r="GU87" i="6"/>
  <c r="GV87" i="6"/>
  <c r="GW87" i="6"/>
  <c r="GX87" i="6"/>
  <c r="GY87" i="6"/>
  <c r="GZ87" i="6"/>
  <c r="HA87" i="6"/>
  <c r="HB87" i="6"/>
  <c r="HC87" i="6"/>
  <c r="HD87" i="6"/>
  <c r="HE87" i="6"/>
  <c r="HF87" i="6"/>
  <c r="HG87" i="6"/>
  <c r="HH87" i="6"/>
  <c r="HI87" i="6"/>
  <c r="HJ87" i="6"/>
  <c r="HK87" i="6"/>
  <c r="HL87" i="6"/>
  <c r="HM87" i="6"/>
  <c r="HN87" i="6"/>
  <c r="HO87" i="6"/>
  <c r="HP87" i="6"/>
  <c r="HQ87" i="6"/>
  <c r="HR87" i="6"/>
  <c r="HS87" i="6"/>
  <c r="HT87" i="6"/>
  <c r="HU87" i="6"/>
  <c r="HV87" i="6"/>
  <c r="HW87" i="6"/>
  <c r="HX87" i="6"/>
  <c r="HY87" i="6"/>
  <c r="HZ87" i="6"/>
  <c r="IA87" i="6"/>
  <c r="IB87" i="6"/>
  <c r="IC87" i="6"/>
  <c r="ID87" i="6"/>
  <c r="IE87" i="6"/>
  <c r="IF87" i="6"/>
  <c r="H88" i="6"/>
  <c r="I88" i="6"/>
  <c r="J88" i="6"/>
  <c r="K88" i="6"/>
  <c r="L88" i="6"/>
  <c r="M88" i="6"/>
  <c r="N88" i="6"/>
  <c r="O88" i="6"/>
  <c r="P88" i="6"/>
  <c r="Q88" i="6"/>
  <c r="R88" i="6"/>
  <c r="S88" i="6"/>
  <c r="T88" i="6"/>
  <c r="U88" i="6"/>
  <c r="V88" i="6"/>
  <c r="W88" i="6"/>
  <c r="X88" i="6"/>
  <c r="Y88" i="6"/>
  <c r="Z88" i="6"/>
  <c r="AA88" i="6"/>
  <c r="AB88" i="6"/>
  <c r="AC88" i="6"/>
  <c r="AD88" i="6"/>
  <c r="AE88" i="6"/>
  <c r="AF88" i="6"/>
  <c r="AG88" i="6"/>
  <c r="AH88" i="6"/>
  <c r="AI88" i="6"/>
  <c r="AJ88" i="6"/>
  <c r="AK88" i="6"/>
  <c r="AL88" i="6"/>
  <c r="AM88" i="6"/>
  <c r="AN88" i="6"/>
  <c r="AO88" i="6"/>
  <c r="AP88" i="6"/>
  <c r="AQ88" i="6"/>
  <c r="AR88" i="6"/>
  <c r="AS88" i="6"/>
  <c r="AT88" i="6"/>
  <c r="AU88" i="6"/>
  <c r="AV88" i="6"/>
  <c r="AW88" i="6"/>
  <c r="AX88" i="6"/>
  <c r="AY88" i="6"/>
  <c r="AZ88" i="6"/>
  <c r="BA88" i="6"/>
  <c r="BB88" i="6"/>
  <c r="BC88" i="6"/>
  <c r="BD88" i="6"/>
  <c r="BE88" i="6"/>
  <c r="BF88" i="6"/>
  <c r="BG88" i="6"/>
  <c r="BH88" i="6"/>
  <c r="BI88" i="6"/>
  <c r="BJ88" i="6"/>
  <c r="BK88" i="6"/>
  <c r="BL88" i="6"/>
  <c r="BM88" i="6"/>
  <c r="BN88" i="6"/>
  <c r="BO88" i="6"/>
  <c r="BP88" i="6"/>
  <c r="BQ88" i="6"/>
  <c r="BR88" i="6"/>
  <c r="BS88" i="6"/>
  <c r="BT88" i="6"/>
  <c r="BU88" i="6"/>
  <c r="BV88" i="6"/>
  <c r="BW88" i="6"/>
  <c r="BX88" i="6"/>
  <c r="BY88" i="6"/>
  <c r="BZ88" i="6"/>
  <c r="CA88" i="6"/>
  <c r="CB88" i="6"/>
  <c r="CC88" i="6"/>
  <c r="CD88" i="6"/>
  <c r="CE88" i="6"/>
  <c r="CF88" i="6"/>
  <c r="CG88" i="6"/>
  <c r="CH88" i="6"/>
  <c r="CI88" i="6"/>
  <c r="CJ88" i="6"/>
  <c r="CK88" i="6"/>
  <c r="CL88" i="6"/>
  <c r="CM88" i="6"/>
  <c r="CN88" i="6"/>
  <c r="CO88" i="6"/>
  <c r="CP88" i="6"/>
  <c r="CQ88" i="6"/>
  <c r="CR88" i="6"/>
  <c r="CS88" i="6"/>
  <c r="CT88" i="6"/>
  <c r="CU88" i="6"/>
  <c r="CV88" i="6"/>
  <c r="CW88" i="6"/>
  <c r="CX88" i="6"/>
  <c r="CY88" i="6"/>
  <c r="CZ88" i="6"/>
  <c r="DA88" i="6"/>
  <c r="DB88" i="6"/>
  <c r="DC88" i="6"/>
  <c r="DD88" i="6"/>
  <c r="DE88" i="6"/>
  <c r="DF88" i="6"/>
  <c r="DG88" i="6"/>
  <c r="DH88" i="6"/>
  <c r="DI88" i="6"/>
  <c r="DJ88" i="6"/>
  <c r="DK88" i="6"/>
  <c r="DL88" i="6"/>
  <c r="DM88" i="6"/>
  <c r="DN88" i="6"/>
  <c r="DO88" i="6"/>
  <c r="DP88" i="6"/>
  <c r="DQ88" i="6"/>
  <c r="DR88" i="6"/>
  <c r="DS88" i="6"/>
  <c r="DT88" i="6"/>
  <c r="DU88" i="6"/>
  <c r="DV88" i="6"/>
  <c r="DW88" i="6"/>
  <c r="DX88" i="6"/>
  <c r="DY88" i="6"/>
  <c r="EB88" i="6"/>
  <c r="EC88" i="6"/>
  <c r="ED88" i="6"/>
  <c r="EE88" i="6"/>
  <c r="EF88" i="6"/>
  <c r="EG88" i="6"/>
  <c r="EH88" i="6"/>
  <c r="EI88" i="6"/>
  <c r="EJ88" i="6"/>
  <c r="EK88" i="6"/>
  <c r="EL88" i="6"/>
  <c r="EM88" i="6"/>
  <c r="EN88" i="6"/>
  <c r="EO88" i="6"/>
  <c r="EP88" i="6"/>
  <c r="EQ88" i="6"/>
  <c r="ER88" i="6"/>
  <c r="ES88" i="6"/>
  <c r="ET88" i="6"/>
  <c r="EU88" i="6"/>
  <c r="EV88" i="6"/>
  <c r="EW88" i="6"/>
  <c r="EX88" i="6"/>
  <c r="EY88" i="6"/>
  <c r="EZ88" i="6"/>
  <c r="FA88" i="6"/>
  <c r="FB88" i="6"/>
  <c r="FC88" i="6"/>
  <c r="FD88" i="6"/>
  <c r="FE88" i="6"/>
  <c r="FF88" i="6"/>
  <c r="FG88" i="6"/>
  <c r="FH88" i="6"/>
  <c r="FI88" i="6"/>
  <c r="FJ88" i="6"/>
  <c r="FK88" i="6"/>
  <c r="FL88" i="6"/>
  <c r="FM88" i="6"/>
  <c r="FN88" i="6"/>
  <c r="FO88" i="6"/>
  <c r="FP88" i="6"/>
  <c r="FQ88" i="6"/>
  <c r="FR88" i="6"/>
  <c r="FS88" i="6"/>
  <c r="FT88" i="6"/>
  <c r="FU88" i="6"/>
  <c r="FV88" i="6"/>
  <c r="FW88" i="6"/>
  <c r="FX88" i="6"/>
  <c r="FY88" i="6"/>
  <c r="FZ88" i="6"/>
  <c r="GA88" i="6"/>
  <c r="GB88" i="6"/>
  <c r="GC88" i="6"/>
  <c r="GD88" i="6"/>
  <c r="GE88" i="6"/>
  <c r="GF88" i="6"/>
  <c r="GG88" i="6"/>
  <c r="GH88" i="6"/>
  <c r="GI88" i="6"/>
  <c r="GJ88" i="6"/>
  <c r="GK88" i="6"/>
  <c r="GL88" i="6"/>
  <c r="GM88" i="6"/>
  <c r="GN88" i="6"/>
  <c r="GO88" i="6"/>
  <c r="GP88" i="6"/>
  <c r="GQ88" i="6"/>
  <c r="GR88" i="6"/>
  <c r="GS88" i="6"/>
  <c r="GT88" i="6"/>
  <c r="GU88" i="6"/>
  <c r="GV88" i="6"/>
  <c r="GW88" i="6"/>
  <c r="GX88" i="6"/>
  <c r="GY88" i="6"/>
  <c r="GZ88" i="6"/>
  <c r="HA88" i="6"/>
  <c r="HB88" i="6"/>
  <c r="HC88" i="6"/>
  <c r="HD88" i="6"/>
  <c r="HE88" i="6"/>
  <c r="HF88" i="6"/>
  <c r="HG88" i="6"/>
  <c r="HH88" i="6"/>
  <c r="HI88" i="6"/>
  <c r="HJ88" i="6"/>
  <c r="HK88" i="6"/>
  <c r="HL88" i="6"/>
  <c r="HM88" i="6"/>
  <c r="HN88" i="6"/>
  <c r="HO88" i="6"/>
  <c r="HP88" i="6"/>
  <c r="HQ88" i="6"/>
  <c r="HR88" i="6"/>
  <c r="HS88" i="6"/>
  <c r="HT88" i="6"/>
  <c r="HU88" i="6"/>
  <c r="HV88" i="6"/>
  <c r="HW88" i="6"/>
  <c r="HX88" i="6"/>
  <c r="HY88" i="6"/>
  <c r="HZ88" i="6"/>
  <c r="IA88" i="6"/>
  <c r="IB88" i="6"/>
  <c r="IC88" i="6"/>
  <c r="ID88" i="6"/>
  <c r="IE88" i="6"/>
  <c r="IF88" i="6"/>
  <c r="H89" i="6"/>
  <c r="I89" i="6"/>
  <c r="J89" i="6"/>
  <c r="K89" i="6"/>
  <c r="L89" i="6"/>
  <c r="M89" i="6"/>
  <c r="N89" i="6"/>
  <c r="O89" i="6"/>
  <c r="P89" i="6"/>
  <c r="Q89" i="6"/>
  <c r="R89" i="6"/>
  <c r="S89" i="6"/>
  <c r="T89" i="6"/>
  <c r="U89" i="6"/>
  <c r="V89" i="6"/>
  <c r="W89" i="6"/>
  <c r="X89" i="6"/>
  <c r="Y89" i="6"/>
  <c r="Z89" i="6"/>
  <c r="AA89" i="6"/>
  <c r="AB89" i="6"/>
  <c r="AC89" i="6"/>
  <c r="AD89" i="6"/>
  <c r="AE89" i="6"/>
  <c r="AF89" i="6"/>
  <c r="AG89" i="6"/>
  <c r="AH89" i="6"/>
  <c r="AI89" i="6"/>
  <c r="AJ89" i="6"/>
  <c r="AK89" i="6"/>
  <c r="AL89" i="6"/>
  <c r="AM89" i="6"/>
  <c r="AN89" i="6"/>
  <c r="AO89" i="6"/>
  <c r="AP89" i="6"/>
  <c r="AQ89" i="6"/>
  <c r="AR89" i="6"/>
  <c r="AS89" i="6"/>
  <c r="AT89" i="6"/>
  <c r="AU89" i="6"/>
  <c r="AV89" i="6"/>
  <c r="AW89" i="6"/>
  <c r="AX89" i="6"/>
  <c r="AY89" i="6"/>
  <c r="AZ89" i="6"/>
  <c r="BA89" i="6"/>
  <c r="BB89" i="6"/>
  <c r="BC89" i="6"/>
  <c r="BD89" i="6"/>
  <c r="BE89" i="6"/>
  <c r="BF89" i="6"/>
  <c r="BG89" i="6"/>
  <c r="BH89" i="6"/>
  <c r="BI89" i="6"/>
  <c r="BJ89" i="6"/>
  <c r="BK89" i="6"/>
  <c r="BL89" i="6"/>
  <c r="BM89" i="6"/>
  <c r="BN89" i="6"/>
  <c r="BO89" i="6"/>
  <c r="BP89" i="6"/>
  <c r="BQ89" i="6"/>
  <c r="BR89" i="6"/>
  <c r="BS89" i="6"/>
  <c r="BT89" i="6"/>
  <c r="BU89" i="6"/>
  <c r="BV89" i="6"/>
  <c r="BW89" i="6"/>
  <c r="BX89" i="6"/>
  <c r="BY89" i="6"/>
  <c r="BZ89" i="6"/>
  <c r="CA89" i="6"/>
  <c r="CB89" i="6"/>
  <c r="CC89" i="6"/>
  <c r="CD89" i="6"/>
  <c r="CE89" i="6"/>
  <c r="CF89" i="6"/>
  <c r="CG89" i="6"/>
  <c r="CH89" i="6"/>
  <c r="CI89" i="6"/>
  <c r="CJ89" i="6"/>
  <c r="CK89" i="6"/>
  <c r="CL89" i="6"/>
  <c r="CM89" i="6"/>
  <c r="CN89" i="6"/>
  <c r="CO89" i="6"/>
  <c r="CP89" i="6"/>
  <c r="CQ89" i="6"/>
  <c r="CR89" i="6"/>
  <c r="CS89" i="6"/>
  <c r="CT89" i="6"/>
  <c r="CU89" i="6"/>
  <c r="CV89" i="6"/>
  <c r="CW89" i="6"/>
  <c r="CX89" i="6"/>
  <c r="CY89" i="6"/>
  <c r="CZ89" i="6"/>
  <c r="DA89" i="6"/>
  <c r="DB89" i="6"/>
  <c r="DC89" i="6"/>
  <c r="DD89" i="6"/>
  <c r="DE89" i="6"/>
  <c r="DF89" i="6"/>
  <c r="DG89" i="6"/>
  <c r="DH89" i="6"/>
  <c r="DI89" i="6"/>
  <c r="DJ89" i="6"/>
  <c r="DK89" i="6"/>
  <c r="DL89" i="6"/>
  <c r="DN89" i="6"/>
  <c r="DO89" i="6"/>
  <c r="DP89" i="6"/>
  <c r="DQ89" i="6"/>
  <c r="DR89" i="6"/>
  <c r="DS89" i="6"/>
  <c r="DT89" i="6"/>
  <c r="DU89" i="6"/>
  <c r="DV89" i="6"/>
  <c r="DW89" i="6"/>
  <c r="DX89" i="6"/>
  <c r="DY89" i="6"/>
  <c r="EB89" i="6"/>
  <c r="EC89" i="6"/>
  <c r="ED89" i="6"/>
  <c r="EE89" i="6"/>
  <c r="EF89" i="6"/>
  <c r="EG89" i="6"/>
  <c r="EH89" i="6"/>
  <c r="EI89" i="6"/>
  <c r="EJ89" i="6"/>
  <c r="EK89" i="6"/>
  <c r="EL89" i="6"/>
  <c r="EM89" i="6"/>
  <c r="EN89" i="6"/>
  <c r="EO89" i="6"/>
  <c r="EP89" i="6"/>
  <c r="EQ89" i="6"/>
  <c r="ER89" i="6"/>
  <c r="ES89" i="6"/>
  <c r="ET89" i="6"/>
  <c r="EU89" i="6"/>
  <c r="EV89" i="6"/>
  <c r="EW89" i="6"/>
  <c r="EX89" i="6"/>
  <c r="EY89" i="6"/>
  <c r="EZ89" i="6"/>
  <c r="FA89" i="6"/>
  <c r="FB89" i="6"/>
  <c r="FC89" i="6"/>
  <c r="FD89" i="6"/>
  <c r="FE89" i="6"/>
  <c r="FF89" i="6"/>
  <c r="FG89" i="6"/>
  <c r="FH89" i="6"/>
  <c r="FI89" i="6"/>
  <c r="FJ89" i="6"/>
  <c r="FK89" i="6"/>
  <c r="FL89" i="6"/>
  <c r="FM89" i="6"/>
  <c r="FN89" i="6"/>
  <c r="FO89" i="6"/>
  <c r="FP89" i="6"/>
  <c r="FQ89" i="6"/>
  <c r="FR89" i="6"/>
  <c r="FS89" i="6"/>
  <c r="FT89" i="6"/>
  <c r="FU89" i="6"/>
  <c r="FV89" i="6"/>
  <c r="FW89" i="6"/>
  <c r="FX89" i="6"/>
  <c r="FY89" i="6"/>
  <c r="FZ89" i="6"/>
  <c r="GA89" i="6"/>
  <c r="GB89" i="6"/>
  <c r="GC89" i="6"/>
  <c r="GD89" i="6"/>
  <c r="GE89" i="6"/>
  <c r="GF89" i="6"/>
  <c r="GG89" i="6"/>
  <c r="GH89" i="6"/>
  <c r="GI89" i="6"/>
  <c r="GJ89" i="6"/>
  <c r="GK89" i="6"/>
  <c r="GL89" i="6"/>
  <c r="GM89" i="6"/>
  <c r="GN89" i="6"/>
  <c r="GO89" i="6"/>
  <c r="GP89" i="6"/>
  <c r="GQ89" i="6"/>
  <c r="GR89" i="6"/>
  <c r="GS89" i="6"/>
  <c r="GT89" i="6"/>
  <c r="GU89" i="6"/>
  <c r="GV89" i="6"/>
  <c r="GW89" i="6"/>
  <c r="GX89" i="6"/>
  <c r="GY89" i="6"/>
  <c r="GZ89" i="6"/>
  <c r="HA89" i="6"/>
  <c r="HB89" i="6"/>
  <c r="HC89" i="6"/>
  <c r="HD89" i="6"/>
  <c r="HE89" i="6"/>
  <c r="HF89" i="6"/>
  <c r="HG89" i="6"/>
  <c r="HH89" i="6"/>
  <c r="HI89" i="6"/>
  <c r="HJ89" i="6"/>
  <c r="HK89" i="6"/>
  <c r="HL89" i="6"/>
  <c r="HM89" i="6"/>
  <c r="HN89" i="6"/>
  <c r="HO89" i="6"/>
  <c r="HP89" i="6"/>
  <c r="HQ89" i="6"/>
  <c r="HR89" i="6"/>
  <c r="HS89" i="6"/>
  <c r="HT89" i="6"/>
  <c r="HU89" i="6"/>
  <c r="HV89" i="6"/>
  <c r="HW89" i="6"/>
  <c r="HX89" i="6"/>
  <c r="HY89" i="6"/>
  <c r="HZ89" i="6"/>
  <c r="IA89" i="6"/>
  <c r="IB89" i="6"/>
  <c r="IC89" i="6"/>
  <c r="ID89" i="6"/>
  <c r="IE89" i="6"/>
  <c r="IF89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AB90" i="6"/>
  <c r="AC90" i="6"/>
  <c r="AD90" i="6"/>
  <c r="AE90" i="6"/>
  <c r="AF90" i="6"/>
  <c r="AG90" i="6"/>
  <c r="AH90" i="6"/>
  <c r="AI90" i="6"/>
  <c r="AJ90" i="6"/>
  <c r="AK90" i="6"/>
  <c r="AL90" i="6"/>
  <c r="AM90" i="6"/>
  <c r="AN90" i="6"/>
  <c r="AO90" i="6"/>
  <c r="AP90" i="6"/>
  <c r="AQ90" i="6"/>
  <c r="AR90" i="6"/>
  <c r="AS90" i="6"/>
  <c r="AT90" i="6"/>
  <c r="AU90" i="6"/>
  <c r="AV90" i="6"/>
  <c r="AW90" i="6"/>
  <c r="AX90" i="6"/>
  <c r="AZ90" i="6"/>
  <c r="BA90" i="6"/>
  <c r="BB90" i="6"/>
  <c r="BC90" i="6"/>
  <c r="BD90" i="6"/>
  <c r="BE90" i="6"/>
  <c r="BF90" i="6"/>
  <c r="BG90" i="6"/>
  <c r="BH90" i="6"/>
  <c r="BI90" i="6"/>
  <c r="BJ90" i="6"/>
  <c r="BK90" i="6"/>
  <c r="BL90" i="6"/>
  <c r="BM90" i="6"/>
  <c r="BN90" i="6"/>
  <c r="BO90" i="6"/>
  <c r="BP90" i="6"/>
  <c r="BQ90" i="6"/>
  <c r="BR90" i="6"/>
  <c r="BS90" i="6"/>
  <c r="BT90" i="6"/>
  <c r="BU90" i="6"/>
  <c r="BV90" i="6"/>
  <c r="BW90" i="6"/>
  <c r="BX90" i="6"/>
  <c r="BY90" i="6"/>
  <c r="BZ90" i="6"/>
  <c r="CA90" i="6"/>
  <c r="CB90" i="6"/>
  <c r="CC90" i="6"/>
  <c r="CD90" i="6"/>
  <c r="CE90" i="6"/>
  <c r="CF90" i="6"/>
  <c r="CG90" i="6"/>
  <c r="CH90" i="6"/>
  <c r="CI90" i="6"/>
  <c r="CJ90" i="6"/>
  <c r="CK90" i="6"/>
  <c r="CL90" i="6"/>
  <c r="CM90" i="6"/>
  <c r="CN90" i="6"/>
  <c r="CO90" i="6"/>
  <c r="CP90" i="6"/>
  <c r="CQ90" i="6"/>
  <c r="CR90" i="6"/>
  <c r="CS90" i="6"/>
  <c r="CT90" i="6"/>
  <c r="CU90" i="6"/>
  <c r="CV90" i="6"/>
  <c r="CW90" i="6"/>
  <c r="CX90" i="6"/>
  <c r="CY90" i="6"/>
  <c r="CZ90" i="6"/>
  <c r="DA90" i="6"/>
  <c r="DB90" i="6"/>
  <c r="DC90" i="6"/>
  <c r="DD90" i="6"/>
  <c r="DE90" i="6"/>
  <c r="DF90" i="6"/>
  <c r="DG90" i="6"/>
  <c r="DH90" i="6"/>
  <c r="DI90" i="6"/>
  <c r="DJ90" i="6"/>
  <c r="DK90" i="6"/>
  <c r="DL90" i="6"/>
  <c r="DM90" i="6"/>
  <c r="DN90" i="6"/>
  <c r="DO90" i="6"/>
  <c r="DP90" i="6"/>
  <c r="DQ90" i="6"/>
  <c r="DR90" i="6"/>
  <c r="DS90" i="6"/>
  <c r="DT90" i="6"/>
  <c r="DU90" i="6"/>
  <c r="DV90" i="6"/>
  <c r="DW90" i="6"/>
  <c r="DX90" i="6"/>
  <c r="DY90" i="6"/>
  <c r="EB90" i="6"/>
  <c r="EC90" i="6"/>
  <c r="ED90" i="6"/>
  <c r="EE90" i="6"/>
  <c r="EF90" i="6"/>
  <c r="EG90" i="6"/>
  <c r="EH90" i="6"/>
  <c r="EI90" i="6"/>
  <c r="EJ90" i="6"/>
  <c r="EK90" i="6"/>
  <c r="EL90" i="6"/>
  <c r="EM90" i="6"/>
  <c r="EN90" i="6"/>
  <c r="EO90" i="6"/>
  <c r="EP90" i="6"/>
  <c r="EQ90" i="6"/>
  <c r="ER90" i="6"/>
  <c r="ES90" i="6"/>
  <c r="ET90" i="6"/>
  <c r="EU90" i="6"/>
  <c r="EV90" i="6"/>
  <c r="EW90" i="6"/>
  <c r="EX90" i="6"/>
  <c r="EY90" i="6"/>
  <c r="EZ90" i="6"/>
  <c r="FA90" i="6"/>
  <c r="FB90" i="6"/>
  <c r="FC90" i="6"/>
  <c r="FD90" i="6"/>
  <c r="FE90" i="6"/>
  <c r="FF90" i="6"/>
  <c r="FG90" i="6"/>
  <c r="FH90" i="6"/>
  <c r="FI90" i="6"/>
  <c r="FJ90" i="6"/>
  <c r="FK90" i="6"/>
  <c r="FL90" i="6"/>
  <c r="FM90" i="6"/>
  <c r="FN90" i="6"/>
  <c r="FO90" i="6"/>
  <c r="FP90" i="6"/>
  <c r="FQ90" i="6"/>
  <c r="FR90" i="6"/>
  <c r="FS90" i="6"/>
  <c r="FT90" i="6"/>
  <c r="FU90" i="6"/>
  <c r="FV90" i="6"/>
  <c r="FW90" i="6"/>
  <c r="FX90" i="6"/>
  <c r="FY90" i="6"/>
  <c r="FZ90" i="6"/>
  <c r="GA90" i="6"/>
  <c r="GB90" i="6"/>
  <c r="GC90" i="6"/>
  <c r="GD90" i="6"/>
  <c r="GE90" i="6"/>
  <c r="GF90" i="6"/>
  <c r="GG90" i="6"/>
  <c r="GH90" i="6"/>
  <c r="GI90" i="6"/>
  <c r="GJ90" i="6"/>
  <c r="GK90" i="6"/>
  <c r="GL90" i="6"/>
  <c r="GM90" i="6"/>
  <c r="GN90" i="6"/>
  <c r="GO90" i="6"/>
  <c r="GP90" i="6"/>
  <c r="GQ90" i="6"/>
  <c r="GR90" i="6"/>
  <c r="GS90" i="6"/>
  <c r="GT90" i="6"/>
  <c r="GU90" i="6"/>
  <c r="GV90" i="6"/>
  <c r="GW90" i="6"/>
  <c r="GX90" i="6"/>
  <c r="GY90" i="6"/>
  <c r="GZ90" i="6"/>
  <c r="HA90" i="6"/>
  <c r="HB90" i="6"/>
  <c r="HC90" i="6"/>
  <c r="HD90" i="6"/>
  <c r="HE90" i="6"/>
  <c r="HF90" i="6"/>
  <c r="HG90" i="6"/>
  <c r="HH90" i="6"/>
  <c r="HI90" i="6"/>
  <c r="HJ90" i="6"/>
  <c r="HK90" i="6"/>
  <c r="HL90" i="6"/>
  <c r="HM90" i="6"/>
  <c r="HN90" i="6"/>
  <c r="HO90" i="6"/>
  <c r="HP90" i="6"/>
  <c r="HQ90" i="6"/>
  <c r="HR90" i="6"/>
  <c r="HS90" i="6"/>
  <c r="HT90" i="6"/>
  <c r="HU90" i="6"/>
  <c r="HV90" i="6"/>
  <c r="HW90" i="6"/>
  <c r="HX90" i="6"/>
  <c r="HY90" i="6"/>
  <c r="HZ90" i="6"/>
  <c r="IA90" i="6"/>
  <c r="IB90" i="6"/>
  <c r="IC90" i="6"/>
  <c r="ID90" i="6"/>
  <c r="IE90" i="6"/>
  <c r="IF90" i="6"/>
  <c r="H91" i="6"/>
  <c r="I91" i="6"/>
  <c r="J91" i="6"/>
  <c r="K91" i="6"/>
  <c r="L91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Z91" i="6"/>
  <c r="AA91" i="6"/>
  <c r="AB91" i="6"/>
  <c r="AC91" i="6"/>
  <c r="AD91" i="6"/>
  <c r="AE91" i="6"/>
  <c r="AF91" i="6"/>
  <c r="AG91" i="6"/>
  <c r="AH91" i="6"/>
  <c r="AI91" i="6"/>
  <c r="AJ91" i="6"/>
  <c r="AK91" i="6"/>
  <c r="AL91" i="6"/>
  <c r="AM91" i="6"/>
  <c r="AN91" i="6"/>
  <c r="AO91" i="6"/>
  <c r="AP91" i="6"/>
  <c r="AQ91" i="6"/>
  <c r="AR91" i="6"/>
  <c r="AS91" i="6"/>
  <c r="AT91" i="6"/>
  <c r="AU91" i="6"/>
  <c r="AV91" i="6"/>
  <c r="AW91" i="6"/>
  <c r="AX91" i="6"/>
  <c r="AY91" i="6"/>
  <c r="AZ91" i="6"/>
  <c r="BA91" i="6"/>
  <c r="BB91" i="6"/>
  <c r="BC91" i="6"/>
  <c r="BD91" i="6"/>
  <c r="BE91" i="6"/>
  <c r="BF91" i="6"/>
  <c r="BG91" i="6"/>
  <c r="BH91" i="6"/>
  <c r="BI91" i="6"/>
  <c r="BJ91" i="6"/>
  <c r="BK91" i="6"/>
  <c r="BL91" i="6"/>
  <c r="BM91" i="6"/>
  <c r="BN91" i="6"/>
  <c r="BO91" i="6"/>
  <c r="BP91" i="6"/>
  <c r="BQ91" i="6"/>
  <c r="BR91" i="6"/>
  <c r="BS91" i="6"/>
  <c r="BT91" i="6"/>
  <c r="BU91" i="6"/>
  <c r="BV91" i="6"/>
  <c r="BW91" i="6"/>
  <c r="BX91" i="6"/>
  <c r="BY91" i="6"/>
  <c r="BZ91" i="6"/>
  <c r="CA91" i="6"/>
  <c r="CB91" i="6"/>
  <c r="CC91" i="6"/>
  <c r="CD91" i="6"/>
  <c r="CE91" i="6"/>
  <c r="CF91" i="6"/>
  <c r="CG91" i="6"/>
  <c r="CH91" i="6"/>
  <c r="CI91" i="6"/>
  <c r="CJ91" i="6"/>
  <c r="CK91" i="6"/>
  <c r="CL91" i="6"/>
  <c r="CM91" i="6"/>
  <c r="CN91" i="6"/>
  <c r="CO91" i="6"/>
  <c r="CP91" i="6"/>
  <c r="CQ91" i="6"/>
  <c r="CR91" i="6"/>
  <c r="CS91" i="6"/>
  <c r="CT91" i="6"/>
  <c r="CU91" i="6"/>
  <c r="CV91" i="6"/>
  <c r="CW91" i="6"/>
  <c r="CX91" i="6"/>
  <c r="CY91" i="6"/>
  <c r="CZ91" i="6"/>
  <c r="DA91" i="6"/>
  <c r="DB91" i="6"/>
  <c r="DC91" i="6"/>
  <c r="DD91" i="6"/>
  <c r="DE91" i="6"/>
  <c r="DF91" i="6"/>
  <c r="DG91" i="6"/>
  <c r="DH91" i="6"/>
  <c r="DI91" i="6"/>
  <c r="DJ91" i="6"/>
  <c r="DK91" i="6"/>
  <c r="DL91" i="6"/>
  <c r="DM91" i="6"/>
  <c r="DN91" i="6"/>
  <c r="DO91" i="6"/>
  <c r="DP91" i="6"/>
  <c r="DQ91" i="6"/>
  <c r="DR91" i="6"/>
  <c r="DS91" i="6"/>
  <c r="DT91" i="6"/>
  <c r="DU91" i="6"/>
  <c r="DV91" i="6"/>
  <c r="DW91" i="6"/>
  <c r="DX91" i="6"/>
  <c r="DY91" i="6"/>
  <c r="EB91" i="6"/>
  <c r="EC91" i="6"/>
  <c r="ED91" i="6"/>
  <c r="EE91" i="6"/>
  <c r="EF91" i="6"/>
  <c r="EG91" i="6"/>
  <c r="EH91" i="6"/>
  <c r="EI91" i="6"/>
  <c r="EJ91" i="6"/>
  <c r="EK91" i="6"/>
  <c r="EL91" i="6"/>
  <c r="EM91" i="6"/>
  <c r="EN91" i="6"/>
  <c r="EO91" i="6"/>
  <c r="EP91" i="6"/>
  <c r="EQ91" i="6"/>
  <c r="ER91" i="6"/>
  <c r="ES91" i="6"/>
  <c r="ET91" i="6"/>
  <c r="EU91" i="6"/>
  <c r="EV91" i="6"/>
  <c r="EW91" i="6"/>
  <c r="EX91" i="6"/>
  <c r="EY91" i="6"/>
  <c r="EZ91" i="6"/>
  <c r="FA91" i="6"/>
  <c r="FB91" i="6"/>
  <c r="FC91" i="6"/>
  <c r="FD91" i="6"/>
  <c r="FE91" i="6"/>
  <c r="FF91" i="6"/>
  <c r="FG91" i="6"/>
  <c r="FH91" i="6"/>
  <c r="FI91" i="6"/>
  <c r="FJ91" i="6"/>
  <c r="FK91" i="6"/>
  <c r="FL91" i="6"/>
  <c r="FM91" i="6"/>
  <c r="FN91" i="6"/>
  <c r="FO91" i="6"/>
  <c r="FP91" i="6"/>
  <c r="FQ91" i="6"/>
  <c r="FR91" i="6"/>
  <c r="FS91" i="6"/>
  <c r="FT91" i="6"/>
  <c r="FU91" i="6"/>
  <c r="FV91" i="6"/>
  <c r="FW91" i="6"/>
  <c r="FX91" i="6"/>
  <c r="FY91" i="6"/>
  <c r="FZ91" i="6"/>
  <c r="GA91" i="6"/>
  <c r="GB91" i="6"/>
  <c r="GC91" i="6"/>
  <c r="GD91" i="6"/>
  <c r="GE91" i="6"/>
  <c r="GF91" i="6"/>
  <c r="GG91" i="6"/>
  <c r="GH91" i="6"/>
  <c r="GI91" i="6"/>
  <c r="GJ91" i="6"/>
  <c r="GK91" i="6"/>
  <c r="GL91" i="6"/>
  <c r="GM91" i="6"/>
  <c r="GN91" i="6"/>
  <c r="GO91" i="6"/>
  <c r="GP91" i="6"/>
  <c r="GQ91" i="6"/>
  <c r="GR91" i="6"/>
  <c r="GS91" i="6"/>
  <c r="GT91" i="6"/>
  <c r="GU91" i="6"/>
  <c r="GV91" i="6"/>
  <c r="GW91" i="6"/>
  <c r="GX91" i="6"/>
  <c r="GY91" i="6"/>
  <c r="GZ91" i="6"/>
  <c r="HA91" i="6"/>
  <c r="HB91" i="6"/>
  <c r="HC91" i="6"/>
  <c r="HD91" i="6"/>
  <c r="HE91" i="6"/>
  <c r="HF91" i="6"/>
  <c r="HG91" i="6"/>
  <c r="HH91" i="6"/>
  <c r="HI91" i="6"/>
  <c r="HJ91" i="6"/>
  <c r="HK91" i="6"/>
  <c r="HL91" i="6"/>
  <c r="HM91" i="6"/>
  <c r="HN91" i="6"/>
  <c r="HO91" i="6"/>
  <c r="HP91" i="6"/>
  <c r="HQ91" i="6"/>
  <c r="HR91" i="6"/>
  <c r="HS91" i="6"/>
  <c r="HT91" i="6"/>
  <c r="HU91" i="6"/>
  <c r="HV91" i="6"/>
  <c r="HW91" i="6"/>
  <c r="HX91" i="6"/>
  <c r="HY91" i="6"/>
  <c r="HZ91" i="6"/>
  <c r="IA91" i="6"/>
  <c r="IB91" i="6"/>
  <c r="IC91" i="6"/>
  <c r="ID91" i="6"/>
  <c r="IE91" i="6"/>
  <c r="IF91" i="6"/>
  <c r="H92" i="6"/>
  <c r="I92" i="6"/>
  <c r="J92" i="6"/>
  <c r="K92" i="6"/>
  <c r="L92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AB92" i="6"/>
  <c r="AC92" i="6"/>
  <c r="AD92" i="6"/>
  <c r="AE92" i="6"/>
  <c r="AF92" i="6"/>
  <c r="AG92" i="6"/>
  <c r="AH92" i="6"/>
  <c r="AI92" i="6"/>
  <c r="AJ92" i="6"/>
  <c r="AK92" i="6"/>
  <c r="AL92" i="6"/>
  <c r="AM92" i="6"/>
  <c r="AN92" i="6"/>
  <c r="AO92" i="6"/>
  <c r="AP92" i="6"/>
  <c r="AQ92" i="6"/>
  <c r="AR92" i="6"/>
  <c r="AS92" i="6"/>
  <c r="AT92" i="6"/>
  <c r="AU92" i="6"/>
  <c r="AV92" i="6"/>
  <c r="AW92" i="6"/>
  <c r="AX92" i="6"/>
  <c r="AY92" i="6"/>
  <c r="AZ92" i="6"/>
  <c r="BA92" i="6"/>
  <c r="BB92" i="6"/>
  <c r="BC92" i="6"/>
  <c r="BD92" i="6"/>
  <c r="BE92" i="6"/>
  <c r="BF92" i="6"/>
  <c r="BG92" i="6"/>
  <c r="BH92" i="6"/>
  <c r="BI92" i="6"/>
  <c r="BJ92" i="6"/>
  <c r="BK92" i="6"/>
  <c r="BL92" i="6"/>
  <c r="BM92" i="6"/>
  <c r="BN92" i="6"/>
  <c r="BO92" i="6"/>
  <c r="BP92" i="6"/>
  <c r="BQ92" i="6"/>
  <c r="BR92" i="6"/>
  <c r="BS92" i="6"/>
  <c r="BT92" i="6"/>
  <c r="BU92" i="6"/>
  <c r="BV92" i="6"/>
  <c r="BW92" i="6"/>
  <c r="BX92" i="6"/>
  <c r="BY92" i="6"/>
  <c r="BZ92" i="6"/>
  <c r="CA92" i="6"/>
  <c r="CB92" i="6"/>
  <c r="CC92" i="6"/>
  <c r="CD92" i="6"/>
  <c r="CE92" i="6"/>
  <c r="CF92" i="6"/>
  <c r="CG92" i="6"/>
  <c r="CH92" i="6"/>
  <c r="CI92" i="6"/>
  <c r="CJ92" i="6"/>
  <c r="CK92" i="6"/>
  <c r="CL92" i="6"/>
  <c r="CM92" i="6"/>
  <c r="CN92" i="6"/>
  <c r="CO92" i="6"/>
  <c r="CP92" i="6"/>
  <c r="CQ92" i="6"/>
  <c r="CR92" i="6"/>
  <c r="CS92" i="6"/>
  <c r="CT92" i="6"/>
  <c r="CU92" i="6"/>
  <c r="CV92" i="6"/>
  <c r="CW92" i="6"/>
  <c r="CX92" i="6"/>
  <c r="CY92" i="6"/>
  <c r="CZ92" i="6"/>
  <c r="DA92" i="6"/>
  <c r="DB92" i="6"/>
  <c r="DC92" i="6"/>
  <c r="DD92" i="6"/>
  <c r="DE92" i="6"/>
  <c r="DF92" i="6"/>
  <c r="DG92" i="6"/>
  <c r="DH92" i="6"/>
  <c r="DI92" i="6"/>
  <c r="DJ92" i="6"/>
  <c r="DK92" i="6"/>
  <c r="DL92" i="6"/>
  <c r="DM92" i="6"/>
  <c r="DN92" i="6"/>
  <c r="DO92" i="6"/>
  <c r="DP92" i="6"/>
  <c r="DQ92" i="6"/>
  <c r="DR92" i="6"/>
  <c r="DS92" i="6"/>
  <c r="DT92" i="6"/>
  <c r="DU92" i="6"/>
  <c r="DV92" i="6"/>
  <c r="DW92" i="6"/>
  <c r="DX92" i="6"/>
  <c r="DY92" i="6"/>
  <c r="EB92" i="6"/>
  <c r="EC92" i="6"/>
  <c r="ED92" i="6"/>
  <c r="EE92" i="6"/>
  <c r="EF92" i="6"/>
  <c r="EG92" i="6"/>
  <c r="EH92" i="6"/>
  <c r="EI92" i="6"/>
  <c r="EJ92" i="6"/>
  <c r="EK92" i="6"/>
  <c r="EL92" i="6"/>
  <c r="EM92" i="6"/>
  <c r="EN92" i="6"/>
  <c r="EO92" i="6"/>
  <c r="EP92" i="6"/>
  <c r="EQ92" i="6"/>
  <c r="ER92" i="6"/>
  <c r="ES92" i="6"/>
  <c r="ET92" i="6"/>
  <c r="EU92" i="6"/>
  <c r="EV92" i="6"/>
  <c r="EW92" i="6"/>
  <c r="EX92" i="6"/>
  <c r="EY92" i="6"/>
  <c r="EZ92" i="6"/>
  <c r="FA92" i="6"/>
  <c r="FB92" i="6"/>
  <c r="FC92" i="6"/>
  <c r="FD92" i="6"/>
  <c r="FE92" i="6"/>
  <c r="FF92" i="6"/>
  <c r="FG92" i="6"/>
  <c r="FH92" i="6"/>
  <c r="FI92" i="6"/>
  <c r="FJ92" i="6"/>
  <c r="FK92" i="6"/>
  <c r="FL92" i="6"/>
  <c r="FM92" i="6"/>
  <c r="FN92" i="6"/>
  <c r="FO92" i="6"/>
  <c r="FP92" i="6"/>
  <c r="FQ92" i="6"/>
  <c r="FR92" i="6"/>
  <c r="FS92" i="6"/>
  <c r="FT92" i="6"/>
  <c r="FU92" i="6"/>
  <c r="FV92" i="6"/>
  <c r="FW92" i="6"/>
  <c r="FX92" i="6"/>
  <c r="FY92" i="6"/>
  <c r="FZ92" i="6"/>
  <c r="GA92" i="6"/>
  <c r="GB92" i="6"/>
  <c r="GC92" i="6"/>
  <c r="GD92" i="6"/>
  <c r="GE92" i="6"/>
  <c r="GF92" i="6"/>
  <c r="GG92" i="6"/>
  <c r="GH92" i="6"/>
  <c r="GI92" i="6"/>
  <c r="GJ92" i="6"/>
  <c r="GK92" i="6"/>
  <c r="GL92" i="6"/>
  <c r="GM92" i="6"/>
  <c r="GN92" i="6"/>
  <c r="GO92" i="6"/>
  <c r="GP92" i="6"/>
  <c r="GQ92" i="6"/>
  <c r="GR92" i="6"/>
  <c r="GS92" i="6"/>
  <c r="GT92" i="6"/>
  <c r="GU92" i="6"/>
  <c r="GV92" i="6"/>
  <c r="GW92" i="6"/>
  <c r="GX92" i="6"/>
  <c r="GY92" i="6"/>
  <c r="GZ92" i="6"/>
  <c r="HA92" i="6"/>
  <c r="HB92" i="6"/>
  <c r="HC92" i="6"/>
  <c r="HD92" i="6"/>
  <c r="HE92" i="6"/>
  <c r="HF92" i="6"/>
  <c r="HG92" i="6"/>
  <c r="HH92" i="6"/>
  <c r="HI92" i="6"/>
  <c r="HJ92" i="6"/>
  <c r="HK92" i="6"/>
  <c r="HL92" i="6"/>
  <c r="HM92" i="6"/>
  <c r="HN92" i="6"/>
  <c r="HO92" i="6"/>
  <c r="HP92" i="6"/>
  <c r="HQ92" i="6"/>
  <c r="HR92" i="6"/>
  <c r="HS92" i="6"/>
  <c r="HT92" i="6"/>
  <c r="HU92" i="6"/>
  <c r="HV92" i="6"/>
  <c r="HW92" i="6"/>
  <c r="HX92" i="6"/>
  <c r="HY92" i="6"/>
  <c r="HZ92" i="6"/>
  <c r="IA92" i="6"/>
  <c r="IB92" i="6"/>
  <c r="IC92" i="6"/>
  <c r="ID92" i="6"/>
  <c r="IE92" i="6"/>
  <c r="IF92" i="6"/>
  <c r="H94" i="6"/>
  <c r="I94" i="6"/>
  <c r="J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G94" i="6"/>
  <c r="AH94" i="6"/>
  <c r="AI94" i="6"/>
  <c r="AJ94" i="6"/>
  <c r="AK94" i="6"/>
  <c r="AL94" i="6"/>
  <c r="AM94" i="6"/>
  <c r="AN94" i="6"/>
  <c r="AO94" i="6"/>
  <c r="AP94" i="6"/>
  <c r="AQ94" i="6"/>
  <c r="AR94" i="6"/>
  <c r="AS94" i="6"/>
  <c r="AT94" i="6"/>
  <c r="AU94" i="6"/>
  <c r="AV94" i="6"/>
  <c r="AW94" i="6"/>
  <c r="AX94" i="6"/>
  <c r="AY94" i="6"/>
  <c r="AZ94" i="6"/>
  <c r="BA94" i="6"/>
  <c r="BB94" i="6"/>
  <c r="BC94" i="6"/>
  <c r="BD94" i="6"/>
  <c r="BE94" i="6"/>
  <c r="BF94" i="6"/>
  <c r="BG94" i="6"/>
  <c r="BH94" i="6"/>
  <c r="BI94" i="6"/>
  <c r="BJ94" i="6"/>
  <c r="BK94" i="6"/>
  <c r="BL94" i="6"/>
  <c r="BM94" i="6"/>
  <c r="BN94" i="6"/>
  <c r="BO94" i="6"/>
  <c r="BP94" i="6"/>
  <c r="BQ94" i="6"/>
  <c r="BR94" i="6"/>
  <c r="BS94" i="6"/>
  <c r="BT94" i="6"/>
  <c r="BU94" i="6"/>
  <c r="BV94" i="6"/>
  <c r="BW94" i="6"/>
  <c r="BX94" i="6"/>
  <c r="BY94" i="6"/>
  <c r="BZ94" i="6"/>
  <c r="CA94" i="6"/>
  <c r="CB94" i="6"/>
  <c r="CC94" i="6"/>
  <c r="CD94" i="6"/>
  <c r="CE94" i="6"/>
  <c r="CF94" i="6"/>
  <c r="CG94" i="6"/>
  <c r="CH94" i="6"/>
  <c r="CI94" i="6"/>
  <c r="CJ94" i="6"/>
  <c r="CK94" i="6"/>
  <c r="CL94" i="6"/>
  <c r="CM94" i="6"/>
  <c r="CN94" i="6"/>
  <c r="CO94" i="6"/>
  <c r="CP94" i="6"/>
  <c r="CQ94" i="6"/>
  <c r="CR94" i="6"/>
  <c r="CS94" i="6"/>
  <c r="CT94" i="6"/>
  <c r="CU94" i="6"/>
  <c r="CV94" i="6"/>
  <c r="CW94" i="6"/>
  <c r="CX94" i="6"/>
  <c r="CY94" i="6"/>
  <c r="CZ94" i="6"/>
  <c r="DA94" i="6"/>
  <c r="DB94" i="6"/>
  <c r="DC94" i="6"/>
  <c r="DD94" i="6"/>
  <c r="DE94" i="6"/>
  <c r="DF94" i="6"/>
  <c r="DG94" i="6"/>
  <c r="DH94" i="6"/>
  <c r="DI94" i="6"/>
  <c r="DJ94" i="6"/>
  <c r="DK94" i="6"/>
  <c r="DL94" i="6"/>
  <c r="DM94" i="6"/>
  <c r="DN94" i="6"/>
  <c r="DO94" i="6"/>
  <c r="DP94" i="6"/>
  <c r="DQ94" i="6"/>
  <c r="DR94" i="6"/>
  <c r="DS94" i="6"/>
  <c r="DT94" i="6"/>
  <c r="DU94" i="6"/>
  <c r="DV94" i="6"/>
  <c r="DW94" i="6"/>
  <c r="DX94" i="6"/>
  <c r="DY94" i="6"/>
  <c r="DZ94" i="6"/>
  <c r="EA94" i="6"/>
  <c r="EB94" i="6"/>
  <c r="EC94" i="6"/>
  <c r="ED94" i="6"/>
  <c r="EE94" i="6"/>
  <c r="EF94" i="6"/>
  <c r="EG94" i="6"/>
  <c r="EH94" i="6"/>
  <c r="EI94" i="6"/>
  <c r="EJ94" i="6"/>
  <c r="EK94" i="6"/>
  <c r="EL94" i="6"/>
  <c r="EM94" i="6"/>
  <c r="EN94" i="6"/>
  <c r="EO94" i="6"/>
  <c r="EP94" i="6"/>
  <c r="EQ94" i="6"/>
  <c r="ER94" i="6"/>
  <c r="ES94" i="6"/>
  <c r="ET94" i="6"/>
  <c r="EU94" i="6"/>
  <c r="EV94" i="6"/>
  <c r="EW94" i="6"/>
  <c r="EX94" i="6"/>
  <c r="EY94" i="6"/>
  <c r="EZ94" i="6"/>
  <c r="FA94" i="6"/>
  <c r="FB94" i="6"/>
  <c r="FC94" i="6"/>
  <c r="FD94" i="6"/>
  <c r="FE94" i="6"/>
  <c r="FF94" i="6"/>
  <c r="FG94" i="6"/>
  <c r="FH94" i="6"/>
  <c r="FI94" i="6"/>
  <c r="FJ94" i="6"/>
  <c r="FK94" i="6"/>
  <c r="FL94" i="6"/>
  <c r="FM94" i="6"/>
  <c r="FN94" i="6"/>
  <c r="FO94" i="6"/>
  <c r="FP94" i="6"/>
  <c r="FQ94" i="6"/>
  <c r="FR94" i="6"/>
  <c r="FS94" i="6"/>
  <c r="FT94" i="6"/>
  <c r="FU94" i="6"/>
  <c r="FV94" i="6"/>
  <c r="FW94" i="6"/>
  <c r="FX94" i="6"/>
  <c r="FY94" i="6"/>
  <c r="FZ94" i="6"/>
  <c r="GA94" i="6"/>
  <c r="GB94" i="6"/>
  <c r="GC94" i="6"/>
  <c r="GD94" i="6"/>
  <c r="GE94" i="6"/>
  <c r="GF94" i="6"/>
  <c r="GG94" i="6"/>
  <c r="GH94" i="6"/>
  <c r="GI94" i="6"/>
  <c r="GJ94" i="6"/>
  <c r="GK94" i="6"/>
  <c r="GL94" i="6"/>
  <c r="GM94" i="6"/>
  <c r="GN94" i="6"/>
  <c r="GO94" i="6"/>
  <c r="GP94" i="6"/>
  <c r="GQ94" i="6"/>
  <c r="GR94" i="6"/>
  <c r="GS94" i="6"/>
  <c r="GT94" i="6"/>
  <c r="GU94" i="6"/>
  <c r="GV94" i="6"/>
  <c r="GW94" i="6"/>
  <c r="GX94" i="6"/>
  <c r="GY94" i="6"/>
  <c r="GZ94" i="6"/>
  <c r="HA94" i="6"/>
  <c r="HB94" i="6"/>
  <c r="HC94" i="6"/>
  <c r="HD94" i="6"/>
  <c r="HE94" i="6"/>
  <c r="HF94" i="6"/>
  <c r="HG94" i="6"/>
  <c r="HH94" i="6"/>
  <c r="HI94" i="6"/>
  <c r="HJ94" i="6"/>
  <c r="HK94" i="6"/>
  <c r="HL94" i="6"/>
  <c r="HM94" i="6"/>
  <c r="HN94" i="6"/>
  <c r="HO94" i="6"/>
  <c r="HP94" i="6"/>
  <c r="HQ94" i="6"/>
  <c r="HR94" i="6"/>
  <c r="HS94" i="6"/>
  <c r="HT94" i="6"/>
  <c r="HU94" i="6"/>
  <c r="HV94" i="6"/>
  <c r="HW94" i="6"/>
  <c r="HX94" i="6"/>
  <c r="HY94" i="6"/>
  <c r="HZ94" i="6"/>
  <c r="IA94" i="6"/>
  <c r="IB94" i="6"/>
  <c r="IC94" i="6"/>
  <c r="ID94" i="6"/>
  <c r="IE94" i="6"/>
  <c r="IF94" i="6"/>
  <c r="H95" i="6"/>
  <c r="I95" i="6"/>
  <c r="J95" i="6"/>
  <c r="K95" i="6"/>
  <c r="L95" i="6"/>
  <c r="M95" i="6"/>
  <c r="N95" i="6"/>
  <c r="O95" i="6"/>
  <c r="P95" i="6"/>
  <c r="Q95" i="6"/>
  <c r="R95" i="6"/>
  <c r="S95" i="6"/>
  <c r="T95" i="6"/>
  <c r="U95" i="6"/>
  <c r="V95" i="6"/>
  <c r="W95" i="6"/>
  <c r="X95" i="6"/>
  <c r="Y95" i="6"/>
  <c r="Z95" i="6"/>
  <c r="AA95" i="6"/>
  <c r="AB95" i="6"/>
  <c r="AC95" i="6"/>
  <c r="AD95" i="6"/>
  <c r="AE95" i="6"/>
  <c r="AF95" i="6"/>
  <c r="AG95" i="6"/>
  <c r="AH95" i="6"/>
  <c r="AI95" i="6"/>
  <c r="AJ95" i="6"/>
  <c r="AK95" i="6"/>
  <c r="AL95" i="6"/>
  <c r="AM95" i="6"/>
  <c r="AN95" i="6"/>
  <c r="AO95" i="6"/>
  <c r="AP95" i="6"/>
  <c r="AQ95" i="6"/>
  <c r="AR95" i="6"/>
  <c r="AS95" i="6"/>
  <c r="AT95" i="6"/>
  <c r="AU95" i="6"/>
  <c r="AV95" i="6"/>
  <c r="AW95" i="6"/>
  <c r="AX95" i="6"/>
  <c r="AY95" i="6"/>
  <c r="AZ95" i="6"/>
  <c r="BA95" i="6"/>
  <c r="BB95" i="6"/>
  <c r="BC95" i="6"/>
  <c r="BD95" i="6"/>
  <c r="BE95" i="6"/>
  <c r="BF95" i="6"/>
  <c r="BG95" i="6"/>
  <c r="BH95" i="6"/>
  <c r="BI95" i="6"/>
  <c r="BJ95" i="6"/>
  <c r="BK95" i="6"/>
  <c r="BL95" i="6"/>
  <c r="BM95" i="6"/>
  <c r="BN95" i="6"/>
  <c r="BO95" i="6"/>
  <c r="BP95" i="6"/>
  <c r="BQ95" i="6"/>
  <c r="BR95" i="6"/>
  <c r="BS95" i="6"/>
  <c r="BT95" i="6"/>
  <c r="BU95" i="6"/>
  <c r="BV95" i="6"/>
  <c r="BW95" i="6"/>
  <c r="BX95" i="6"/>
  <c r="BY95" i="6"/>
  <c r="BZ95" i="6"/>
  <c r="CA95" i="6"/>
  <c r="CB95" i="6"/>
  <c r="CC95" i="6"/>
  <c r="CD95" i="6"/>
  <c r="CE95" i="6"/>
  <c r="CF95" i="6"/>
  <c r="CG95" i="6"/>
  <c r="CH95" i="6"/>
  <c r="CI95" i="6"/>
  <c r="CJ95" i="6"/>
  <c r="CK95" i="6"/>
  <c r="CL95" i="6"/>
  <c r="CM95" i="6"/>
  <c r="CN95" i="6"/>
  <c r="CO95" i="6"/>
  <c r="CP95" i="6"/>
  <c r="CQ95" i="6"/>
  <c r="CR95" i="6"/>
  <c r="CS95" i="6"/>
  <c r="CT95" i="6"/>
  <c r="CU95" i="6"/>
  <c r="CV95" i="6"/>
  <c r="CW95" i="6"/>
  <c r="CX95" i="6"/>
  <c r="CY95" i="6"/>
  <c r="CZ95" i="6"/>
  <c r="DA95" i="6"/>
  <c r="DB95" i="6"/>
  <c r="DC95" i="6"/>
  <c r="DD95" i="6"/>
  <c r="DE95" i="6"/>
  <c r="DF95" i="6"/>
  <c r="DG95" i="6"/>
  <c r="DH95" i="6"/>
  <c r="DI95" i="6"/>
  <c r="DJ95" i="6"/>
  <c r="DK95" i="6"/>
  <c r="DL95" i="6"/>
  <c r="DM95" i="6"/>
  <c r="DN95" i="6"/>
  <c r="DO95" i="6"/>
  <c r="DP95" i="6"/>
  <c r="DQ95" i="6"/>
  <c r="DR95" i="6"/>
  <c r="DS95" i="6"/>
  <c r="DT95" i="6"/>
  <c r="DU95" i="6"/>
  <c r="DV95" i="6"/>
  <c r="DW95" i="6"/>
  <c r="DX95" i="6"/>
  <c r="DY95" i="6"/>
  <c r="DZ95" i="6"/>
  <c r="EA95" i="6"/>
  <c r="EB95" i="6"/>
  <c r="EC95" i="6"/>
  <c r="ED95" i="6"/>
  <c r="EE95" i="6"/>
  <c r="EF95" i="6"/>
  <c r="EG95" i="6"/>
  <c r="EH95" i="6"/>
  <c r="EI95" i="6"/>
  <c r="EJ95" i="6"/>
  <c r="EK95" i="6"/>
  <c r="EL95" i="6"/>
  <c r="EM95" i="6"/>
  <c r="EN95" i="6"/>
  <c r="EO95" i="6"/>
  <c r="EP95" i="6"/>
  <c r="EQ95" i="6"/>
  <c r="ER95" i="6"/>
  <c r="ES95" i="6"/>
  <c r="ET95" i="6"/>
  <c r="EU95" i="6"/>
  <c r="EV95" i="6"/>
  <c r="EW95" i="6"/>
  <c r="EX95" i="6"/>
  <c r="EY95" i="6"/>
  <c r="EZ95" i="6"/>
  <c r="FA95" i="6"/>
  <c r="FB95" i="6"/>
  <c r="FC95" i="6"/>
  <c r="FD95" i="6"/>
  <c r="FE95" i="6"/>
  <c r="FF95" i="6"/>
  <c r="FG95" i="6"/>
  <c r="FH95" i="6"/>
  <c r="FI95" i="6"/>
  <c r="FJ95" i="6"/>
  <c r="FK95" i="6"/>
  <c r="FL95" i="6"/>
  <c r="FM95" i="6"/>
  <c r="FN95" i="6"/>
  <c r="FO95" i="6"/>
  <c r="FP95" i="6"/>
  <c r="FQ95" i="6"/>
  <c r="FR95" i="6"/>
  <c r="FS95" i="6"/>
  <c r="FT95" i="6"/>
  <c r="FU95" i="6"/>
  <c r="FV95" i="6"/>
  <c r="FW95" i="6"/>
  <c r="FX95" i="6"/>
  <c r="FY95" i="6"/>
  <c r="FZ95" i="6"/>
  <c r="GA95" i="6"/>
  <c r="GB95" i="6"/>
  <c r="GC95" i="6"/>
  <c r="GD95" i="6"/>
  <c r="GE95" i="6"/>
  <c r="GF95" i="6"/>
  <c r="GG95" i="6"/>
  <c r="GH95" i="6"/>
  <c r="GI95" i="6"/>
  <c r="GJ95" i="6"/>
  <c r="GK95" i="6"/>
  <c r="GL95" i="6"/>
  <c r="GM95" i="6"/>
  <c r="GN95" i="6"/>
  <c r="GO95" i="6"/>
  <c r="GP95" i="6"/>
  <c r="GQ95" i="6"/>
  <c r="GR95" i="6"/>
  <c r="GS95" i="6"/>
  <c r="GT95" i="6"/>
  <c r="GU95" i="6"/>
  <c r="GV95" i="6"/>
  <c r="GW95" i="6"/>
  <c r="GX95" i="6"/>
  <c r="GY95" i="6"/>
  <c r="GZ95" i="6"/>
  <c r="HA95" i="6"/>
  <c r="HB95" i="6"/>
  <c r="HC95" i="6"/>
  <c r="HD95" i="6"/>
  <c r="HE95" i="6"/>
  <c r="HF95" i="6"/>
  <c r="HG95" i="6"/>
  <c r="HH95" i="6"/>
  <c r="HI95" i="6"/>
  <c r="HJ95" i="6"/>
  <c r="HK95" i="6"/>
  <c r="HL95" i="6"/>
  <c r="HM95" i="6"/>
  <c r="HN95" i="6"/>
  <c r="HO95" i="6"/>
  <c r="HP95" i="6"/>
  <c r="HQ95" i="6"/>
  <c r="HR95" i="6"/>
  <c r="HS95" i="6"/>
  <c r="HT95" i="6"/>
  <c r="HU95" i="6"/>
  <c r="HV95" i="6"/>
  <c r="HW95" i="6"/>
  <c r="HX95" i="6"/>
  <c r="HY95" i="6"/>
  <c r="HZ95" i="6"/>
  <c r="IA95" i="6"/>
  <c r="IB95" i="6"/>
  <c r="IC95" i="6"/>
  <c r="ID95" i="6"/>
  <c r="IE95" i="6"/>
  <c r="IF95" i="6"/>
  <c r="H96" i="6"/>
  <c r="I96" i="6"/>
  <c r="J96" i="6"/>
  <c r="K96" i="6"/>
  <c r="L96" i="6"/>
  <c r="M96" i="6"/>
  <c r="N96" i="6"/>
  <c r="O96" i="6"/>
  <c r="P96" i="6"/>
  <c r="Q96" i="6"/>
  <c r="R96" i="6"/>
  <c r="S96" i="6"/>
  <c r="T96" i="6"/>
  <c r="U96" i="6"/>
  <c r="V96" i="6"/>
  <c r="W96" i="6"/>
  <c r="X96" i="6"/>
  <c r="Y96" i="6"/>
  <c r="Z96" i="6"/>
  <c r="AA96" i="6"/>
  <c r="AB96" i="6"/>
  <c r="AC96" i="6"/>
  <c r="AD96" i="6"/>
  <c r="AE96" i="6"/>
  <c r="AF96" i="6"/>
  <c r="AG96" i="6"/>
  <c r="AH96" i="6"/>
  <c r="AI96" i="6"/>
  <c r="AJ96" i="6"/>
  <c r="AK96" i="6"/>
  <c r="AL96" i="6"/>
  <c r="AM96" i="6"/>
  <c r="AN96" i="6"/>
  <c r="AO96" i="6"/>
  <c r="AP96" i="6"/>
  <c r="AQ96" i="6"/>
  <c r="AR96" i="6"/>
  <c r="AS96" i="6"/>
  <c r="AT96" i="6"/>
  <c r="AU96" i="6"/>
  <c r="AV96" i="6"/>
  <c r="AW96" i="6"/>
  <c r="AX96" i="6"/>
  <c r="AY96" i="6"/>
  <c r="AZ96" i="6"/>
  <c r="BA96" i="6"/>
  <c r="BB96" i="6"/>
  <c r="BC96" i="6"/>
  <c r="BD96" i="6"/>
  <c r="BE96" i="6"/>
  <c r="BF96" i="6"/>
  <c r="BG96" i="6"/>
  <c r="BH96" i="6"/>
  <c r="BI96" i="6"/>
  <c r="BJ96" i="6"/>
  <c r="BK96" i="6"/>
  <c r="BL96" i="6"/>
  <c r="BM96" i="6"/>
  <c r="BN96" i="6"/>
  <c r="BO96" i="6"/>
  <c r="BP96" i="6"/>
  <c r="BQ96" i="6"/>
  <c r="BR96" i="6"/>
  <c r="BS96" i="6"/>
  <c r="BT96" i="6"/>
  <c r="BU96" i="6"/>
  <c r="BV96" i="6"/>
  <c r="BW96" i="6"/>
  <c r="BX96" i="6"/>
  <c r="BY96" i="6"/>
  <c r="BZ96" i="6"/>
  <c r="CA96" i="6"/>
  <c r="CB96" i="6"/>
  <c r="CC96" i="6"/>
  <c r="CD96" i="6"/>
  <c r="CE96" i="6"/>
  <c r="CF96" i="6"/>
  <c r="CG96" i="6"/>
  <c r="CH96" i="6"/>
  <c r="CI96" i="6"/>
  <c r="CJ96" i="6"/>
  <c r="CK96" i="6"/>
  <c r="CL96" i="6"/>
  <c r="CM96" i="6"/>
  <c r="CN96" i="6"/>
  <c r="CO96" i="6"/>
  <c r="CP96" i="6"/>
  <c r="CQ96" i="6"/>
  <c r="CR96" i="6"/>
  <c r="CS96" i="6"/>
  <c r="CT96" i="6"/>
  <c r="CU96" i="6"/>
  <c r="CV96" i="6"/>
  <c r="CW96" i="6"/>
  <c r="CX96" i="6"/>
  <c r="CY96" i="6"/>
  <c r="CZ96" i="6"/>
  <c r="DA96" i="6"/>
  <c r="DB96" i="6"/>
  <c r="DC96" i="6"/>
  <c r="DD96" i="6"/>
  <c r="DE96" i="6"/>
  <c r="DF96" i="6"/>
  <c r="DG96" i="6"/>
  <c r="DH96" i="6"/>
  <c r="DI96" i="6"/>
  <c r="DJ96" i="6"/>
  <c r="DK96" i="6"/>
  <c r="DL96" i="6"/>
  <c r="DM96" i="6"/>
  <c r="DN96" i="6"/>
  <c r="DO96" i="6"/>
  <c r="DP96" i="6"/>
  <c r="DQ96" i="6"/>
  <c r="DR96" i="6"/>
  <c r="DS96" i="6"/>
  <c r="DT96" i="6"/>
  <c r="DU96" i="6"/>
  <c r="DV96" i="6"/>
  <c r="DW96" i="6"/>
  <c r="DX96" i="6"/>
  <c r="DY96" i="6"/>
  <c r="DZ96" i="6"/>
  <c r="EA96" i="6"/>
  <c r="EB96" i="6"/>
  <c r="EC96" i="6"/>
  <c r="ED96" i="6"/>
  <c r="EE96" i="6"/>
  <c r="EF96" i="6"/>
  <c r="EG96" i="6"/>
  <c r="EH96" i="6"/>
  <c r="EI96" i="6"/>
  <c r="EJ96" i="6"/>
  <c r="EK96" i="6"/>
  <c r="EL96" i="6"/>
  <c r="EM96" i="6"/>
  <c r="EN96" i="6"/>
  <c r="EO96" i="6"/>
  <c r="EP96" i="6"/>
  <c r="EQ96" i="6"/>
  <c r="ER96" i="6"/>
  <c r="ES96" i="6"/>
  <c r="ET96" i="6"/>
  <c r="EU96" i="6"/>
  <c r="EV96" i="6"/>
  <c r="EW96" i="6"/>
  <c r="EX96" i="6"/>
  <c r="EY96" i="6"/>
  <c r="EZ96" i="6"/>
  <c r="FA96" i="6"/>
  <c r="FB96" i="6"/>
  <c r="FC96" i="6"/>
  <c r="FD96" i="6"/>
  <c r="FE96" i="6"/>
  <c r="FF96" i="6"/>
  <c r="FG96" i="6"/>
  <c r="FH96" i="6"/>
  <c r="FI96" i="6"/>
  <c r="FJ96" i="6"/>
  <c r="FK96" i="6"/>
  <c r="FL96" i="6"/>
  <c r="FM96" i="6"/>
  <c r="FN96" i="6"/>
  <c r="FO96" i="6"/>
  <c r="FP96" i="6"/>
  <c r="FQ96" i="6"/>
  <c r="FR96" i="6"/>
  <c r="FS96" i="6"/>
  <c r="FT96" i="6"/>
  <c r="FU96" i="6"/>
  <c r="FV96" i="6"/>
  <c r="FW96" i="6"/>
  <c r="FX96" i="6"/>
  <c r="FY96" i="6"/>
  <c r="FZ96" i="6"/>
  <c r="GA96" i="6"/>
  <c r="GB96" i="6"/>
  <c r="GC96" i="6"/>
  <c r="GD96" i="6"/>
  <c r="GE96" i="6"/>
  <c r="GF96" i="6"/>
  <c r="GG96" i="6"/>
  <c r="GH96" i="6"/>
  <c r="GI96" i="6"/>
  <c r="GJ96" i="6"/>
  <c r="GK96" i="6"/>
  <c r="GL96" i="6"/>
  <c r="GM96" i="6"/>
  <c r="GN96" i="6"/>
  <c r="GO96" i="6"/>
  <c r="GP96" i="6"/>
  <c r="GQ96" i="6"/>
  <c r="GR96" i="6"/>
  <c r="GS96" i="6"/>
  <c r="GT96" i="6"/>
  <c r="GU96" i="6"/>
  <c r="GV96" i="6"/>
  <c r="GW96" i="6"/>
  <c r="GX96" i="6"/>
  <c r="GY96" i="6"/>
  <c r="GZ96" i="6"/>
  <c r="HA96" i="6"/>
  <c r="HB96" i="6"/>
  <c r="HC96" i="6"/>
  <c r="HD96" i="6"/>
  <c r="HE96" i="6"/>
  <c r="HF96" i="6"/>
  <c r="HG96" i="6"/>
  <c r="HH96" i="6"/>
  <c r="HI96" i="6"/>
  <c r="HJ96" i="6"/>
  <c r="HK96" i="6"/>
  <c r="HL96" i="6"/>
  <c r="HM96" i="6"/>
  <c r="HN96" i="6"/>
  <c r="HO96" i="6"/>
  <c r="HP96" i="6"/>
  <c r="HQ96" i="6"/>
  <c r="HR96" i="6"/>
  <c r="HS96" i="6"/>
  <c r="HT96" i="6"/>
  <c r="HU96" i="6"/>
  <c r="HV96" i="6"/>
  <c r="HW96" i="6"/>
  <c r="HX96" i="6"/>
  <c r="HY96" i="6"/>
  <c r="HZ96" i="6"/>
  <c r="IA96" i="6"/>
  <c r="IB96" i="6"/>
  <c r="IC96" i="6"/>
  <c r="ID96" i="6"/>
  <c r="IE96" i="6"/>
  <c r="IF96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4" i="6"/>
  <c r="G75" i="6"/>
  <c r="G76" i="6"/>
  <c r="G77" i="6"/>
  <c r="G78" i="6"/>
  <c r="G79" i="6"/>
  <c r="G80" i="6"/>
  <c r="G81" i="6"/>
  <c r="G82" i="6"/>
  <c r="G83" i="6"/>
  <c r="G84" i="6"/>
  <c r="G85" i="6"/>
  <c r="G87" i="6"/>
  <c r="G88" i="6"/>
  <c r="G89" i="6"/>
  <c r="G90" i="6"/>
  <c r="G91" i="6"/>
  <c r="G92" i="6"/>
  <c r="G94" i="6"/>
  <c r="G95" i="6"/>
  <c r="G96" i="6"/>
  <c r="AA86" i="6" l="1"/>
  <c r="IF99" i="6"/>
  <c r="IF100" i="6" s="1"/>
  <c r="IE99" i="6"/>
  <c r="IE100" i="6" s="1"/>
  <c r="ID99" i="6"/>
  <c r="ID100" i="6" s="1"/>
  <c r="IC99" i="6"/>
  <c r="IC100" i="6" s="1"/>
  <c r="IB99" i="6"/>
  <c r="IB100" i="6" s="1"/>
  <c r="IA99" i="6"/>
  <c r="IA100" i="6" s="1"/>
  <c r="HZ99" i="6"/>
  <c r="HZ100" i="6" s="1"/>
  <c r="HY99" i="6"/>
  <c r="HY100" i="6" s="1"/>
  <c r="HX99" i="6"/>
  <c r="HX100" i="6" s="1"/>
  <c r="HW99" i="6"/>
  <c r="HW100" i="6" s="1"/>
  <c r="HV99" i="6"/>
  <c r="HV100" i="6" s="1"/>
  <c r="HU99" i="6"/>
  <c r="HU100" i="6" s="1"/>
  <c r="HT99" i="6"/>
  <c r="HT100" i="6" s="1"/>
  <c r="HS99" i="6"/>
  <c r="HS100" i="6" s="1"/>
  <c r="HR99" i="6"/>
  <c r="HR100" i="6" s="1"/>
  <c r="HQ99" i="6"/>
  <c r="HQ100" i="6" s="1"/>
  <c r="HP99" i="6"/>
  <c r="HP100" i="6" s="1"/>
  <c r="HO99" i="6"/>
  <c r="HO100" i="6" s="1"/>
  <c r="HN99" i="6"/>
  <c r="HN100" i="6" s="1"/>
  <c r="HM99" i="6"/>
  <c r="HM100" i="6" s="1"/>
  <c r="HL99" i="6"/>
  <c r="HL100" i="6" s="1"/>
  <c r="HK99" i="6"/>
  <c r="HK100" i="6" s="1"/>
  <c r="HJ99" i="6"/>
  <c r="HJ100" i="6" s="1"/>
  <c r="HI99" i="6"/>
  <c r="HI100" i="6" s="1"/>
  <c r="HH99" i="6"/>
  <c r="HH100" i="6" s="1"/>
  <c r="HG99" i="6"/>
  <c r="HG100" i="6" s="1"/>
  <c r="HF99" i="6"/>
  <c r="HF100" i="6" s="1"/>
  <c r="HE99" i="6"/>
  <c r="HE100" i="6" s="1"/>
  <c r="HD99" i="6"/>
  <c r="HD100" i="6" s="1"/>
  <c r="HC99" i="6"/>
  <c r="HC100" i="6" s="1"/>
  <c r="HB99" i="6"/>
  <c r="HB100" i="6" s="1"/>
  <c r="HA99" i="6"/>
  <c r="HA100" i="6" s="1"/>
  <c r="GZ99" i="6"/>
  <c r="GZ100" i="6" s="1"/>
  <c r="GY99" i="6"/>
  <c r="GY100" i="6" s="1"/>
  <c r="GW99" i="6"/>
  <c r="GW100" i="6" s="1"/>
  <c r="GV99" i="6"/>
  <c r="GV100" i="6" s="1"/>
  <c r="GU99" i="6"/>
  <c r="GU100" i="6" s="1"/>
  <c r="GT99" i="6"/>
  <c r="GT100" i="6" s="1"/>
  <c r="GS99" i="6"/>
  <c r="GS100" i="6" s="1"/>
  <c r="GR99" i="6"/>
  <c r="GR100" i="6" s="1"/>
  <c r="GQ99" i="6"/>
  <c r="GQ100" i="6" s="1"/>
  <c r="GP99" i="6"/>
  <c r="GP100" i="6" s="1"/>
  <c r="GO99" i="6"/>
  <c r="GO100" i="6" s="1"/>
  <c r="GN99" i="6"/>
  <c r="GN100" i="6" s="1"/>
  <c r="GM99" i="6"/>
  <c r="GM100" i="6" s="1"/>
  <c r="GL99" i="6"/>
  <c r="GL100" i="6" s="1"/>
  <c r="GK99" i="6"/>
  <c r="GK100" i="6" s="1"/>
  <c r="GJ99" i="6"/>
  <c r="GJ100" i="6" s="1"/>
  <c r="GI99" i="6"/>
  <c r="GI100" i="6" s="1"/>
  <c r="GH99" i="6"/>
  <c r="GH100" i="6" s="1"/>
  <c r="GG99" i="6"/>
  <c r="GG100" i="6" s="1"/>
  <c r="GF99" i="6"/>
  <c r="GF100" i="6" s="1"/>
  <c r="GE99" i="6"/>
  <c r="GE100" i="6" s="1"/>
  <c r="GD99" i="6"/>
  <c r="GD100" i="6" s="1"/>
  <c r="GC99" i="6"/>
  <c r="GC100" i="6" s="1"/>
  <c r="GB99" i="6"/>
  <c r="GB100" i="6" s="1"/>
  <c r="GA99" i="6"/>
  <c r="GA100" i="6" s="1"/>
  <c r="FZ99" i="6"/>
  <c r="FZ100" i="6" s="1"/>
  <c r="FY99" i="6"/>
  <c r="FY100" i="6" s="1"/>
  <c r="FX99" i="6"/>
  <c r="FX100" i="6" s="1"/>
  <c r="FW99" i="6"/>
  <c r="FW100" i="6" s="1"/>
  <c r="FV99" i="6"/>
  <c r="FV100" i="6" s="1"/>
  <c r="FU99" i="6"/>
  <c r="FU100" i="6" s="1"/>
  <c r="FT99" i="6"/>
  <c r="FT100" i="6" s="1"/>
  <c r="FS99" i="6"/>
  <c r="FS100" i="6" s="1"/>
  <c r="FR99" i="6"/>
  <c r="FR100" i="6" s="1"/>
  <c r="FQ99" i="6"/>
  <c r="FQ100" i="6" s="1"/>
  <c r="FP99" i="6"/>
  <c r="FP100" i="6" s="1"/>
  <c r="FO99" i="6"/>
  <c r="FO100" i="6" s="1"/>
  <c r="FN99" i="6"/>
  <c r="FN100" i="6" s="1"/>
  <c r="FM99" i="6"/>
  <c r="FM100" i="6" s="1"/>
  <c r="FL99" i="6"/>
  <c r="FL100" i="6" s="1"/>
  <c r="FK99" i="6"/>
  <c r="FK100" i="6" s="1"/>
  <c r="FJ99" i="6"/>
  <c r="FJ100" i="6" s="1"/>
  <c r="FI99" i="6"/>
  <c r="FI100" i="6" s="1"/>
  <c r="FH99" i="6"/>
  <c r="FH100" i="6" s="1"/>
  <c r="FG99" i="6"/>
  <c r="FG100" i="6" s="1"/>
  <c r="FF99" i="6"/>
  <c r="FF100" i="6" s="1"/>
  <c r="FE99" i="6"/>
  <c r="FE100" i="6" s="1"/>
  <c r="FD99" i="6"/>
  <c r="FD100" i="6" s="1"/>
  <c r="FC99" i="6"/>
  <c r="FC100" i="6" s="1"/>
  <c r="FB99" i="6"/>
  <c r="FB100" i="6" s="1"/>
  <c r="FA99" i="6"/>
  <c r="FA100" i="6" s="1"/>
  <c r="EZ99" i="6"/>
  <c r="EZ100" i="6" s="1"/>
  <c r="EY99" i="6"/>
  <c r="EY100" i="6" s="1"/>
  <c r="EX99" i="6"/>
  <c r="EX100" i="6" s="1"/>
  <c r="EW99" i="6"/>
  <c r="EW100" i="6" s="1"/>
  <c r="EV99" i="6"/>
  <c r="EV100" i="6" s="1"/>
  <c r="EU99" i="6"/>
  <c r="EU100" i="6" s="1"/>
  <c r="ET99" i="6"/>
  <c r="ET100" i="6" s="1"/>
  <c r="ES99" i="6"/>
  <c r="ES100" i="6" s="1"/>
  <c r="ER99" i="6"/>
  <c r="ER100" i="6" s="1"/>
  <c r="EQ99" i="6"/>
  <c r="EQ100" i="6" s="1"/>
  <c r="EP99" i="6"/>
  <c r="EP100" i="6" s="1"/>
  <c r="EO99" i="6"/>
  <c r="EO100" i="6" s="1"/>
  <c r="EN99" i="6"/>
  <c r="EN100" i="6" s="1"/>
  <c r="EM99" i="6"/>
  <c r="EM100" i="6" s="1"/>
  <c r="EL99" i="6"/>
  <c r="EL100" i="6" s="1"/>
  <c r="EK99" i="6"/>
  <c r="EK100" i="6" s="1"/>
  <c r="EJ99" i="6"/>
  <c r="EJ100" i="6" s="1"/>
  <c r="EI99" i="6"/>
  <c r="EI100" i="6" s="1"/>
  <c r="EH99" i="6"/>
  <c r="EH100" i="6" s="1"/>
  <c r="EG99" i="6"/>
  <c r="EG100" i="6" s="1"/>
  <c r="EF99" i="6"/>
  <c r="EF100" i="6" s="1"/>
  <c r="EE99" i="6"/>
  <c r="EE100" i="6" s="1"/>
  <c r="ED99" i="6"/>
  <c r="ED100" i="6" s="1"/>
  <c r="EC99" i="6"/>
  <c r="EC100" i="6" s="1"/>
  <c r="EB99" i="6"/>
  <c r="EB100" i="6" s="1"/>
  <c r="EA99" i="6"/>
  <c r="EA100" i="6" s="1"/>
  <c r="DZ99" i="6"/>
  <c r="DZ100" i="6" s="1"/>
  <c r="DY99" i="6"/>
  <c r="DY100" i="6" s="1"/>
  <c r="DX99" i="6"/>
  <c r="DX100" i="6" s="1"/>
  <c r="DW99" i="6"/>
  <c r="DW100" i="6" s="1"/>
  <c r="DV99" i="6"/>
  <c r="DV100" i="6" s="1"/>
  <c r="DU99" i="6"/>
  <c r="DU100" i="6" s="1"/>
  <c r="DT99" i="6"/>
  <c r="DT100" i="6" s="1"/>
  <c r="DS99" i="6"/>
  <c r="DS100" i="6" s="1"/>
  <c r="DR99" i="6"/>
  <c r="DR100" i="6" s="1"/>
  <c r="DQ99" i="6"/>
  <c r="DQ100" i="6" s="1"/>
  <c r="DP99" i="6"/>
  <c r="DP100" i="6" s="1"/>
  <c r="DO99" i="6"/>
  <c r="DO100" i="6" s="1"/>
  <c r="DN99" i="6"/>
  <c r="DN100" i="6" s="1"/>
  <c r="DM99" i="6"/>
  <c r="DM100" i="6" s="1"/>
  <c r="DL99" i="6"/>
  <c r="DL100" i="6" s="1"/>
  <c r="DK99" i="6"/>
  <c r="DK100" i="6" s="1"/>
  <c r="DJ99" i="6"/>
  <c r="DJ100" i="6" s="1"/>
  <c r="DI99" i="6"/>
  <c r="DI100" i="6" s="1"/>
  <c r="DH99" i="6"/>
  <c r="DH100" i="6" s="1"/>
  <c r="DG99" i="6"/>
  <c r="DG100" i="6" s="1"/>
  <c r="DF99" i="6"/>
  <c r="DF100" i="6" s="1"/>
  <c r="DE99" i="6"/>
  <c r="DE100" i="6" s="1"/>
  <c r="DD99" i="6"/>
  <c r="DD100" i="6" s="1"/>
  <c r="DC99" i="6"/>
  <c r="DC100" i="6" s="1"/>
  <c r="DB99" i="6"/>
  <c r="DB100" i="6" s="1"/>
  <c r="DA99" i="6"/>
  <c r="DA100" i="6" s="1"/>
  <c r="CZ99" i="6"/>
  <c r="CZ100" i="6" s="1"/>
  <c r="CY99" i="6"/>
  <c r="CY100" i="6" s="1"/>
  <c r="CX99" i="6"/>
  <c r="CX100" i="6" s="1"/>
  <c r="CW99" i="6"/>
  <c r="CW100" i="6" s="1"/>
  <c r="CV99" i="6"/>
  <c r="CV100" i="6" s="1"/>
  <c r="CU99" i="6"/>
  <c r="CU100" i="6" s="1"/>
  <c r="CT99" i="6"/>
  <c r="CT100" i="6" s="1"/>
  <c r="CS99" i="6"/>
  <c r="CS100" i="6" s="1"/>
  <c r="CR99" i="6"/>
  <c r="CR100" i="6" s="1"/>
  <c r="CQ99" i="6"/>
  <c r="CQ100" i="6" s="1"/>
  <c r="CP99" i="6"/>
  <c r="CP100" i="6" s="1"/>
  <c r="CO99" i="6"/>
  <c r="CO100" i="6" s="1"/>
  <c r="CN99" i="6"/>
  <c r="CN100" i="6" s="1"/>
  <c r="CM99" i="6"/>
  <c r="CM100" i="6" s="1"/>
  <c r="CL99" i="6"/>
  <c r="CL100" i="6" s="1"/>
  <c r="CK99" i="6"/>
  <c r="CK100" i="6" s="1"/>
  <c r="CJ99" i="6"/>
  <c r="CJ100" i="6" s="1"/>
  <c r="CI99" i="6"/>
  <c r="CI100" i="6" s="1"/>
  <c r="CH99" i="6"/>
  <c r="CH100" i="6" s="1"/>
  <c r="CG99" i="6"/>
  <c r="CG100" i="6" s="1"/>
  <c r="CF99" i="6"/>
  <c r="CF100" i="6" s="1"/>
  <c r="CE99" i="6"/>
  <c r="CE100" i="6" s="1"/>
  <c r="CD99" i="6"/>
  <c r="CD100" i="6" s="1"/>
  <c r="CC99" i="6"/>
  <c r="CC100" i="6" s="1"/>
  <c r="CB99" i="6"/>
  <c r="CB100" i="6" s="1"/>
  <c r="CA99" i="6"/>
  <c r="CA100" i="6" s="1"/>
  <c r="BZ99" i="6"/>
  <c r="BZ100" i="6" s="1"/>
  <c r="BY99" i="6"/>
  <c r="BY100" i="6" s="1"/>
  <c r="BX99" i="6"/>
  <c r="BX100" i="6" s="1"/>
  <c r="BW99" i="6"/>
  <c r="BW100" i="6" s="1"/>
  <c r="BV99" i="6"/>
  <c r="BV100" i="6" s="1"/>
  <c r="BU99" i="6"/>
  <c r="BU100" i="6" s="1"/>
  <c r="BT99" i="6"/>
  <c r="BT100" i="6" s="1"/>
  <c r="BS99" i="6"/>
  <c r="BS100" i="6" s="1"/>
  <c r="BR99" i="6"/>
  <c r="BR100" i="6" s="1"/>
  <c r="BQ99" i="6"/>
  <c r="BQ100" i="6" s="1"/>
  <c r="BP99" i="6"/>
  <c r="BP100" i="6" s="1"/>
  <c r="BO99" i="6"/>
  <c r="BO100" i="6" s="1"/>
  <c r="BN99" i="6"/>
  <c r="BN100" i="6" s="1"/>
  <c r="BM99" i="6"/>
  <c r="BM100" i="6" s="1"/>
  <c r="BL99" i="6"/>
  <c r="BL100" i="6" s="1"/>
  <c r="BK99" i="6"/>
  <c r="BK100" i="6" s="1"/>
  <c r="BJ99" i="6"/>
  <c r="BJ100" i="6" s="1"/>
  <c r="BI99" i="6"/>
  <c r="BI100" i="6" s="1"/>
  <c r="BH99" i="6"/>
  <c r="BH100" i="6" s="1"/>
  <c r="BG99" i="6"/>
  <c r="BG100" i="6" s="1"/>
  <c r="BF99" i="6"/>
  <c r="BF100" i="6" s="1"/>
  <c r="BE99" i="6"/>
  <c r="BE100" i="6" s="1"/>
  <c r="BD99" i="6"/>
  <c r="BD100" i="6" s="1"/>
  <c r="BC99" i="6"/>
  <c r="BC100" i="6" s="1"/>
  <c r="BB99" i="6"/>
  <c r="BB100" i="6" s="1"/>
  <c r="BA99" i="6"/>
  <c r="BA100" i="6" s="1"/>
  <c r="AZ99" i="6"/>
  <c r="AZ100" i="6" s="1"/>
  <c r="AY99" i="6"/>
  <c r="AY100" i="6" s="1"/>
  <c r="AX99" i="6"/>
  <c r="AX100" i="6" s="1"/>
  <c r="AW99" i="6"/>
  <c r="AW100" i="6" s="1"/>
  <c r="AV99" i="6"/>
  <c r="AV100" i="6" s="1"/>
  <c r="AU99" i="6"/>
  <c r="AU100" i="6" s="1"/>
  <c r="AT99" i="6"/>
  <c r="AT100" i="6" s="1"/>
  <c r="AS99" i="6"/>
  <c r="AS100" i="6" s="1"/>
  <c r="AR99" i="6"/>
  <c r="AR100" i="6" s="1"/>
  <c r="AQ99" i="6"/>
  <c r="AQ100" i="6" s="1"/>
  <c r="AP99" i="6"/>
  <c r="AP100" i="6" s="1"/>
  <c r="AO99" i="6"/>
  <c r="AO100" i="6" s="1"/>
  <c r="AN99" i="6"/>
  <c r="AN100" i="6" s="1"/>
  <c r="AM99" i="6"/>
  <c r="AM100" i="6" s="1"/>
  <c r="AL99" i="6"/>
  <c r="AL100" i="6" s="1"/>
  <c r="AK99" i="6"/>
  <c r="AK100" i="6" s="1"/>
  <c r="AJ99" i="6"/>
  <c r="AJ100" i="6" s="1"/>
  <c r="AI99" i="6"/>
  <c r="AI100" i="6" s="1"/>
  <c r="AH99" i="6"/>
  <c r="AH100" i="6" s="1"/>
  <c r="AG99" i="6"/>
  <c r="AG100" i="6" s="1"/>
  <c r="AF99" i="6"/>
  <c r="AF100" i="6" s="1"/>
  <c r="AE99" i="6"/>
  <c r="AE100" i="6" s="1"/>
  <c r="AD99" i="6"/>
  <c r="AD100" i="6" s="1"/>
  <c r="AC99" i="6"/>
  <c r="AC100" i="6" s="1"/>
  <c r="AB99" i="6"/>
  <c r="AB100" i="6" s="1"/>
  <c r="AA99" i="6"/>
  <c r="AA100" i="6" s="1"/>
  <c r="Z99" i="6"/>
  <c r="Z100" i="6" s="1"/>
  <c r="Y99" i="6"/>
  <c r="Y100" i="6" s="1"/>
  <c r="X99" i="6"/>
  <c r="X100" i="6" s="1"/>
  <c r="W99" i="6"/>
  <c r="W100" i="6" s="1"/>
  <c r="V99" i="6"/>
  <c r="V100" i="6" s="1"/>
  <c r="U99" i="6"/>
  <c r="U100" i="6" s="1"/>
  <c r="T99" i="6"/>
  <c r="T100" i="6" s="1"/>
  <c r="S99" i="6"/>
  <c r="S100" i="6" s="1"/>
  <c r="R99" i="6"/>
  <c r="R100" i="6" s="1"/>
  <c r="Q99" i="6"/>
  <c r="Q100" i="6" s="1"/>
  <c r="P99" i="6"/>
  <c r="P100" i="6" s="1"/>
  <c r="O99" i="6"/>
  <c r="O100" i="6" s="1"/>
  <c r="N99" i="6"/>
  <c r="N100" i="6" s="1"/>
  <c r="M99" i="6"/>
  <c r="M100" i="6" s="1"/>
  <c r="L99" i="6"/>
  <c r="L100" i="6" s="1"/>
  <c r="K99" i="6"/>
  <c r="K100" i="6" s="1"/>
  <c r="J99" i="6"/>
  <c r="J100" i="6" s="1"/>
  <c r="I99" i="6"/>
  <c r="I100" i="6" s="1"/>
  <c r="H99" i="6"/>
  <c r="H100" i="6" s="1"/>
  <c r="G99" i="6"/>
  <c r="G100" i="6" s="1"/>
  <c r="D98" i="6"/>
  <c r="E95" i="6"/>
  <c r="D95" i="6" s="1"/>
  <c r="E94" i="6"/>
  <c r="D94" i="6" s="1"/>
  <c r="E92" i="6"/>
  <c r="D92" i="6" s="1"/>
  <c r="E91" i="6"/>
  <c r="D91" i="6" s="1"/>
  <c r="E90" i="6"/>
  <c r="E89" i="6"/>
  <c r="D89" i="6" s="1"/>
  <c r="E88" i="6"/>
  <c r="D88" i="6" s="1"/>
  <c r="E87" i="6"/>
  <c r="D87" i="6" s="1"/>
  <c r="E83" i="6"/>
  <c r="D83" i="6" s="1"/>
  <c r="E82" i="6"/>
  <c r="D82" i="6" s="1"/>
  <c r="E79" i="6"/>
  <c r="D79" i="6" s="1"/>
  <c r="E78" i="6"/>
  <c r="D78" i="6" s="1"/>
  <c r="E75" i="6"/>
  <c r="D75" i="6" s="1"/>
  <c r="E74" i="6"/>
  <c r="D74" i="6" s="1"/>
  <c r="E70" i="6"/>
  <c r="D70" i="6" s="1"/>
  <c r="E69" i="6"/>
  <c r="D69" i="6" s="1"/>
  <c r="E68" i="6"/>
  <c r="D68" i="6" s="1"/>
  <c r="E67" i="6"/>
  <c r="D67" i="6" s="1"/>
  <c r="E66" i="6"/>
  <c r="D66" i="6" s="1"/>
  <c r="E65" i="6"/>
  <c r="D65" i="6" s="1"/>
  <c r="E64" i="6"/>
  <c r="D64" i="6" s="1"/>
  <c r="E63" i="6"/>
  <c r="D63" i="6" s="1"/>
  <c r="E62" i="6"/>
  <c r="D62" i="6" s="1"/>
  <c r="E61" i="6"/>
  <c r="D61" i="6" s="1"/>
  <c r="E60" i="6"/>
  <c r="D60" i="6" s="1"/>
  <c r="E59" i="6"/>
  <c r="D59" i="6" s="1"/>
  <c r="E58" i="6"/>
  <c r="D58" i="6" s="1"/>
  <c r="E57" i="6"/>
  <c r="D57" i="6" s="1"/>
  <c r="E56" i="6"/>
  <c r="D56" i="6" s="1"/>
  <c r="E55" i="6"/>
  <c r="D55" i="6" s="1"/>
  <c r="E54" i="6"/>
  <c r="D54" i="6" s="1"/>
  <c r="E53" i="6"/>
  <c r="D53" i="6" s="1"/>
  <c r="E52" i="6"/>
  <c r="D52" i="6" s="1"/>
  <c r="E51" i="6"/>
  <c r="D51" i="6" s="1"/>
  <c r="E50" i="6"/>
  <c r="D50" i="6" s="1"/>
  <c r="E49" i="6"/>
  <c r="D49" i="6" s="1"/>
  <c r="D48" i="6"/>
  <c r="D47" i="6"/>
  <c r="E46" i="6"/>
  <c r="D46" i="6" s="1"/>
  <c r="E45" i="6"/>
  <c r="D45" i="6" s="1"/>
  <c r="E44" i="6"/>
  <c r="D44" i="6" s="1"/>
  <c r="E43" i="6"/>
  <c r="D43" i="6" s="1"/>
  <c r="E42" i="6"/>
  <c r="D42" i="6" s="1"/>
  <c r="E41" i="6"/>
  <c r="D41" i="6" s="1"/>
  <c r="E40" i="6"/>
  <c r="D40" i="6" s="1"/>
  <c r="E39" i="6"/>
  <c r="D39" i="6" s="1"/>
  <c r="D36" i="6"/>
  <c r="E35" i="6"/>
  <c r="D35" i="6" s="1"/>
  <c r="E34" i="6"/>
  <c r="D34" i="6" s="1"/>
  <c r="D33" i="6"/>
  <c r="D32" i="6"/>
  <c r="E31" i="6"/>
  <c r="D31" i="6" s="1"/>
  <c r="E30" i="6"/>
  <c r="D30" i="6" s="1"/>
  <c r="E29" i="6"/>
  <c r="D29" i="6" s="1"/>
  <c r="E28" i="6"/>
  <c r="D28" i="6" s="1"/>
  <c r="E27" i="6"/>
  <c r="D27" i="6" s="1"/>
  <c r="E26" i="6"/>
  <c r="D26" i="6" s="1"/>
  <c r="E25" i="6"/>
  <c r="D25" i="6" s="1"/>
  <c r="E24" i="6"/>
  <c r="D24" i="6" s="1"/>
  <c r="E23" i="6"/>
  <c r="D23" i="6" s="1"/>
  <c r="E21" i="6"/>
  <c r="D21" i="6" s="1"/>
  <c r="E20" i="6"/>
  <c r="D20" i="6" s="1"/>
  <c r="E19" i="6"/>
  <c r="D19" i="6" s="1"/>
  <c r="E18" i="6"/>
  <c r="D18" i="6" s="1"/>
  <c r="E17" i="6"/>
  <c r="D17" i="6" s="1"/>
  <c r="E16" i="6"/>
  <c r="D16" i="6" s="1"/>
  <c r="F12" i="6"/>
  <c r="E13" i="6"/>
  <c r="D13" i="6" s="1"/>
  <c r="D99" i="6" l="1"/>
  <c r="D90" i="6"/>
  <c r="E86" i="6"/>
  <c r="D86" i="6"/>
  <c r="E14" i="6"/>
  <c r="D14" i="6" s="1"/>
  <c r="D38" i="6"/>
  <c r="D37" i="6"/>
  <c r="F97" i="6"/>
  <c r="E22" i="6"/>
  <c r="D22" i="6" s="1"/>
  <c r="E15" i="6"/>
  <c r="D100" i="6"/>
  <c r="E32" i="5"/>
  <c r="E33" i="5"/>
  <c r="E31" i="5"/>
  <c r="F32" i="5"/>
  <c r="F33" i="5"/>
  <c r="F31" i="5"/>
  <c r="E12" i="6" l="1"/>
  <c r="D12" i="6" s="1"/>
  <c r="D15" i="6"/>
  <c r="GX88" i="5" l="1"/>
  <c r="GX81" i="5"/>
  <c r="GX67" i="5"/>
  <c r="GX68" i="5"/>
  <c r="GX66" i="5"/>
  <c r="GX7" i="5"/>
  <c r="GX87" i="3"/>
  <c r="GX66" i="3"/>
  <c r="GX67" i="3"/>
  <c r="GX65" i="3" s="1"/>
  <c r="GX80" i="3"/>
  <c r="GX6" i="3"/>
  <c r="GX88" i="2"/>
  <c r="GX81" i="2"/>
  <c r="GX66" i="2"/>
  <c r="GX7" i="2"/>
  <c r="GX92" i="2" l="1"/>
  <c r="GX96" i="2" s="1"/>
  <c r="GX91" i="3"/>
  <c r="GX95" i="3" s="1"/>
  <c r="GX12" i="6"/>
  <c r="GX73" i="6"/>
  <c r="GX92" i="5"/>
  <c r="GX96" i="5" s="1"/>
  <c r="GX86" i="6"/>
  <c r="GX71" i="6"/>
  <c r="GX72" i="6"/>
  <c r="GX93" i="6"/>
  <c r="FO72" i="5"/>
  <c r="FO77" i="6" s="1"/>
  <c r="FO71" i="5"/>
  <c r="FO76" i="6" s="1"/>
  <c r="DY72" i="5"/>
  <c r="DY77" i="6" s="1"/>
  <c r="DY71" i="5"/>
  <c r="DY76" i="6" s="1"/>
  <c r="CN76" i="5"/>
  <c r="CN81" i="6" s="1"/>
  <c r="E81" i="6" s="1"/>
  <c r="D81" i="6" s="1"/>
  <c r="CN75" i="5"/>
  <c r="CN80" i="6" s="1"/>
  <c r="E80" i="6" s="1"/>
  <c r="D80" i="6" s="1"/>
  <c r="GX97" i="6" l="1"/>
  <c r="GX101" i="6" s="1"/>
  <c r="IF94" i="5"/>
  <c r="IF95" i="5" s="1"/>
  <c r="IE94" i="5"/>
  <c r="IE95" i="5" s="1"/>
  <c r="ID94" i="5"/>
  <c r="ID95" i="5" s="1"/>
  <c r="IC94" i="5"/>
  <c r="IC95" i="5" s="1"/>
  <c r="IB94" i="5"/>
  <c r="IB95" i="5" s="1"/>
  <c r="IA94" i="5"/>
  <c r="IA95" i="5" s="1"/>
  <c r="HZ94" i="5"/>
  <c r="HZ95" i="5" s="1"/>
  <c r="HY94" i="5"/>
  <c r="HY95" i="5" s="1"/>
  <c r="HX94" i="5"/>
  <c r="HX95" i="5" s="1"/>
  <c r="HW94" i="5"/>
  <c r="HW95" i="5" s="1"/>
  <c r="HV94" i="5"/>
  <c r="HV95" i="5" s="1"/>
  <c r="HU94" i="5"/>
  <c r="HU95" i="5" s="1"/>
  <c r="HT94" i="5"/>
  <c r="HT95" i="5" s="1"/>
  <c r="HS94" i="5"/>
  <c r="HS95" i="5" s="1"/>
  <c r="HR94" i="5"/>
  <c r="HR95" i="5" s="1"/>
  <c r="HQ94" i="5"/>
  <c r="HQ95" i="5" s="1"/>
  <c r="HP94" i="5"/>
  <c r="HP95" i="5" s="1"/>
  <c r="HO94" i="5"/>
  <c r="HO95" i="5" s="1"/>
  <c r="HN94" i="5"/>
  <c r="HN95" i="5" s="1"/>
  <c r="HM94" i="5"/>
  <c r="HM95" i="5" s="1"/>
  <c r="HL94" i="5"/>
  <c r="HL95" i="5" s="1"/>
  <c r="HK94" i="5"/>
  <c r="HK95" i="5" s="1"/>
  <c r="HJ94" i="5"/>
  <c r="HJ95" i="5" s="1"/>
  <c r="HI94" i="5"/>
  <c r="HI95" i="5" s="1"/>
  <c r="HH94" i="5"/>
  <c r="HH95" i="5" s="1"/>
  <c r="HG94" i="5"/>
  <c r="HG95" i="5" s="1"/>
  <c r="HF94" i="5"/>
  <c r="HF95" i="5" s="1"/>
  <c r="HE94" i="5"/>
  <c r="HE95" i="5" s="1"/>
  <c r="HD94" i="5"/>
  <c r="HD95" i="5" s="1"/>
  <c r="HC94" i="5"/>
  <c r="HC95" i="5" s="1"/>
  <c r="HB94" i="5"/>
  <c r="HB95" i="5" s="1"/>
  <c r="HA94" i="5"/>
  <c r="HA95" i="5" s="1"/>
  <c r="GZ94" i="5"/>
  <c r="GZ95" i="5" s="1"/>
  <c r="GY94" i="5"/>
  <c r="GY95" i="5" s="1"/>
  <c r="GW94" i="5"/>
  <c r="GW95" i="5" s="1"/>
  <c r="GV94" i="5"/>
  <c r="GV95" i="5" s="1"/>
  <c r="GU94" i="5"/>
  <c r="GU95" i="5" s="1"/>
  <c r="GT94" i="5"/>
  <c r="GT95" i="5" s="1"/>
  <c r="GS94" i="5"/>
  <c r="GS95" i="5" s="1"/>
  <c r="GR94" i="5"/>
  <c r="GR95" i="5" s="1"/>
  <c r="GQ94" i="5"/>
  <c r="GQ95" i="5" s="1"/>
  <c r="GP94" i="5"/>
  <c r="GP95" i="5" s="1"/>
  <c r="GO94" i="5"/>
  <c r="GO95" i="5" s="1"/>
  <c r="GN94" i="5"/>
  <c r="GN95" i="5" s="1"/>
  <c r="GM94" i="5"/>
  <c r="GM95" i="5" s="1"/>
  <c r="GL94" i="5"/>
  <c r="GL95" i="5" s="1"/>
  <c r="GK94" i="5"/>
  <c r="GK95" i="5" s="1"/>
  <c r="GJ94" i="5"/>
  <c r="GJ95" i="5" s="1"/>
  <c r="GI94" i="5"/>
  <c r="GI95" i="5" s="1"/>
  <c r="GH94" i="5"/>
  <c r="GH95" i="5" s="1"/>
  <c r="GG94" i="5"/>
  <c r="GG95" i="5" s="1"/>
  <c r="GF94" i="5"/>
  <c r="GF95" i="5" s="1"/>
  <c r="GE94" i="5"/>
  <c r="GE95" i="5" s="1"/>
  <c r="GD94" i="5"/>
  <c r="GD95" i="5" s="1"/>
  <c r="GC94" i="5"/>
  <c r="GC95" i="5" s="1"/>
  <c r="GB94" i="5"/>
  <c r="GB95" i="5" s="1"/>
  <c r="GA94" i="5"/>
  <c r="GA95" i="5" s="1"/>
  <c r="FZ94" i="5"/>
  <c r="FZ95" i="5" s="1"/>
  <c r="FY94" i="5"/>
  <c r="FY95" i="5" s="1"/>
  <c r="FX94" i="5"/>
  <c r="FX95" i="5" s="1"/>
  <c r="FW94" i="5"/>
  <c r="FW95" i="5" s="1"/>
  <c r="FV94" i="5"/>
  <c r="FV95" i="5" s="1"/>
  <c r="FU94" i="5"/>
  <c r="FU95" i="5" s="1"/>
  <c r="FT94" i="5"/>
  <c r="FT95" i="5" s="1"/>
  <c r="FS94" i="5"/>
  <c r="FS95" i="5" s="1"/>
  <c r="FR94" i="5"/>
  <c r="FR95" i="5" s="1"/>
  <c r="FQ94" i="5"/>
  <c r="FQ95" i="5" s="1"/>
  <c r="FP94" i="5"/>
  <c r="FP95" i="5" s="1"/>
  <c r="FO94" i="5"/>
  <c r="FO95" i="5" s="1"/>
  <c r="FN94" i="5"/>
  <c r="FN95" i="5" s="1"/>
  <c r="FM94" i="5"/>
  <c r="FM95" i="5" s="1"/>
  <c r="FL94" i="5"/>
  <c r="FL95" i="5" s="1"/>
  <c r="FK94" i="5"/>
  <c r="FK95" i="5" s="1"/>
  <c r="FJ94" i="5"/>
  <c r="FJ95" i="5" s="1"/>
  <c r="FI94" i="5"/>
  <c r="FI95" i="5" s="1"/>
  <c r="FH94" i="5"/>
  <c r="FH95" i="5" s="1"/>
  <c r="FG94" i="5"/>
  <c r="FG95" i="5" s="1"/>
  <c r="FF94" i="5"/>
  <c r="FF95" i="5" s="1"/>
  <c r="FE94" i="5"/>
  <c r="FE95" i="5" s="1"/>
  <c r="FD94" i="5"/>
  <c r="FD95" i="5" s="1"/>
  <c r="FC94" i="5"/>
  <c r="FC95" i="5" s="1"/>
  <c r="FB94" i="5"/>
  <c r="FB95" i="5" s="1"/>
  <c r="FA94" i="5"/>
  <c r="FA95" i="5" s="1"/>
  <c r="EZ94" i="5"/>
  <c r="EZ95" i="5" s="1"/>
  <c r="EY94" i="5"/>
  <c r="EY95" i="5" s="1"/>
  <c r="EX94" i="5"/>
  <c r="EX95" i="5" s="1"/>
  <c r="EW94" i="5"/>
  <c r="EW95" i="5" s="1"/>
  <c r="EV94" i="5"/>
  <c r="EV95" i="5" s="1"/>
  <c r="EU94" i="5"/>
  <c r="EU95" i="5" s="1"/>
  <c r="ET94" i="5"/>
  <c r="ET95" i="5" s="1"/>
  <c r="ES94" i="5"/>
  <c r="ES95" i="5" s="1"/>
  <c r="ER94" i="5"/>
  <c r="ER95" i="5" s="1"/>
  <c r="EQ94" i="5"/>
  <c r="EQ95" i="5" s="1"/>
  <c r="EP94" i="5"/>
  <c r="EP95" i="5" s="1"/>
  <c r="EO94" i="5"/>
  <c r="EO95" i="5" s="1"/>
  <c r="EN94" i="5"/>
  <c r="EN95" i="5" s="1"/>
  <c r="EM94" i="5"/>
  <c r="EM95" i="5" s="1"/>
  <c r="EL94" i="5"/>
  <c r="EL95" i="5" s="1"/>
  <c r="EK94" i="5"/>
  <c r="EK95" i="5" s="1"/>
  <c r="EJ94" i="5"/>
  <c r="EJ95" i="5" s="1"/>
  <c r="EI94" i="5"/>
  <c r="EI95" i="5" s="1"/>
  <c r="EH94" i="5"/>
  <c r="EH95" i="5" s="1"/>
  <c r="EG94" i="5"/>
  <c r="EG95" i="5" s="1"/>
  <c r="EF94" i="5"/>
  <c r="EF95" i="5" s="1"/>
  <c r="EE94" i="5"/>
  <c r="EE95" i="5" s="1"/>
  <c r="ED94" i="5"/>
  <c r="ED95" i="5" s="1"/>
  <c r="EC94" i="5"/>
  <c r="EC95" i="5" s="1"/>
  <c r="EB94" i="5"/>
  <c r="EB95" i="5" s="1"/>
  <c r="EA94" i="5"/>
  <c r="EA95" i="5" s="1"/>
  <c r="DZ94" i="5"/>
  <c r="DZ95" i="5" s="1"/>
  <c r="DY94" i="5"/>
  <c r="DY95" i="5" s="1"/>
  <c r="DX94" i="5"/>
  <c r="DX95" i="5" s="1"/>
  <c r="DW94" i="5"/>
  <c r="DW95" i="5" s="1"/>
  <c r="DV94" i="5"/>
  <c r="DV95" i="5" s="1"/>
  <c r="DU94" i="5"/>
  <c r="DU95" i="5" s="1"/>
  <c r="DT94" i="5"/>
  <c r="DT95" i="5" s="1"/>
  <c r="DS94" i="5"/>
  <c r="DS95" i="5" s="1"/>
  <c r="DR94" i="5"/>
  <c r="DR95" i="5" s="1"/>
  <c r="DQ94" i="5"/>
  <c r="DQ95" i="5" s="1"/>
  <c r="DP94" i="5"/>
  <c r="DP95" i="5" s="1"/>
  <c r="DO94" i="5"/>
  <c r="DO95" i="5" s="1"/>
  <c r="DN94" i="5"/>
  <c r="DN95" i="5" s="1"/>
  <c r="DM94" i="5"/>
  <c r="DM95" i="5" s="1"/>
  <c r="DL94" i="5"/>
  <c r="DL95" i="5" s="1"/>
  <c r="DK94" i="5"/>
  <c r="DK95" i="5" s="1"/>
  <c r="DJ94" i="5"/>
  <c r="DJ95" i="5" s="1"/>
  <c r="DI94" i="5"/>
  <c r="DI95" i="5" s="1"/>
  <c r="DH94" i="5"/>
  <c r="DH95" i="5" s="1"/>
  <c r="DG94" i="5"/>
  <c r="DG95" i="5" s="1"/>
  <c r="DF94" i="5"/>
  <c r="DF95" i="5" s="1"/>
  <c r="DE94" i="5"/>
  <c r="DE95" i="5" s="1"/>
  <c r="DD94" i="5"/>
  <c r="DD95" i="5" s="1"/>
  <c r="DC94" i="5"/>
  <c r="DC95" i="5" s="1"/>
  <c r="DB94" i="5"/>
  <c r="DB95" i="5" s="1"/>
  <c r="DA94" i="5"/>
  <c r="DA95" i="5" s="1"/>
  <c r="CZ94" i="5"/>
  <c r="CZ95" i="5" s="1"/>
  <c r="CY94" i="5"/>
  <c r="CY95" i="5" s="1"/>
  <c r="CX94" i="5"/>
  <c r="CX95" i="5" s="1"/>
  <c r="CW94" i="5"/>
  <c r="CW95" i="5" s="1"/>
  <c r="CV94" i="5"/>
  <c r="CV95" i="5" s="1"/>
  <c r="CU94" i="5"/>
  <c r="CU95" i="5" s="1"/>
  <c r="CT94" i="5"/>
  <c r="CT95" i="5" s="1"/>
  <c r="CS94" i="5"/>
  <c r="CS95" i="5" s="1"/>
  <c r="CR94" i="5"/>
  <c r="CR95" i="5" s="1"/>
  <c r="CQ94" i="5"/>
  <c r="CQ95" i="5" s="1"/>
  <c r="CP94" i="5"/>
  <c r="CP95" i="5" s="1"/>
  <c r="CO94" i="5"/>
  <c r="CO95" i="5" s="1"/>
  <c r="CN94" i="5"/>
  <c r="CN95" i="5" s="1"/>
  <c r="CM94" i="5"/>
  <c r="CM95" i="5" s="1"/>
  <c r="CL94" i="5"/>
  <c r="CL95" i="5" s="1"/>
  <c r="CK94" i="5"/>
  <c r="CK95" i="5" s="1"/>
  <c r="CJ94" i="5"/>
  <c r="CJ95" i="5" s="1"/>
  <c r="CI94" i="5"/>
  <c r="CI95" i="5" s="1"/>
  <c r="CH94" i="5"/>
  <c r="CH95" i="5" s="1"/>
  <c r="CG94" i="5"/>
  <c r="CG95" i="5" s="1"/>
  <c r="CF94" i="5"/>
  <c r="CF95" i="5" s="1"/>
  <c r="CE94" i="5"/>
  <c r="CE95" i="5" s="1"/>
  <c r="CD94" i="5"/>
  <c r="CD95" i="5" s="1"/>
  <c r="CC94" i="5"/>
  <c r="CC95" i="5" s="1"/>
  <c r="CB94" i="5"/>
  <c r="CB95" i="5" s="1"/>
  <c r="CA94" i="5"/>
  <c r="CA95" i="5" s="1"/>
  <c r="BZ94" i="5"/>
  <c r="BZ95" i="5" s="1"/>
  <c r="BY94" i="5"/>
  <c r="BY95" i="5" s="1"/>
  <c r="BX94" i="5"/>
  <c r="BX95" i="5" s="1"/>
  <c r="BW94" i="5"/>
  <c r="BW95" i="5" s="1"/>
  <c r="BV94" i="5"/>
  <c r="BV95" i="5" s="1"/>
  <c r="BU94" i="5"/>
  <c r="BU95" i="5" s="1"/>
  <c r="BT94" i="5"/>
  <c r="BT95" i="5" s="1"/>
  <c r="BS94" i="5"/>
  <c r="BS95" i="5" s="1"/>
  <c r="BR94" i="5"/>
  <c r="BR95" i="5" s="1"/>
  <c r="BQ94" i="5"/>
  <c r="BQ95" i="5" s="1"/>
  <c r="BP94" i="5"/>
  <c r="BP95" i="5" s="1"/>
  <c r="BO94" i="5"/>
  <c r="BO95" i="5" s="1"/>
  <c r="BN94" i="5"/>
  <c r="BN95" i="5" s="1"/>
  <c r="BM94" i="5"/>
  <c r="BM95" i="5" s="1"/>
  <c r="BL94" i="5"/>
  <c r="BL95" i="5" s="1"/>
  <c r="BK94" i="5"/>
  <c r="BK95" i="5" s="1"/>
  <c r="BJ94" i="5"/>
  <c r="BJ95" i="5" s="1"/>
  <c r="BI94" i="5"/>
  <c r="BI95" i="5" s="1"/>
  <c r="BH94" i="5"/>
  <c r="BH95" i="5" s="1"/>
  <c r="BG94" i="5"/>
  <c r="BG95" i="5" s="1"/>
  <c r="BF94" i="5"/>
  <c r="BF95" i="5" s="1"/>
  <c r="BE94" i="5"/>
  <c r="BE95" i="5" s="1"/>
  <c r="BD94" i="5"/>
  <c r="BD95" i="5" s="1"/>
  <c r="BC94" i="5"/>
  <c r="BC95" i="5" s="1"/>
  <c r="BB94" i="5"/>
  <c r="BB95" i="5" s="1"/>
  <c r="BA94" i="5"/>
  <c r="BA95" i="5" s="1"/>
  <c r="AZ94" i="5"/>
  <c r="AZ95" i="5" s="1"/>
  <c r="AY94" i="5"/>
  <c r="AY95" i="5" s="1"/>
  <c r="AX94" i="5"/>
  <c r="AX95" i="5" s="1"/>
  <c r="AW94" i="5"/>
  <c r="AW95" i="5" s="1"/>
  <c r="AV94" i="5"/>
  <c r="AV95" i="5" s="1"/>
  <c r="AU94" i="5"/>
  <c r="AU95" i="5" s="1"/>
  <c r="AT94" i="5"/>
  <c r="AT95" i="5" s="1"/>
  <c r="AS94" i="5"/>
  <c r="AS95" i="5" s="1"/>
  <c r="AR94" i="5"/>
  <c r="AR95" i="5" s="1"/>
  <c r="AQ94" i="5"/>
  <c r="AQ95" i="5" s="1"/>
  <c r="AP94" i="5"/>
  <c r="AP95" i="5" s="1"/>
  <c r="AO94" i="5"/>
  <c r="AO95" i="5" s="1"/>
  <c r="AN94" i="5"/>
  <c r="AN95" i="5" s="1"/>
  <c r="AM94" i="5"/>
  <c r="AM95" i="5" s="1"/>
  <c r="AL94" i="5"/>
  <c r="AL95" i="5" s="1"/>
  <c r="AK94" i="5"/>
  <c r="AK95" i="5" s="1"/>
  <c r="AJ94" i="5"/>
  <c r="AJ95" i="5" s="1"/>
  <c r="AI94" i="5"/>
  <c r="AI95" i="5" s="1"/>
  <c r="AH94" i="5"/>
  <c r="AH95" i="5" s="1"/>
  <c r="AG94" i="5"/>
  <c r="AG95" i="5" s="1"/>
  <c r="AF94" i="5"/>
  <c r="AF95" i="5" s="1"/>
  <c r="AE94" i="5"/>
  <c r="AE95" i="5" s="1"/>
  <c r="AD94" i="5"/>
  <c r="AD95" i="5" s="1"/>
  <c r="AC94" i="5"/>
  <c r="AC95" i="5" s="1"/>
  <c r="AB94" i="5"/>
  <c r="AB95" i="5" s="1"/>
  <c r="AA94" i="5"/>
  <c r="AA95" i="5" s="1"/>
  <c r="Z94" i="5"/>
  <c r="Z95" i="5" s="1"/>
  <c r="Y94" i="5"/>
  <c r="Y95" i="5" s="1"/>
  <c r="X94" i="5"/>
  <c r="X95" i="5" s="1"/>
  <c r="W94" i="5"/>
  <c r="W95" i="5" s="1"/>
  <c r="V94" i="5"/>
  <c r="V95" i="5" s="1"/>
  <c r="U94" i="5"/>
  <c r="U95" i="5" s="1"/>
  <c r="T94" i="5"/>
  <c r="T95" i="5" s="1"/>
  <c r="S94" i="5"/>
  <c r="S95" i="5" s="1"/>
  <c r="R94" i="5"/>
  <c r="R95" i="5" s="1"/>
  <c r="Q94" i="5"/>
  <c r="Q95" i="5" s="1"/>
  <c r="P94" i="5"/>
  <c r="P95" i="5" s="1"/>
  <c r="O94" i="5"/>
  <c r="O95" i="5" s="1"/>
  <c r="N94" i="5"/>
  <c r="N95" i="5" s="1"/>
  <c r="M94" i="5"/>
  <c r="M95" i="5" s="1"/>
  <c r="L94" i="5"/>
  <c r="L95" i="5" s="1"/>
  <c r="K94" i="5"/>
  <c r="K95" i="5" s="1"/>
  <c r="J94" i="5"/>
  <c r="J95" i="5" s="1"/>
  <c r="I94" i="5"/>
  <c r="I95" i="5" s="1"/>
  <c r="H94" i="5"/>
  <c r="H95" i="5" s="1"/>
  <c r="G94" i="5"/>
  <c r="G95" i="5" s="1"/>
  <c r="D93" i="5"/>
  <c r="F91" i="5"/>
  <c r="E91" i="5"/>
  <c r="E90" i="5"/>
  <c r="D90" i="5" s="1"/>
  <c r="E89" i="5"/>
  <c r="D89" i="5" s="1"/>
  <c r="IF88" i="5"/>
  <c r="IE88" i="5"/>
  <c r="ID88" i="5"/>
  <c r="IC88" i="5"/>
  <c r="IB88" i="5"/>
  <c r="IA88" i="5"/>
  <c r="HZ88" i="5"/>
  <c r="HY88" i="5"/>
  <c r="HX88" i="5"/>
  <c r="HW88" i="5"/>
  <c r="HV88" i="5"/>
  <c r="HU88" i="5"/>
  <c r="HT88" i="5"/>
  <c r="HS88" i="5"/>
  <c r="HR88" i="5"/>
  <c r="HQ88" i="5"/>
  <c r="HP88" i="5"/>
  <c r="HO88" i="5"/>
  <c r="HN88" i="5"/>
  <c r="HM88" i="5"/>
  <c r="HL88" i="5"/>
  <c r="HK88" i="5"/>
  <c r="HJ88" i="5"/>
  <c r="HI88" i="5"/>
  <c r="HH88" i="5"/>
  <c r="HG88" i="5"/>
  <c r="HF88" i="5"/>
  <c r="HE88" i="5"/>
  <c r="HD88" i="5"/>
  <c r="HC88" i="5"/>
  <c r="HB88" i="5"/>
  <c r="HA88" i="5"/>
  <c r="GZ88" i="5"/>
  <c r="GY88" i="5"/>
  <c r="GW88" i="5"/>
  <c r="GV88" i="5"/>
  <c r="GU88" i="5"/>
  <c r="GT88" i="5"/>
  <c r="GS88" i="5"/>
  <c r="GR88" i="5"/>
  <c r="GQ88" i="5"/>
  <c r="GP88" i="5"/>
  <c r="GO88" i="5"/>
  <c r="GN88" i="5"/>
  <c r="GM88" i="5"/>
  <c r="GL88" i="5"/>
  <c r="GK88" i="5"/>
  <c r="GJ88" i="5"/>
  <c r="GI88" i="5"/>
  <c r="GH88" i="5"/>
  <c r="GG88" i="5"/>
  <c r="GF88" i="5"/>
  <c r="GE88" i="5"/>
  <c r="GD88" i="5"/>
  <c r="GC88" i="5"/>
  <c r="GB88" i="5"/>
  <c r="GA88" i="5"/>
  <c r="FZ88" i="5"/>
  <c r="FY88" i="5"/>
  <c r="FX88" i="5"/>
  <c r="FW88" i="5"/>
  <c r="FV88" i="5"/>
  <c r="FU88" i="5"/>
  <c r="FT88" i="5"/>
  <c r="FS88" i="5"/>
  <c r="FR88" i="5"/>
  <c r="FQ88" i="5"/>
  <c r="FP88" i="5"/>
  <c r="FO88" i="5"/>
  <c r="FN88" i="5"/>
  <c r="FM88" i="5"/>
  <c r="FL88" i="5"/>
  <c r="FK88" i="5"/>
  <c r="FJ88" i="5"/>
  <c r="FI88" i="5"/>
  <c r="FH88" i="5"/>
  <c r="FG88" i="5"/>
  <c r="FF88" i="5"/>
  <c r="FE88" i="5"/>
  <c r="FD88" i="5"/>
  <c r="FC88" i="5"/>
  <c r="FB88" i="5"/>
  <c r="FA88" i="5"/>
  <c r="EZ88" i="5"/>
  <c r="EY88" i="5"/>
  <c r="EX88" i="5"/>
  <c r="EW88" i="5"/>
  <c r="EV88" i="5"/>
  <c r="EU88" i="5"/>
  <c r="ET88" i="5"/>
  <c r="ES88" i="5"/>
  <c r="ER88" i="5"/>
  <c r="EQ88" i="5"/>
  <c r="EP88" i="5"/>
  <c r="EO88" i="5"/>
  <c r="EN88" i="5"/>
  <c r="EM88" i="5"/>
  <c r="EL88" i="5"/>
  <c r="EK88" i="5"/>
  <c r="EJ88" i="5"/>
  <c r="EI88" i="5"/>
  <c r="EH88" i="5"/>
  <c r="EG88" i="5"/>
  <c r="EF88" i="5"/>
  <c r="EE88" i="5"/>
  <c r="ED88" i="5"/>
  <c r="EC88" i="5"/>
  <c r="EB88" i="5"/>
  <c r="EA88" i="5"/>
  <c r="DZ88" i="5"/>
  <c r="DY88" i="5"/>
  <c r="DX88" i="5"/>
  <c r="DW88" i="5"/>
  <c r="DV88" i="5"/>
  <c r="DU88" i="5"/>
  <c r="DT88" i="5"/>
  <c r="DS88" i="5"/>
  <c r="DR88" i="5"/>
  <c r="DQ88" i="5"/>
  <c r="DP88" i="5"/>
  <c r="DO88" i="5"/>
  <c r="DN88" i="5"/>
  <c r="DM88" i="5"/>
  <c r="DL88" i="5"/>
  <c r="DK88" i="5"/>
  <c r="DJ88" i="5"/>
  <c r="DI88" i="5"/>
  <c r="DH88" i="5"/>
  <c r="DG88" i="5"/>
  <c r="DF88" i="5"/>
  <c r="DE88" i="5"/>
  <c r="DD88" i="5"/>
  <c r="DC88" i="5"/>
  <c r="DB88" i="5"/>
  <c r="DA88" i="5"/>
  <c r="CZ88" i="5"/>
  <c r="CY88" i="5"/>
  <c r="CX88" i="5"/>
  <c r="CW88" i="5"/>
  <c r="CV88" i="5"/>
  <c r="CU88" i="5"/>
  <c r="CT88" i="5"/>
  <c r="CS88" i="5"/>
  <c r="CR88" i="5"/>
  <c r="CQ88" i="5"/>
  <c r="CP88" i="5"/>
  <c r="CO88" i="5"/>
  <c r="CN88" i="5"/>
  <c r="CM88" i="5"/>
  <c r="CL88" i="5"/>
  <c r="CK88" i="5"/>
  <c r="CJ88" i="5"/>
  <c r="CI88" i="5"/>
  <c r="CH88" i="5"/>
  <c r="CG88" i="5"/>
  <c r="CF88" i="5"/>
  <c r="CE88" i="5"/>
  <c r="CD88" i="5"/>
  <c r="CC88" i="5"/>
  <c r="CB88" i="5"/>
  <c r="CA88" i="5"/>
  <c r="BZ88" i="5"/>
  <c r="BY88" i="5"/>
  <c r="BX88" i="5"/>
  <c r="BW88" i="5"/>
  <c r="BV88" i="5"/>
  <c r="BU88" i="5"/>
  <c r="BT88" i="5"/>
  <c r="BS88" i="5"/>
  <c r="BR88" i="5"/>
  <c r="BQ88" i="5"/>
  <c r="BP88" i="5"/>
  <c r="BO88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7" i="5"/>
  <c r="D87" i="5" s="1"/>
  <c r="E86" i="5"/>
  <c r="D86" i="5" s="1"/>
  <c r="E85" i="5"/>
  <c r="D85" i="5" s="1"/>
  <c r="E84" i="5"/>
  <c r="D84" i="5" s="1"/>
  <c r="E83" i="5"/>
  <c r="D83" i="5" s="1"/>
  <c r="D81" i="5" s="1"/>
  <c r="E82" i="5"/>
  <c r="D82" i="5" s="1"/>
  <c r="IF81" i="5"/>
  <c r="IE81" i="5"/>
  <c r="ID81" i="5"/>
  <c r="IC81" i="5"/>
  <c r="IB81" i="5"/>
  <c r="IA81" i="5"/>
  <c r="HZ81" i="5"/>
  <c r="HY81" i="5"/>
  <c r="HX81" i="5"/>
  <c r="HW81" i="5"/>
  <c r="HV81" i="5"/>
  <c r="HU81" i="5"/>
  <c r="HT81" i="5"/>
  <c r="HS81" i="5"/>
  <c r="HR81" i="5"/>
  <c r="HQ81" i="5"/>
  <c r="HP81" i="5"/>
  <c r="HO81" i="5"/>
  <c r="HN81" i="5"/>
  <c r="HM81" i="5"/>
  <c r="HL81" i="5"/>
  <c r="HK81" i="5"/>
  <c r="HJ81" i="5"/>
  <c r="HI81" i="5"/>
  <c r="HH81" i="5"/>
  <c r="HG81" i="5"/>
  <c r="HF81" i="5"/>
  <c r="HE81" i="5"/>
  <c r="HD81" i="5"/>
  <c r="HC81" i="5"/>
  <c r="HB81" i="5"/>
  <c r="HA81" i="5"/>
  <c r="GZ81" i="5"/>
  <c r="GY81" i="5"/>
  <c r="GW81" i="5"/>
  <c r="GV81" i="5"/>
  <c r="GU81" i="5"/>
  <c r="GT81" i="5"/>
  <c r="GS81" i="5"/>
  <c r="GR81" i="5"/>
  <c r="GQ81" i="5"/>
  <c r="GP81" i="5"/>
  <c r="GO81" i="5"/>
  <c r="GN81" i="5"/>
  <c r="GM81" i="5"/>
  <c r="GL81" i="5"/>
  <c r="GK81" i="5"/>
  <c r="GJ81" i="5"/>
  <c r="GI81" i="5"/>
  <c r="GH81" i="5"/>
  <c r="GG81" i="5"/>
  <c r="GF81" i="5"/>
  <c r="GE81" i="5"/>
  <c r="GD81" i="5"/>
  <c r="GC81" i="5"/>
  <c r="GB81" i="5"/>
  <c r="GA81" i="5"/>
  <c r="FZ81" i="5"/>
  <c r="FY81" i="5"/>
  <c r="FX81" i="5"/>
  <c r="FW81" i="5"/>
  <c r="FV81" i="5"/>
  <c r="FU81" i="5"/>
  <c r="FT81" i="5"/>
  <c r="FS81" i="5"/>
  <c r="FR81" i="5"/>
  <c r="FQ81" i="5"/>
  <c r="FP81" i="5"/>
  <c r="FO81" i="5"/>
  <c r="FN81" i="5"/>
  <c r="FM81" i="5"/>
  <c r="FL81" i="5"/>
  <c r="FK81" i="5"/>
  <c r="FJ81" i="5"/>
  <c r="FI81" i="5"/>
  <c r="FH81" i="5"/>
  <c r="FG81" i="5"/>
  <c r="FF81" i="5"/>
  <c r="FE81" i="5"/>
  <c r="FD81" i="5"/>
  <c r="FC81" i="5"/>
  <c r="FB81" i="5"/>
  <c r="FA81" i="5"/>
  <c r="EZ81" i="5"/>
  <c r="EY81" i="5"/>
  <c r="EX81" i="5"/>
  <c r="EW81" i="5"/>
  <c r="EV81" i="5"/>
  <c r="EU81" i="5"/>
  <c r="ET81" i="5"/>
  <c r="ES81" i="5"/>
  <c r="ER81" i="5"/>
  <c r="EQ81" i="5"/>
  <c r="EP81" i="5"/>
  <c r="EO81" i="5"/>
  <c r="EN81" i="5"/>
  <c r="EM81" i="5"/>
  <c r="EL81" i="5"/>
  <c r="EK81" i="5"/>
  <c r="EJ81" i="5"/>
  <c r="EI81" i="5"/>
  <c r="EH81" i="5"/>
  <c r="EG81" i="5"/>
  <c r="EF81" i="5"/>
  <c r="EE81" i="5"/>
  <c r="ED81" i="5"/>
  <c r="EC81" i="5"/>
  <c r="EB81" i="5"/>
  <c r="EA81" i="5"/>
  <c r="DZ81" i="5"/>
  <c r="DY81" i="5"/>
  <c r="DX81" i="5"/>
  <c r="DW81" i="5"/>
  <c r="DV81" i="5"/>
  <c r="DU81" i="5"/>
  <c r="DT81" i="5"/>
  <c r="DS81" i="5"/>
  <c r="DR81" i="5"/>
  <c r="DQ81" i="5"/>
  <c r="DP81" i="5"/>
  <c r="DO81" i="5"/>
  <c r="DN81" i="5"/>
  <c r="DM81" i="5"/>
  <c r="DL81" i="5"/>
  <c r="DK81" i="5"/>
  <c r="DJ81" i="5"/>
  <c r="DI81" i="5"/>
  <c r="DH81" i="5"/>
  <c r="DG81" i="5"/>
  <c r="DF81" i="5"/>
  <c r="DE81" i="5"/>
  <c r="DD81" i="5"/>
  <c r="DC81" i="5"/>
  <c r="DB81" i="5"/>
  <c r="DA81" i="5"/>
  <c r="CZ81" i="5"/>
  <c r="CY81" i="5"/>
  <c r="CX81" i="5"/>
  <c r="CW81" i="5"/>
  <c r="CV81" i="5"/>
  <c r="CU81" i="5"/>
  <c r="CT81" i="5"/>
  <c r="CS81" i="5"/>
  <c r="CR81" i="5"/>
  <c r="CQ81" i="5"/>
  <c r="CP81" i="5"/>
  <c r="CO81" i="5"/>
  <c r="CN81" i="5"/>
  <c r="CM81" i="5"/>
  <c r="CL81" i="5"/>
  <c r="CK81" i="5"/>
  <c r="CJ81" i="5"/>
  <c r="CI81" i="5"/>
  <c r="CH81" i="5"/>
  <c r="CG81" i="5"/>
  <c r="CF81" i="5"/>
  <c r="CE81" i="5"/>
  <c r="CD81" i="5"/>
  <c r="CC81" i="5"/>
  <c r="CB81" i="5"/>
  <c r="CA81" i="5"/>
  <c r="BZ81" i="5"/>
  <c r="BY81" i="5"/>
  <c r="BX81" i="5"/>
  <c r="BW81" i="5"/>
  <c r="BV81" i="5"/>
  <c r="BU81" i="5"/>
  <c r="BT81" i="5"/>
  <c r="BS81" i="5"/>
  <c r="BR81" i="5"/>
  <c r="BQ81" i="5"/>
  <c r="BP81" i="5"/>
  <c r="BO81" i="5"/>
  <c r="BN81" i="5"/>
  <c r="BM81" i="5"/>
  <c r="BL81" i="5"/>
  <c r="BK81" i="5"/>
  <c r="BJ81" i="5"/>
  <c r="BI81" i="5"/>
  <c r="BH81" i="5"/>
  <c r="BG81" i="5"/>
  <c r="BF81" i="5"/>
  <c r="BE81" i="5"/>
  <c r="BD81" i="5"/>
  <c r="BC81" i="5"/>
  <c r="BB81" i="5"/>
  <c r="BA81" i="5"/>
  <c r="AZ81" i="5"/>
  <c r="AX81" i="5"/>
  <c r="AW81" i="5"/>
  <c r="AV81" i="5"/>
  <c r="AU81" i="5"/>
  <c r="AT81" i="5"/>
  <c r="AS81" i="5"/>
  <c r="AR81" i="5"/>
  <c r="AQ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E81" i="5"/>
  <c r="E80" i="5"/>
  <c r="D80" i="5" s="1"/>
  <c r="E79" i="5"/>
  <c r="D79" i="5" s="1"/>
  <c r="E78" i="5"/>
  <c r="D78" i="5" s="1"/>
  <c r="E77" i="5"/>
  <c r="D77" i="5" s="1"/>
  <c r="E76" i="5"/>
  <c r="D76" i="5" s="1"/>
  <c r="E75" i="5"/>
  <c r="D75" i="5" s="1"/>
  <c r="E74" i="5"/>
  <c r="D74" i="5" s="1"/>
  <c r="E73" i="5"/>
  <c r="D73" i="5" s="1"/>
  <c r="E72" i="5"/>
  <c r="D72" i="5" s="1"/>
  <c r="E71" i="5"/>
  <c r="D71" i="5" s="1"/>
  <c r="E70" i="5"/>
  <c r="D70" i="5" s="1"/>
  <c r="E69" i="5"/>
  <c r="D69" i="5" s="1"/>
  <c r="IF68" i="5"/>
  <c r="IE68" i="5"/>
  <c r="ID68" i="5"/>
  <c r="IC68" i="5"/>
  <c r="IB68" i="5"/>
  <c r="IA68" i="5"/>
  <c r="HZ68" i="5"/>
  <c r="HY68" i="5"/>
  <c r="HX68" i="5"/>
  <c r="HW68" i="5"/>
  <c r="HV68" i="5"/>
  <c r="HU68" i="5"/>
  <c r="HT68" i="5"/>
  <c r="HS68" i="5"/>
  <c r="HR68" i="5"/>
  <c r="HQ68" i="5"/>
  <c r="HP68" i="5"/>
  <c r="HO68" i="5"/>
  <c r="HN68" i="5"/>
  <c r="HM68" i="5"/>
  <c r="HL68" i="5"/>
  <c r="HK68" i="5"/>
  <c r="HJ68" i="5"/>
  <c r="HI68" i="5"/>
  <c r="HH68" i="5"/>
  <c r="HG68" i="5"/>
  <c r="HF68" i="5"/>
  <c r="HE68" i="5"/>
  <c r="HD68" i="5"/>
  <c r="HC68" i="5"/>
  <c r="HB68" i="5"/>
  <c r="HA68" i="5"/>
  <c r="GZ68" i="5"/>
  <c r="GY68" i="5"/>
  <c r="GW68" i="5"/>
  <c r="GV68" i="5"/>
  <c r="GU68" i="5"/>
  <c r="GT68" i="5"/>
  <c r="GS68" i="5"/>
  <c r="GR68" i="5"/>
  <c r="GQ68" i="5"/>
  <c r="GP68" i="5"/>
  <c r="GO68" i="5"/>
  <c r="GN68" i="5"/>
  <c r="GM68" i="5"/>
  <c r="GL68" i="5"/>
  <c r="GK68" i="5"/>
  <c r="GJ68" i="5"/>
  <c r="GI68" i="5"/>
  <c r="GH68" i="5"/>
  <c r="GG68" i="5"/>
  <c r="GF68" i="5"/>
  <c r="GE68" i="5"/>
  <c r="GD68" i="5"/>
  <c r="GC68" i="5"/>
  <c r="GB68" i="5"/>
  <c r="GA68" i="5"/>
  <c r="FZ68" i="5"/>
  <c r="FY68" i="5"/>
  <c r="FX68" i="5"/>
  <c r="FW68" i="5"/>
  <c r="FV68" i="5"/>
  <c r="FU68" i="5"/>
  <c r="FT68" i="5"/>
  <c r="FS68" i="5"/>
  <c r="FR68" i="5"/>
  <c r="FQ68" i="5"/>
  <c r="FP68" i="5"/>
  <c r="FO68" i="5"/>
  <c r="FN68" i="5"/>
  <c r="FM68" i="5"/>
  <c r="FL68" i="5"/>
  <c r="FK68" i="5"/>
  <c r="FJ68" i="5"/>
  <c r="FI68" i="5"/>
  <c r="FH68" i="5"/>
  <c r="FG68" i="5"/>
  <c r="FF68" i="5"/>
  <c r="FE68" i="5"/>
  <c r="FD68" i="5"/>
  <c r="FC68" i="5"/>
  <c r="FB68" i="5"/>
  <c r="FA68" i="5"/>
  <c r="EZ68" i="5"/>
  <c r="EY68" i="5"/>
  <c r="EX68" i="5"/>
  <c r="EW68" i="5"/>
  <c r="EV68" i="5"/>
  <c r="EU68" i="5"/>
  <c r="ET68" i="5"/>
  <c r="ES68" i="5"/>
  <c r="ER68" i="5"/>
  <c r="EQ68" i="5"/>
  <c r="EP68" i="5"/>
  <c r="EO68" i="5"/>
  <c r="EN68" i="5"/>
  <c r="EM68" i="5"/>
  <c r="EL68" i="5"/>
  <c r="EK68" i="5"/>
  <c r="EJ68" i="5"/>
  <c r="EI68" i="5"/>
  <c r="EH68" i="5"/>
  <c r="EG68" i="5"/>
  <c r="EF68" i="5"/>
  <c r="EE68" i="5"/>
  <c r="ED68" i="5"/>
  <c r="EC68" i="5"/>
  <c r="EB68" i="5"/>
  <c r="EA68" i="5"/>
  <c r="DZ68" i="5"/>
  <c r="DY68" i="5"/>
  <c r="DX68" i="5"/>
  <c r="DW68" i="5"/>
  <c r="DV68" i="5"/>
  <c r="DU68" i="5"/>
  <c r="DT68" i="5"/>
  <c r="DS68" i="5"/>
  <c r="DR68" i="5"/>
  <c r="DQ68" i="5"/>
  <c r="DP68" i="5"/>
  <c r="DO68" i="5"/>
  <c r="DN68" i="5"/>
  <c r="DM68" i="5"/>
  <c r="DL68" i="5"/>
  <c r="DK68" i="5"/>
  <c r="DJ68" i="5"/>
  <c r="DI68" i="5"/>
  <c r="DH68" i="5"/>
  <c r="DG68" i="5"/>
  <c r="DF68" i="5"/>
  <c r="DE68" i="5"/>
  <c r="DD68" i="5"/>
  <c r="DC68" i="5"/>
  <c r="DB68" i="5"/>
  <c r="DA68" i="5"/>
  <c r="CZ68" i="5"/>
  <c r="CY68" i="5"/>
  <c r="CX68" i="5"/>
  <c r="CW68" i="5"/>
  <c r="CV68" i="5"/>
  <c r="CU68" i="5"/>
  <c r="CT68" i="5"/>
  <c r="CS68" i="5"/>
  <c r="CR68" i="5"/>
  <c r="CQ68" i="5"/>
  <c r="CP68" i="5"/>
  <c r="CO68" i="5"/>
  <c r="CN68" i="5"/>
  <c r="CM68" i="5"/>
  <c r="CL68" i="5"/>
  <c r="CK68" i="5"/>
  <c r="CJ68" i="5"/>
  <c r="CI68" i="5"/>
  <c r="CH68" i="5"/>
  <c r="CG68" i="5"/>
  <c r="CF68" i="5"/>
  <c r="CE68" i="5"/>
  <c r="CD68" i="5"/>
  <c r="CC68" i="5"/>
  <c r="CB68" i="5"/>
  <c r="CA68" i="5"/>
  <c r="BZ68" i="5"/>
  <c r="BY68" i="5"/>
  <c r="BX68" i="5"/>
  <c r="BW68" i="5"/>
  <c r="BV68" i="5"/>
  <c r="BU68" i="5"/>
  <c r="BT68" i="5"/>
  <c r="BS68" i="5"/>
  <c r="BR68" i="5"/>
  <c r="BQ68" i="5"/>
  <c r="BP68" i="5"/>
  <c r="BO68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IF67" i="5"/>
  <c r="IE67" i="5"/>
  <c r="ID67" i="5"/>
  <c r="IC67" i="5"/>
  <c r="IB67" i="5"/>
  <c r="IA67" i="5"/>
  <c r="HZ67" i="5"/>
  <c r="HY67" i="5"/>
  <c r="HX67" i="5"/>
  <c r="HW67" i="5"/>
  <c r="HV67" i="5"/>
  <c r="HU67" i="5"/>
  <c r="HT67" i="5"/>
  <c r="HS67" i="5"/>
  <c r="HR67" i="5"/>
  <c r="HQ67" i="5"/>
  <c r="HP67" i="5"/>
  <c r="HO67" i="5"/>
  <c r="HN67" i="5"/>
  <c r="HM67" i="5"/>
  <c r="HL67" i="5"/>
  <c r="HK67" i="5"/>
  <c r="HJ67" i="5"/>
  <c r="HI67" i="5"/>
  <c r="HH67" i="5"/>
  <c r="HG67" i="5"/>
  <c r="HF67" i="5"/>
  <c r="HE67" i="5"/>
  <c r="HD67" i="5"/>
  <c r="HC67" i="5"/>
  <c r="HB67" i="5"/>
  <c r="HA67" i="5"/>
  <c r="GZ67" i="5"/>
  <c r="GY67" i="5"/>
  <c r="GW67" i="5"/>
  <c r="GV67" i="5"/>
  <c r="GU67" i="5"/>
  <c r="GT67" i="5"/>
  <c r="GS67" i="5"/>
  <c r="GR67" i="5"/>
  <c r="GQ67" i="5"/>
  <c r="GP67" i="5"/>
  <c r="GO67" i="5"/>
  <c r="GN67" i="5"/>
  <c r="GM67" i="5"/>
  <c r="GL67" i="5"/>
  <c r="GK67" i="5"/>
  <c r="GJ67" i="5"/>
  <c r="GI67" i="5"/>
  <c r="GH67" i="5"/>
  <c r="GG67" i="5"/>
  <c r="GF67" i="5"/>
  <c r="GE67" i="5"/>
  <c r="GD67" i="5"/>
  <c r="GC67" i="5"/>
  <c r="GB67" i="5"/>
  <c r="GA67" i="5"/>
  <c r="FZ67" i="5"/>
  <c r="FY67" i="5"/>
  <c r="FX67" i="5"/>
  <c r="FW67" i="5"/>
  <c r="FV67" i="5"/>
  <c r="FU67" i="5"/>
  <c r="FT67" i="5"/>
  <c r="FS67" i="5"/>
  <c r="FR67" i="5"/>
  <c r="FQ67" i="5"/>
  <c r="FP67" i="5"/>
  <c r="FO67" i="5"/>
  <c r="FN67" i="5"/>
  <c r="FM67" i="5"/>
  <c r="FL67" i="5"/>
  <c r="FK67" i="5"/>
  <c r="FJ67" i="5"/>
  <c r="FI67" i="5"/>
  <c r="FH67" i="5"/>
  <c r="FG67" i="5"/>
  <c r="FF67" i="5"/>
  <c r="FE67" i="5"/>
  <c r="FD67" i="5"/>
  <c r="FC67" i="5"/>
  <c r="FB67" i="5"/>
  <c r="FA67" i="5"/>
  <c r="EZ67" i="5"/>
  <c r="EY67" i="5"/>
  <c r="EX67" i="5"/>
  <c r="EW67" i="5"/>
  <c r="EV67" i="5"/>
  <c r="EU67" i="5"/>
  <c r="ET67" i="5"/>
  <c r="ES67" i="5"/>
  <c r="ER67" i="5"/>
  <c r="EQ67" i="5"/>
  <c r="EP67" i="5"/>
  <c r="EO67" i="5"/>
  <c r="EN67" i="5"/>
  <c r="EM67" i="5"/>
  <c r="EL67" i="5"/>
  <c r="EK67" i="5"/>
  <c r="EJ67" i="5"/>
  <c r="EI67" i="5"/>
  <c r="EH67" i="5"/>
  <c r="EG67" i="5"/>
  <c r="EF67" i="5"/>
  <c r="EE67" i="5"/>
  <c r="ED67" i="5"/>
  <c r="EC67" i="5"/>
  <c r="EB67" i="5"/>
  <c r="EA67" i="5"/>
  <c r="DZ67" i="5"/>
  <c r="DY67" i="5"/>
  <c r="DX67" i="5"/>
  <c r="DW67" i="5"/>
  <c r="DV67" i="5"/>
  <c r="DU67" i="5"/>
  <c r="DT67" i="5"/>
  <c r="DS67" i="5"/>
  <c r="DR67" i="5"/>
  <c r="DQ67" i="5"/>
  <c r="DP67" i="5"/>
  <c r="DO67" i="5"/>
  <c r="DN67" i="5"/>
  <c r="DM67" i="5"/>
  <c r="DL67" i="5"/>
  <c r="DK67" i="5"/>
  <c r="DJ67" i="5"/>
  <c r="DI67" i="5"/>
  <c r="DH67" i="5"/>
  <c r="DG67" i="5"/>
  <c r="DF67" i="5"/>
  <c r="DE67" i="5"/>
  <c r="DD67" i="5"/>
  <c r="DC67" i="5"/>
  <c r="DB67" i="5"/>
  <c r="DA67" i="5"/>
  <c r="CZ67" i="5"/>
  <c r="CY67" i="5"/>
  <c r="CX67" i="5"/>
  <c r="CW67" i="5"/>
  <c r="CV67" i="5"/>
  <c r="CU67" i="5"/>
  <c r="CT67" i="5"/>
  <c r="CS67" i="5"/>
  <c r="CR67" i="5"/>
  <c r="CQ67" i="5"/>
  <c r="CP67" i="5"/>
  <c r="CO67" i="5"/>
  <c r="CN67" i="5"/>
  <c r="CM67" i="5"/>
  <c r="CL67" i="5"/>
  <c r="CK67" i="5"/>
  <c r="CJ67" i="5"/>
  <c r="CI67" i="5"/>
  <c r="CH67" i="5"/>
  <c r="CG67" i="5"/>
  <c r="CF67" i="5"/>
  <c r="CE67" i="5"/>
  <c r="CD67" i="5"/>
  <c r="CC67" i="5"/>
  <c r="CB67" i="5"/>
  <c r="CA67" i="5"/>
  <c r="BZ67" i="5"/>
  <c r="BY67" i="5"/>
  <c r="BX67" i="5"/>
  <c r="BW67" i="5"/>
  <c r="BV67" i="5"/>
  <c r="BU67" i="5"/>
  <c r="BT67" i="5"/>
  <c r="BS67" i="5"/>
  <c r="BR67" i="5"/>
  <c r="BQ67" i="5"/>
  <c r="BP67" i="5"/>
  <c r="BO67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E67" i="5"/>
  <c r="IF66" i="5"/>
  <c r="IE66" i="5"/>
  <c r="ID66" i="5"/>
  <c r="IC66" i="5"/>
  <c r="IB66" i="5"/>
  <c r="IA66" i="5"/>
  <c r="HZ66" i="5"/>
  <c r="HY66" i="5"/>
  <c r="HX66" i="5"/>
  <c r="HW66" i="5"/>
  <c r="HV66" i="5"/>
  <c r="HU66" i="5"/>
  <c r="HT66" i="5"/>
  <c r="HS66" i="5"/>
  <c r="HR66" i="5"/>
  <c r="HQ66" i="5"/>
  <c r="HP66" i="5"/>
  <c r="HO66" i="5"/>
  <c r="HN66" i="5"/>
  <c r="HM66" i="5"/>
  <c r="HL66" i="5"/>
  <c r="HK66" i="5"/>
  <c r="HJ66" i="5"/>
  <c r="HI66" i="5"/>
  <c r="HH66" i="5"/>
  <c r="HG66" i="5"/>
  <c r="HF66" i="5"/>
  <c r="HE66" i="5"/>
  <c r="HD66" i="5"/>
  <c r="HC66" i="5"/>
  <c r="HB66" i="5"/>
  <c r="HA66" i="5"/>
  <c r="GZ66" i="5"/>
  <c r="GY66" i="5"/>
  <c r="GW66" i="5"/>
  <c r="GV66" i="5"/>
  <c r="GU66" i="5"/>
  <c r="GT66" i="5"/>
  <c r="GS66" i="5"/>
  <c r="GR66" i="5"/>
  <c r="GQ66" i="5"/>
  <c r="GP66" i="5"/>
  <c r="GO66" i="5"/>
  <c r="GN66" i="5"/>
  <c r="GM66" i="5"/>
  <c r="GL66" i="5"/>
  <c r="GK66" i="5"/>
  <c r="GJ66" i="5"/>
  <c r="GI66" i="5"/>
  <c r="GH66" i="5"/>
  <c r="GG66" i="5"/>
  <c r="GF66" i="5"/>
  <c r="GE66" i="5"/>
  <c r="GD66" i="5"/>
  <c r="GC66" i="5"/>
  <c r="GB66" i="5"/>
  <c r="GA66" i="5"/>
  <c r="FZ66" i="5"/>
  <c r="FY66" i="5"/>
  <c r="FX66" i="5"/>
  <c r="FW66" i="5"/>
  <c r="FV66" i="5"/>
  <c r="FU66" i="5"/>
  <c r="FT66" i="5"/>
  <c r="FS66" i="5"/>
  <c r="FR66" i="5"/>
  <c r="FQ66" i="5"/>
  <c r="FP66" i="5"/>
  <c r="FO66" i="5"/>
  <c r="FN66" i="5"/>
  <c r="FM66" i="5"/>
  <c r="FL66" i="5"/>
  <c r="FK66" i="5"/>
  <c r="FJ66" i="5"/>
  <c r="FI66" i="5"/>
  <c r="FH66" i="5"/>
  <c r="FG66" i="5"/>
  <c r="FF66" i="5"/>
  <c r="FE66" i="5"/>
  <c r="FD66" i="5"/>
  <c r="FB66" i="5"/>
  <c r="FA66" i="5"/>
  <c r="EZ66" i="5"/>
  <c r="EY66" i="5"/>
  <c r="EX66" i="5"/>
  <c r="EW66" i="5"/>
  <c r="EV66" i="5"/>
  <c r="EU66" i="5"/>
  <c r="ET66" i="5"/>
  <c r="ES66" i="5"/>
  <c r="ER66" i="5"/>
  <c r="EQ66" i="5"/>
  <c r="EP66" i="5"/>
  <c r="EO66" i="5"/>
  <c r="EN66" i="5"/>
  <c r="EM66" i="5"/>
  <c r="EL66" i="5"/>
  <c r="EK66" i="5"/>
  <c r="EJ66" i="5"/>
  <c r="EI66" i="5"/>
  <c r="EH66" i="5"/>
  <c r="EG66" i="5"/>
  <c r="EF66" i="5"/>
  <c r="EE66" i="5"/>
  <c r="ED66" i="5"/>
  <c r="EC66" i="5"/>
  <c r="EB66" i="5"/>
  <c r="EA66" i="5"/>
  <c r="DZ66" i="5"/>
  <c r="DY66" i="5"/>
  <c r="DX66" i="5"/>
  <c r="DW66" i="5"/>
  <c r="DV66" i="5"/>
  <c r="DU66" i="5"/>
  <c r="DT66" i="5"/>
  <c r="DS66" i="5"/>
  <c r="DR66" i="5"/>
  <c r="DQ66" i="5"/>
  <c r="DP66" i="5"/>
  <c r="DO66" i="5"/>
  <c r="DN66" i="5"/>
  <c r="DM66" i="5"/>
  <c r="DL66" i="5"/>
  <c r="DK66" i="5"/>
  <c r="DJ66" i="5"/>
  <c r="DI66" i="5"/>
  <c r="DH66" i="5"/>
  <c r="DG66" i="5"/>
  <c r="DF66" i="5"/>
  <c r="DE66" i="5"/>
  <c r="DD66" i="5"/>
  <c r="DC66" i="5"/>
  <c r="DB66" i="5"/>
  <c r="DA66" i="5"/>
  <c r="CZ66" i="5"/>
  <c r="CY66" i="5"/>
  <c r="CX66" i="5"/>
  <c r="CW66" i="5"/>
  <c r="CV66" i="5"/>
  <c r="CU66" i="5"/>
  <c r="CT66" i="5"/>
  <c r="CS66" i="5"/>
  <c r="CR66" i="5"/>
  <c r="CQ66" i="5"/>
  <c r="CP66" i="5"/>
  <c r="CO66" i="5"/>
  <c r="CN66" i="5"/>
  <c r="CM66" i="5"/>
  <c r="CL66" i="5"/>
  <c r="CK66" i="5"/>
  <c r="CJ66" i="5"/>
  <c r="CI66" i="5"/>
  <c r="CH66" i="5"/>
  <c r="CG66" i="5"/>
  <c r="CF66" i="5"/>
  <c r="CE66" i="5"/>
  <c r="CD66" i="5"/>
  <c r="CC66" i="5"/>
  <c r="CB66" i="5"/>
  <c r="CA66" i="5"/>
  <c r="BZ66" i="5"/>
  <c r="BY66" i="5"/>
  <c r="BX66" i="5"/>
  <c r="BW66" i="5"/>
  <c r="BV66" i="5"/>
  <c r="BU66" i="5"/>
  <c r="BT66" i="5"/>
  <c r="BS66" i="5"/>
  <c r="BR66" i="5"/>
  <c r="BQ66" i="5"/>
  <c r="BP66" i="5"/>
  <c r="BO66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E65" i="5"/>
  <c r="D65" i="5" s="1"/>
  <c r="E64" i="5"/>
  <c r="D64" i="5" s="1"/>
  <c r="E63" i="5"/>
  <c r="D63" i="5" s="1"/>
  <c r="E62" i="5"/>
  <c r="D62" i="5" s="1"/>
  <c r="E61" i="5"/>
  <c r="D61" i="5" s="1"/>
  <c r="E60" i="5"/>
  <c r="D60" i="5" s="1"/>
  <c r="E59" i="5"/>
  <c r="D59" i="5" s="1"/>
  <c r="E58" i="5"/>
  <c r="D58" i="5" s="1"/>
  <c r="E57" i="5"/>
  <c r="D57" i="5" s="1"/>
  <c r="E56" i="5"/>
  <c r="D56" i="5" s="1"/>
  <c r="E55" i="5"/>
  <c r="D55" i="5" s="1"/>
  <c r="E54" i="5"/>
  <c r="D54" i="5" s="1"/>
  <c r="E53" i="5"/>
  <c r="D53" i="5" s="1"/>
  <c r="E52" i="5"/>
  <c r="D52" i="5" s="1"/>
  <c r="E51" i="5"/>
  <c r="D51" i="5" s="1"/>
  <c r="E50" i="5"/>
  <c r="D50" i="5" s="1"/>
  <c r="E49" i="5"/>
  <c r="D49" i="5" s="1"/>
  <c r="E48" i="5"/>
  <c r="D48" i="5" s="1"/>
  <c r="E47" i="5"/>
  <c r="D47" i="5" s="1"/>
  <c r="E46" i="5"/>
  <c r="D46" i="5" s="1"/>
  <c r="E45" i="5"/>
  <c r="D45" i="5" s="1"/>
  <c r="E44" i="5"/>
  <c r="D44" i="5" s="1"/>
  <c r="D43" i="5"/>
  <c r="D42" i="5"/>
  <c r="E41" i="5"/>
  <c r="D41" i="5" s="1"/>
  <c r="E40" i="5"/>
  <c r="D40" i="5" s="1"/>
  <c r="E39" i="5"/>
  <c r="D39" i="5" s="1"/>
  <c r="E38" i="5"/>
  <c r="D38" i="5" s="1"/>
  <c r="E37" i="5"/>
  <c r="D37" i="5" s="1"/>
  <c r="E36" i="5"/>
  <c r="D36" i="5" s="1"/>
  <c r="E35" i="5"/>
  <c r="D35" i="5" s="1"/>
  <c r="E34" i="5"/>
  <c r="D34" i="5" s="1"/>
  <c r="D32" i="5"/>
  <c r="D31" i="5"/>
  <c r="E30" i="5"/>
  <c r="D30" i="5" s="1"/>
  <c r="E29" i="5"/>
  <c r="D29" i="5" s="1"/>
  <c r="D28" i="5"/>
  <c r="D27" i="5"/>
  <c r="E26" i="5"/>
  <c r="D26" i="5" s="1"/>
  <c r="E25" i="5"/>
  <c r="D25" i="5" s="1"/>
  <c r="E24" i="5"/>
  <c r="D24" i="5" s="1"/>
  <c r="E23" i="5"/>
  <c r="D23" i="5" s="1"/>
  <c r="E22" i="5"/>
  <c r="D22" i="5" s="1"/>
  <c r="E21" i="5"/>
  <c r="D21" i="5" s="1"/>
  <c r="E20" i="5"/>
  <c r="D20" i="5" s="1"/>
  <c r="E19" i="5"/>
  <c r="D19" i="5" s="1"/>
  <c r="E18" i="5"/>
  <c r="D18" i="5" s="1"/>
  <c r="E16" i="5"/>
  <c r="D16" i="5" s="1"/>
  <c r="E15" i="5"/>
  <c r="D15" i="5" s="1"/>
  <c r="E14" i="5"/>
  <c r="D14" i="5" s="1"/>
  <c r="E13" i="5"/>
  <c r="D13" i="5" s="1"/>
  <c r="E12" i="5"/>
  <c r="D12" i="5" s="1"/>
  <c r="E11" i="5"/>
  <c r="D11" i="5" s="1"/>
  <c r="E8" i="5"/>
  <c r="D8" i="5" s="1"/>
  <c r="IF7" i="5"/>
  <c r="IE7" i="5"/>
  <c r="ID7" i="5"/>
  <c r="IC7" i="5"/>
  <c r="IB7" i="5"/>
  <c r="IA7" i="5"/>
  <c r="HZ7" i="5"/>
  <c r="HY7" i="5"/>
  <c r="HX7" i="5"/>
  <c r="HW7" i="5"/>
  <c r="HV7" i="5"/>
  <c r="HU7" i="5"/>
  <c r="HT7" i="5"/>
  <c r="HS7" i="5"/>
  <c r="HR7" i="5"/>
  <c r="HQ7" i="5"/>
  <c r="HP7" i="5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9" i="5" l="1"/>
  <c r="D9" i="5" s="1"/>
  <c r="D94" i="5"/>
  <c r="D67" i="5"/>
  <c r="FC66" i="5"/>
  <c r="E88" i="5"/>
  <c r="D33" i="5"/>
  <c r="D88" i="5"/>
  <c r="E68" i="5"/>
  <c r="E66" i="5" s="1"/>
  <c r="D66" i="5" s="1"/>
  <c r="D91" i="5"/>
  <c r="E17" i="5"/>
  <c r="D17" i="5" s="1"/>
  <c r="G92" i="5"/>
  <c r="I92" i="5"/>
  <c r="K92" i="5"/>
  <c r="M92" i="5"/>
  <c r="M96" i="5" s="1"/>
  <c r="O92" i="5"/>
  <c r="Q92" i="5"/>
  <c r="S92" i="5"/>
  <c r="U92" i="5"/>
  <c r="W92" i="5"/>
  <c r="Y92" i="5"/>
  <c r="AA92" i="5"/>
  <c r="AC92" i="5"/>
  <c r="AE92" i="5"/>
  <c r="AG92" i="5"/>
  <c r="AI92" i="5"/>
  <c r="AK92" i="5"/>
  <c r="AM92" i="5"/>
  <c r="AO92" i="5"/>
  <c r="AQ92" i="5"/>
  <c r="AS92" i="5"/>
  <c r="AU92" i="5"/>
  <c r="AW92" i="5"/>
  <c r="AY92" i="5"/>
  <c r="BA92" i="5"/>
  <c r="BC92" i="5"/>
  <c r="BE92" i="5"/>
  <c r="BG92" i="5"/>
  <c r="BI92" i="5"/>
  <c r="BK92" i="5"/>
  <c r="BM92" i="5"/>
  <c r="BO92" i="5"/>
  <c r="BQ92" i="5"/>
  <c r="BS92" i="5"/>
  <c r="BU92" i="5"/>
  <c r="BW92" i="5"/>
  <c r="BY92" i="5"/>
  <c r="CA92" i="5"/>
  <c r="CC92" i="5"/>
  <c r="CE92" i="5"/>
  <c r="CG92" i="5"/>
  <c r="CI92" i="5"/>
  <c r="CK92" i="5"/>
  <c r="CM92" i="5"/>
  <c r="CO92" i="5"/>
  <c r="CQ92" i="5"/>
  <c r="CS92" i="5"/>
  <c r="CU92" i="5"/>
  <c r="CW92" i="5"/>
  <c r="CY92" i="5"/>
  <c r="DA92" i="5"/>
  <c r="DC92" i="5"/>
  <c r="DE92" i="5"/>
  <c r="DG92" i="5"/>
  <c r="DI92" i="5"/>
  <c r="DK92" i="5"/>
  <c r="DM92" i="5"/>
  <c r="DO92" i="5"/>
  <c r="DQ92" i="5"/>
  <c r="DS92" i="5"/>
  <c r="DU92" i="5"/>
  <c r="DW92" i="5"/>
  <c r="DY92" i="5"/>
  <c r="EA92" i="5"/>
  <c r="EC92" i="5"/>
  <c r="EE92" i="5"/>
  <c r="EG92" i="5"/>
  <c r="EI92" i="5"/>
  <c r="EK92" i="5"/>
  <c r="EM92" i="5"/>
  <c r="EO92" i="5"/>
  <c r="EQ92" i="5"/>
  <c r="ES92" i="5"/>
  <c r="EU92" i="5"/>
  <c r="EW92" i="5"/>
  <c r="EY92" i="5"/>
  <c r="FA92" i="5"/>
  <c r="FC92" i="5"/>
  <c r="FE92" i="5"/>
  <c r="FG92" i="5"/>
  <c r="FI92" i="5"/>
  <c r="FK92" i="5"/>
  <c r="FM92" i="5"/>
  <c r="FO92" i="5"/>
  <c r="F92" i="5"/>
  <c r="E10" i="5"/>
  <c r="H92" i="5"/>
  <c r="J92" i="5"/>
  <c r="L92" i="5"/>
  <c r="N92" i="5"/>
  <c r="P92" i="5"/>
  <c r="R92" i="5"/>
  <c r="T92" i="5"/>
  <c r="V92" i="5"/>
  <c r="X92" i="5"/>
  <c r="Z92" i="5"/>
  <c r="AB92" i="5"/>
  <c r="AD92" i="5"/>
  <c r="AD96" i="5" s="1"/>
  <c r="AF92" i="5"/>
  <c r="AH92" i="5"/>
  <c r="AJ92" i="5"/>
  <c r="AL92" i="5"/>
  <c r="AN92" i="5"/>
  <c r="AP92" i="5"/>
  <c r="AR92" i="5"/>
  <c r="AT92" i="5"/>
  <c r="AV92" i="5"/>
  <c r="AX92" i="5"/>
  <c r="AZ92" i="5"/>
  <c r="BB92" i="5"/>
  <c r="BD92" i="5"/>
  <c r="BF92" i="5"/>
  <c r="BH92" i="5"/>
  <c r="BJ92" i="5"/>
  <c r="BL92" i="5"/>
  <c r="BN92" i="5"/>
  <c r="BP92" i="5"/>
  <c r="BR92" i="5"/>
  <c r="BT92" i="5"/>
  <c r="BV92" i="5"/>
  <c r="BX92" i="5"/>
  <c r="BZ92" i="5"/>
  <c r="CB92" i="5"/>
  <c r="CD92" i="5"/>
  <c r="CF92" i="5"/>
  <c r="CH92" i="5"/>
  <c r="CJ92" i="5"/>
  <c r="CL92" i="5"/>
  <c r="CN92" i="5"/>
  <c r="CP92" i="5"/>
  <c r="CR92" i="5"/>
  <c r="CT92" i="5"/>
  <c r="CV92" i="5"/>
  <c r="CX92" i="5"/>
  <c r="CZ92" i="5"/>
  <c r="DB92" i="5"/>
  <c r="DD92" i="5"/>
  <c r="DF92" i="5"/>
  <c r="DH92" i="5"/>
  <c r="DJ92" i="5"/>
  <c r="DL92" i="5"/>
  <c r="DN92" i="5"/>
  <c r="DP92" i="5"/>
  <c r="DR92" i="5"/>
  <c r="DT92" i="5"/>
  <c r="DV92" i="5"/>
  <c r="DX92" i="5"/>
  <c r="DZ92" i="5"/>
  <c r="EB92" i="5"/>
  <c r="ED92" i="5"/>
  <c r="EF92" i="5"/>
  <c r="EH92" i="5"/>
  <c r="EJ92" i="5"/>
  <c r="EL92" i="5"/>
  <c r="EN92" i="5"/>
  <c r="EP92" i="5"/>
  <c r="ER92" i="5"/>
  <c r="ET92" i="5"/>
  <c r="EV92" i="5"/>
  <c r="EX92" i="5"/>
  <c r="EZ92" i="5"/>
  <c r="FB92" i="5"/>
  <c r="FD92" i="5"/>
  <c r="FF92" i="5"/>
  <c r="FH92" i="5"/>
  <c r="FJ92" i="5"/>
  <c r="FL92" i="5"/>
  <c r="FQ92" i="5"/>
  <c r="FS92" i="5"/>
  <c r="FU92" i="5"/>
  <c r="FW92" i="5"/>
  <c r="FY92" i="5"/>
  <c r="GA92" i="5"/>
  <c r="GC92" i="5"/>
  <c r="GE92" i="5"/>
  <c r="GG92" i="5"/>
  <c r="GI92" i="5"/>
  <c r="GK92" i="5"/>
  <c r="GM92" i="5"/>
  <c r="GO92" i="5"/>
  <c r="GQ92" i="5"/>
  <c r="GS92" i="5"/>
  <c r="GU92" i="5"/>
  <c r="GW92" i="5"/>
  <c r="GZ92" i="5"/>
  <c r="HB92" i="5"/>
  <c r="HD92" i="5"/>
  <c r="HF92" i="5"/>
  <c r="HH92" i="5"/>
  <c r="HJ92" i="5"/>
  <c r="HL92" i="5"/>
  <c r="HN92" i="5"/>
  <c r="HP92" i="5"/>
  <c r="HR92" i="5"/>
  <c r="HT92" i="5"/>
  <c r="HV92" i="5"/>
  <c r="HX92" i="5"/>
  <c r="HZ92" i="5"/>
  <c r="IB92" i="5"/>
  <c r="ID92" i="5"/>
  <c r="IF92" i="5"/>
  <c r="H96" i="5"/>
  <c r="J96" i="5"/>
  <c r="L96" i="5"/>
  <c r="N96" i="5"/>
  <c r="P96" i="5"/>
  <c r="R96" i="5"/>
  <c r="T96" i="5"/>
  <c r="V96" i="5"/>
  <c r="X96" i="5"/>
  <c r="Z96" i="5"/>
  <c r="AB96" i="5"/>
  <c r="AF96" i="5"/>
  <c r="AH96" i="5"/>
  <c r="AJ96" i="5"/>
  <c r="AL96" i="5"/>
  <c r="AN96" i="5"/>
  <c r="AP96" i="5"/>
  <c r="AR96" i="5"/>
  <c r="AT96" i="5"/>
  <c r="AV96" i="5"/>
  <c r="AX96" i="5"/>
  <c r="AZ96" i="5"/>
  <c r="BB96" i="5"/>
  <c r="BD96" i="5"/>
  <c r="BF96" i="5"/>
  <c r="BH96" i="5"/>
  <c r="BJ96" i="5"/>
  <c r="BL96" i="5"/>
  <c r="BN96" i="5"/>
  <c r="BP96" i="5"/>
  <c r="BR96" i="5"/>
  <c r="BV96" i="5"/>
  <c r="BX96" i="5"/>
  <c r="BZ96" i="5"/>
  <c r="CB96" i="5"/>
  <c r="CD96" i="5"/>
  <c r="CF96" i="5"/>
  <c r="CH96" i="5"/>
  <c r="CJ96" i="5"/>
  <c r="CL96" i="5"/>
  <c r="CN96" i="5"/>
  <c r="CP96" i="5"/>
  <c r="CR96" i="5"/>
  <c r="CT96" i="5"/>
  <c r="CV96" i="5"/>
  <c r="CX96" i="5"/>
  <c r="CZ96" i="5"/>
  <c r="DB96" i="5"/>
  <c r="DD96" i="5"/>
  <c r="DF96" i="5"/>
  <c r="DH96" i="5"/>
  <c r="DJ96" i="5"/>
  <c r="DL96" i="5"/>
  <c r="DN96" i="5"/>
  <c r="DP96" i="5"/>
  <c r="DR96" i="5"/>
  <c r="DT96" i="5"/>
  <c r="DV96" i="5"/>
  <c r="DX96" i="5"/>
  <c r="DZ96" i="5"/>
  <c r="EB96" i="5"/>
  <c r="ED96" i="5"/>
  <c r="EF96" i="5"/>
  <c r="EH96" i="5"/>
  <c r="EJ96" i="5"/>
  <c r="EL96" i="5"/>
  <c r="EN96" i="5"/>
  <c r="FN92" i="5"/>
  <c r="FP92" i="5"/>
  <c r="FR92" i="5"/>
  <c r="FT92" i="5"/>
  <c r="FV92" i="5"/>
  <c r="FX92" i="5"/>
  <c r="FZ92" i="5"/>
  <c r="GB92" i="5"/>
  <c r="GD92" i="5"/>
  <c r="GF92" i="5"/>
  <c r="GH92" i="5"/>
  <c r="GJ92" i="5"/>
  <c r="GL92" i="5"/>
  <c r="GN92" i="5"/>
  <c r="GP92" i="5"/>
  <c r="GR92" i="5"/>
  <c r="GT92" i="5"/>
  <c r="GV92" i="5"/>
  <c r="GY92" i="5"/>
  <c r="HA92" i="5"/>
  <c r="HC92" i="5"/>
  <c r="HE92" i="5"/>
  <c r="HG92" i="5"/>
  <c r="HI92" i="5"/>
  <c r="HK92" i="5"/>
  <c r="HM92" i="5"/>
  <c r="HO92" i="5"/>
  <c r="HQ92" i="5"/>
  <c r="HS92" i="5"/>
  <c r="HU92" i="5"/>
  <c r="HW92" i="5"/>
  <c r="HY92" i="5"/>
  <c r="IA92" i="5"/>
  <c r="IC92" i="5"/>
  <c r="IE92" i="5"/>
  <c r="G96" i="5"/>
  <c r="D95" i="5"/>
  <c r="I96" i="5"/>
  <c r="K96" i="5"/>
  <c r="O96" i="5"/>
  <c r="Q96" i="5"/>
  <c r="S96" i="5"/>
  <c r="U96" i="5"/>
  <c r="W96" i="5"/>
  <c r="Y96" i="5"/>
  <c r="AA96" i="5"/>
  <c r="AC96" i="5"/>
  <c r="AE96" i="5"/>
  <c r="AG96" i="5"/>
  <c r="AI96" i="5"/>
  <c r="AK96" i="5"/>
  <c r="AM96" i="5"/>
  <c r="AO96" i="5"/>
  <c r="AQ96" i="5"/>
  <c r="AS96" i="5"/>
  <c r="AU96" i="5"/>
  <c r="AW96" i="5"/>
  <c r="AY96" i="5"/>
  <c r="BA96" i="5"/>
  <c r="BC96" i="5"/>
  <c r="BE96" i="5"/>
  <c r="BG96" i="5"/>
  <c r="BI96" i="5"/>
  <c r="BK96" i="5"/>
  <c r="BO96" i="5"/>
  <c r="BQ96" i="5"/>
  <c r="BS96" i="5"/>
  <c r="BU96" i="5"/>
  <c r="BW96" i="5"/>
  <c r="BY96" i="5"/>
  <c r="CA96" i="5"/>
  <c r="CC96" i="5"/>
  <c r="CE96" i="5"/>
  <c r="CG96" i="5"/>
  <c r="CI96" i="5"/>
  <c r="CK96" i="5"/>
  <c r="CM96" i="5"/>
  <c r="CO96" i="5"/>
  <c r="CQ96" i="5"/>
  <c r="CS96" i="5"/>
  <c r="CU96" i="5"/>
  <c r="CW96" i="5"/>
  <c r="CY96" i="5"/>
  <c r="DA96" i="5"/>
  <c r="DC96" i="5"/>
  <c r="DE96" i="5"/>
  <c r="DG96" i="5"/>
  <c r="DI96" i="5"/>
  <c r="DK96" i="5"/>
  <c r="DM96" i="5"/>
  <c r="DO96" i="5"/>
  <c r="DQ96" i="5"/>
  <c r="DS96" i="5"/>
  <c r="DU96" i="5"/>
  <c r="DW96" i="5"/>
  <c r="DY96" i="5"/>
  <c r="EA96" i="5"/>
  <c r="EC96" i="5"/>
  <c r="EE96" i="5"/>
  <c r="EG96" i="5"/>
  <c r="EI96" i="5"/>
  <c r="EK96" i="5"/>
  <c r="EM96" i="5"/>
  <c r="EO96" i="5"/>
  <c r="EP96" i="5"/>
  <c r="ER96" i="5"/>
  <c r="ET96" i="5"/>
  <c r="EV96" i="5"/>
  <c r="EX96" i="5"/>
  <c r="EZ96" i="5"/>
  <c r="FB96" i="5"/>
  <c r="FD96" i="5"/>
  <c r="FF96" i="5"/>
  <c r="FH96" i="5"/>
  <c r="FJ96" i="5"/>
  <c r="FL96" i="5"/>
  <c r="FN96" i="5"/>
  <c r="FP96" i="5"/>
  <c r="FR96" i="5"/>
  <c r="FT96" i="5"/>
  <c r="FV96" i="5"/>
  <c r="FX96" i="5"/>
  <c r="FZ96" i="5"/>
  <c r="GB96" i="5"/>
  <c r="GF96" i="5"/>
  <c r="GH96" i="5"/>
  <c r="GJ96" i="5"/>
  <c r="GL96" i="5"/>
  <c r="GN96" i="5"/>
  <c r="GP96" i="5"/>
  <c r="GT96" i="5"/>
  <c r="GV96" i="5"/>
  <c r="GY96" i="5"/>
  <c r="HA96" i="5"/>
  <c r="HC96" i="5"/>
  <c r="HE96" i="5"/>
  <c r="HG96" i="5"/>
  <c r="HI96" i="5"/>
  <c r="HK96" i="5"/>
  <c r="HM96" i="5"/>
  <c r="HO96" i="5"/>
  <c r="HQ96" i="5"/>
  <c r="HU96" i="5"/>
  <c r="HW96" i="5"/>
  <c r="HY96" i="5"/>
  <c r="IA96" i="5"/>
  <c r="IC96" i="5"/>
  <c r="IE96" i="5"/>
  <c r="EQ96" i="5"/>
  <c r="ES96" i="5"/>
  <c r="EU96" i="5"/>
  <c r="EW96" i="5"/>
  <c r="EY96" i="5"/>
  <c r="FC96" i="5"/>
  <c r="FE96" i="5"/>
  <c r="FG96" i="5"/>
  <c r="FI96" i="5"/>
  <c r="FK96" i="5"/>
  <c r="FM96" i="5"/>
  <c r="FO96" i="5"/>
  <c r="FQ96" i="5"/>
  <c r="FS96" i="5"/>
  <c r="FU96" i="5"/>
  <c r="FW96" i="5"/>
  <c r="FY96" i="5"/>
  <c r="GA96" i="5"/>
  <c r="GC96" i="5"/>
  <c r="GE96" i="5"/>
  <c r="GG96" i="5"/>
  <c r="GI96" i="5"/>
  <c r="GK96" i="5"/>
  <c r="GM96" i="5"/>
  <c r="GO96" i="5"/>
  <c r="GQ96" i="5"/>
  <c r="GS96" i="5"/>
  <c r="GU96" i="5"/>
  <c r="GW96" i="5"/>
  <c r="GZ96" i="5"/>
  <c r="HB96" i="5"/>
  <c r="HD96" i="5"/>
  <c r="HF96" i="5"/>
  <c r="HH96" i="5"/>
  <c r="HJ96" i="5"/>
  <c r="HL96" i="5"/>
  <c r="HN96" i="5"/>
  <c r="HP96" i="5"/>
  <c r="HR96" i="5"/>
  <c r="HT96" i="5"/>
  <c r="HV96" i="5"/>
  <c r="HX96" i="5"/>
  <c r="HZ96" i="5"/>
  <c r="IB96" i="5"/>
  <c r="ID96" i="5"/>
  <c r="IF96" i="5"/>
  <c r="F31" i="3"/>
  <c r="F32" i="3"/>
  <c r="F30" i="3"/>
  <c r="E31" i="3"/>
  <c r="E32" i="3"/>
  <c r="E30" i="3"/>
  <c r="BT96" i="5" l="1"/>
  <c r="FA96" i="5"/>
  <c r="BM96" i="5"/>
  <c r="HS96" i="5"/>
  <c r="GD96" i="5"/>
  <c r="GR96" i="5"/>
  <c r="D68" i="5"/>
  <c r="E7" i="5"/>
  <c r="D10" i="5"/>
  <c r="D96" i="5"/>
  <c r="FQ87" i="3"/>
  <c r="F91" i="2"/>
  <c r="D7" i="5" l="1"/>
  <c r="D92" i="5" s="1"/>
  <c r="E92" i="5"/>
  <c r="F27" i="3"/>
  <c r="F26" i="3"/>
  <c r="E90" i="3"/>
  <c r="IF93" i="3" l="1"/>
  <c r="IF94" i="3" s="1"/>
  <c r="IE93" i="3"/>
  <c r="IE94" i="3" s="1"/>
  <c r="ID93" i="3"/>
  <c r="ID94" i="3" s="1"/>
  <c r="IC93" i="3"/>
  <c r="IC94" i="3" s="1"/>
  <c r="IB93" i="3"/>
  <c r="IB94" i="3" s="1"/>
  <c r="IA93" i="3"/>
  <c r="IA94" i="3" s="1"/>
  <c r="HZ93" i="3"/>
  <c r="HZ94" i="3" s="1"/>
  <c r="HY93" i="3"/>
  <c r="HY94" i="3" s="1"/>
  <c r="HX93" i="3"/>
  <c r="HX94" i="3" s="1"/>
  <c r="HW93" i="3"/>
  <c r="HW94" i="3" s="1"/>
  <c r="HV93" i="3"/>
  <c r="HV94" i="3" s="1"/>
  <c r="HU93" i="3"/>
  <c r="HU94" i="3" s="1"/>
  <c r="HT93" i="3"/>
  <c r="HT94" i="3" s="1"/>
  <c r="HS93" i="3"/>
  <c r="HS94" i="3" s="1"/>
  <c r="HR93" i="3"/>
  <c r="HR94" i="3" s="1"/>
  <c r="HQ93" i="3"/>
  <c r="HQ94" i="3" s="1"/>
  <c r="HP93" i="3"/>
  <c r="HP94" i="3" s="1"/>
  <c r="HO93" i="3"/>
  <c r="HO94" i="3" s="1"/>
  <c r="HN93" i="3"/>
  <c r="HN94" i="3" s="1"/>
  <c r="HM93" i="3"/>
  <c r="HM94" i="3" s="1"/>
  <c r="HL93" i="3"/>
  <c r="HL94" i="3" s="1"/>
  <c r="HK93" i="3"/>
  <c r="HK94" i="3" s="1"/>
  <c r="HJ93" i="3"/>
  <c r="HJ94" i="3" s="1"/>
  <c r="HI93" i="3"/>
  <c r="HI94" i="3" s="1"/>
  <c r="HH93" i="3"/>
  <c r="HH94" i="3" s="1"/>
  <c r="HG93" i="3"/>
  <c r="HG94" i="3" s="1"/>
  <c r="HF93" i="3"/>
  <c r="HF94" i="3" s="1"/>
  <c r="HE93" i="3"/>
  <c r="HE94" i="3" s="1"/>
  <c r="HD93" i="3"/>
  <c r="HD94" i="3" s="1"/>
  <c r="HC93" i="3"/>
  <c r="HC94" i="3" s="1"/>
  <c r="HB93" i="3"/>
  <c r="HB94" i="3" s="1"/>
  <c r="HA93" i="3"/>
  <c r="HA94" i="3" s="1"/>
  <c r="GZ93" i="3"/>
  <c r="GZ94" i="3" s="1"/>
  <c r="GY93" i="3"/>
  <c r="GY94" i="3" s="1"/>
  <c r="GW93" i="3"/>
  <c r="GW94" i="3" s="1"/>
  <c r="GV93" i="3"/>
  <c r="GV94" i="3" s="1"/>
  <c r="GU93" i="3"/>
  <c r="GU94" i="3" s="1"/>
  <c r="GT93" i="3"/>
  <c r="GT94" i="3" s="1"/>
  <c r="GS93" i="3"/>
  <c r="GS94" i="3" s="1"/>
  <c r="GR93" i="3"/>
  <c r="GR94" i="3" s="1"/>
  <c r="GQ93" i="3"/>
  <c r="GQ94" i="3" s="1"/>
  <c r="GP93" i="3"/>
  <c r="GP94" i="3" s="1"/>
  <c r="GO93" i="3"/>
  <c r="GO94" i="3" s="1"/>
  <c r="GN93" i="3"/>
  <c r="GN94" i="3" s="1"/>
  <c r="GM93" i="3"/>
  <c r="GM94" i="3" s="1"/>
  <c r="GL93" i="3"/>
  <c r="GL94" i="3" s="1"/>
  <c r="GK93" i="3"/>
  <c r="GK94" i="3" s="1"/>
  <c r="GJ93" i="3"/>
  <c r="GJ94" i="3" s="1"/>
  <c r="GI93" i="3"/>
  <c r="GI94" i="3" s="1"/>
  <c r="GH93" i="3"/>
  <c r="GH94" i="3" s="1"/>
  <c r="GG93" i="3"/>
  <c r="GG94" i="3" s="1"/>
  <c r="GF93" i="3"/>
  <c r="GF94" i="3" s="1"/>
  <c r="GE93" i="3"/>
  <c r="GE94" i="3" s="1"/>
  <c r="GD93" i="3"/>
  <c r="GD94" i="3" s="1"/>
  <c r="GC93" i="3"/>
  <c r="GC94" i="3" s="1"/>
  <c r="GB93" i="3"/>
  <c r="GB94" i="3" s="1"/>
  <c r="GA93" i="3"/>
  <c r="GA94" i="3" s="1"/>
  <c r="FZ93" i="3"/>
  <c r="FZ94" i="3" s="1"/>
  <c r="FY93" i="3"/>
  <c r="FY94" i="3" s="1"/>
  <c r="FX93" i="3"/>
  <c r="FX94" i="3" s="1"/>
  <c r="FW93" i="3"/>
  <c r="FW94" i="3" s="1"/>
  <c r="FV93" i="3"/>
  <c r="FV94" i="3" s="1"/>
  <c r="FU93" i="3"/>
  <c r="FU94" i="3" s="1"/>
  <c r="FT93" i="3"/>
  <c r="FT94" i="3" s="1"/>
  <c r="FS93" i="3"/>
  <c r="FS94" i="3" s="1"/>
  <c r="FR93" i="3"/>
  <c r="FR94" i="3" s="1"/>
  <c r="FQ93" i="3"/>
  <c r="FQ94" i="3" s="1"/>
  <c r="FP93" i="3"/>
  <c r="FP94" i="3" s="1"/>
  <c r="FO93" i="3"/>
  <c r="FO94" i="3" s="1"/>
  <c r="FN93" i="3"/>
  <c r="FN94" i="3" s="1"/>
  <c r="FM93" i="3"/>
  <c r="FM94" i="3" s="1"/>
  <c r="FL93" i="3"/>
  <c r="FL94" i="3" s="1"/>
  <c r="FK93" i="3"/>
  <c r="FK94" i="3" s="1"/>
  <c r="FJ93" i="3"/>
  <c r="FJ94" i="3" s="1"/>
  <c r="FI93" i="3"/>
  <c r="FI94" i="3" s="1"/>
  <c r="FH93" i="3"/>
  <c r="FH94" i="3" s="1"/>
  <c r="FG93" i="3"/>
  <c r="FG94" i="3" s="1"/>
  <c r="FF93" i="3"/>
  <c r="FF94" i="3" s="1"/>
  <c r="FE93" i="3"/>
  <c r="FE94" i="3" s="1"/>
  <c r="FD93" i="3"/>
  <c r="FD94" i="3" s="1"/>
  <c r="FC93" i="3"/>
  <c r="FC94" i="3" s="1"/>
  <c r="FB93" i="3"/>
  <c r="FB94" i="3" s="1"/>
  <c r="FA93" i="3"/>
  <c r="FA94" i="3" s="1"/>
  <c r="EZ93" i="3"/>
  <c r="EZ94" i="3" s="1"/>
  <c r="EY93" i="3"/>
  <c r="EY94" i="3" s="1"/>
  <c r="EX93" i="3"/>
  <c r="EX94" i="3" s="1"/>
  <c r="EW93" i="3"/>
  <c r="EW94" i="3" s="1"/>
  <c r="EV93" i="3"/>
  <c r="EV94" i="3" s="1"/>
  <c r="EU93" i="3"/>
  <c r="EU94" i="3" s="1"/>
  <c r="ET93" i="3"/>
  <c r="ET94" i="3" s="1"/>
  <c r="ES93" i="3"/>
  <c r="ES94" i="3" s="1"/>
  <c r="ER93" i="3"/>
  <c r="ER94" i="3" s="1"/>
  <c r="EQ93" i="3"/>
  <c r="EQ94" i="3" s="1"/>
  <c r="EP93" i="3"/>
  <c r="EP94" i="3" s="1"/>
  <c r="EO93" i="3"/>
  <c r="EO94" i="3" s="1"/>
  <c r="EN93" i="3"/>
  <c r="EN94" i="3" s="1"/>
  <c r="EM93" i="3"/>
  <c r="EM94" i="3" s="1"/>
  <c r="EL93" i="3"/>
  <c r="EL94" i="3" s="1"/>
  <c r="EK93" i="3"/>
  <c r="EK94" i="3" s="1"/>
  <c r="EJ93" i="3"/>
  <c r="EJ94" i="3" s="1"/>
  <c r="EI93" i="3"/>
  <c r="EI94" i="3" s="1"/>
  <c r="EH93" i="3"/>
  <c r="EH94" i="3" s="1"/>
  <c r="EG93" i="3"/>
  <c r="EG94" i="3" s="1"/>
  <c r="EF93" i="3"/>
  <c r="EF94" i="3" s="1"/>
  <c r="EE93" i="3"/>
  <c r="EE94" i="3" s="1"/>
  <c r="ED93" i="3"/>
  <c r="ED94" i="3" s="1"/>
  <c r="EC93" i="3"/>
  <c r="EC94" i="3" s="1"/>
  <c r="EB93" i="3"/>
  <c r="EB94" i="3" s="1"/>
  <c r="EA93" i="3"/>
  <c r="EA94" i="3" s="1"/>
  <c r="DZ93" i="3"/>
  <c r="DZ94" i="3" s="1"/>
  <c r="DY93" i="3"/>
  <c r="DY94" i="3" s="1"/>
  <c r="DX93" i="3"/>
  <c r="DX94" i="3" s="1"/>
  <c r="DW93" i="3"/>
  <c r="DW94" i="3" s="1"/>
  <c r="DV93" i="3"/>
  <c r="DV94" i="3" s="1"/>
  <c r="DU93" i="3"/>
  <c r="DU94" i="3" s="1"/>
  <c r="DT93" i="3"/>
  <c r="DT94" i="3" s="1"/>
  <c r="DS93" i="3"/>
  <c r="DS94" i="3" s="1"/>
  <c r="DR93" i="3"/>
  <c r="DR94" i="3" s="1"/>
  <c r="DQ93" i="3"/>
  <c r="DQ94" i="3" s="1"/>
  <c r="DP93" i="3"/>
  <c r="DP94" i="3" s="1"/>
  <c r="DO93" i="3"/>
  <c r="DO94" i="3" s="1"/>
  <c r="DN93" i="3"/>
  <c r="DN94" i="3" s="1"/>
  <c r="DM93" i="3"/>
  <c r="DM94" i="3" s="1"/>
  <c r="DL93" i="3"/>
  <c r="DL94" i="3" s="1"/>
  <c r="DK93" i="3"/>
  <c r="DK94" i="3" s="1"/>
  <c r="DJ93" i="3"/>
  <c r="DJ94" i="3" s="1"/>
  <c r="DI93" i="3"/>
  <c r="DI94" i="3" s="1"/>
  <c r="DH93" i="3"/>
  <c r="DH94" i="3" s="1"/>
  <c r="DG93" i="3"/>
  <c r="DG94" i="3" s="1"/>
  <c r="DF93" i="3"/>
  <c r="DF94" i="3" s="1"/>
  <c r="DE93" i="3"/>
  <c r="DE94" i="3" s="1"/>
  <c r="DD93" i="3"/>
  <c r="DD94" i="3" s="1"/>
  <c r="DC93" i="3"/>
  <c r="DC94" i="3" s="1"/>
  <c r="DB93" i="3"/>
  <c r="DB94" i="3" s="1"/>
  <c r="DA93" i="3"/>
  <c r="DA94" i="3" s="1"/>
  <c r="CZ93" i="3"/>
  <c r="CZ94" i="3" s="1"/>
  <c r="CY93" i="3"/>
  <c r="CY94" i="3" s="1"/>
  <c r="CX93" i="3"/>
  <c r="CX94" i="3" s="1"/>
  <c r="CW93" i="3"/>
  <c r="CW94" i="3" s="1"/>
  <c r="CV93" i="3"/>
  <c r="CV94" i="3" s="1"/>
  <c r="CU93" i="3"/>
  <c r="CU94" i="3" s="1"/>
  <c r="CT93" i="3"/>
  <c r="CT94" i="3" s="1"/>
  <c r="CS93" i="3"/>
  <c r="CS94" i="3" s="1"/>
  <c r="CR93" i="3"/>
  <c r="CR94" i="3" s="1"/>
  <c r="CQ93" i="3"/>
  <c r="CQ94" i="3" s="1"/>
  <c r="CP93" i="3"/>
  <c r="CP94" i="3" s="1"/>
  <c r="CO93" i="3"/>
  <c r="CO94" i="3" s="1"/>
  <c r="CN93" i="3"/>
  <c r="CN94" i="3" s="1"/>
  <c r="CM93" i="3"/>
  <c r="CM94" i="3" s="1"/>
  <c r="CL93" i="3"/>
  <c r="CL94" i="3" s="1"/>
  <c r="CK93" i="3"/>
  <c r="CK94" i="3" s="1"/>
  <c r="CJ93" i="3"/>
  <c r="CJ94" i="3" s="1"/>
  <c r="CI93" i="3"/>
  <c r="CI94" i="3" s="1"/>
  <c r="CH93" i="3"/>
  <c r="CH94" i="3" s="1"/>
  <c r="CG93" i="3"/>
  <c r="CG94" i="3" s="1"/>
  <c r="CF93" i="3"/>
  <c r="CF94" i="3" s="1"/>
  <c r="CE93" i="3"/>
  <c r="CE94" i="3" s="1"/>
  <c r="CD93" i="3"/>
  <c r="CD94" i="3" s="1"/>
  <c r="CC93" i="3"/>
  <c r="CC94" i="3" s="1"/>
  <c r="CB93" i="3"/>
  <c r="CB94" i="3" s="1"/>
  <c r="CA93" i="3"/>
  <c r="CA94" i="3" s="1"/>
  <c r="BZ93" i="3"/>
  <c r="BZ94" i="3" s="1"/>
  <c r="BY93" i="3"/>
  <c r="BY94" i="3" s="1"/>
  <c r="BX93" i="3"/>
  <c r="BX94" i="3" s="1"/>
  <c r="BW93" i="3"/>
  <c r="BW94" i="3" s="1"/>
  <c r="BV93" i="3"/>
  <c r="BV94" i="3" s="1"/>
  <c r="BU93" i="3"/>
  <c r="BU94" i="3" s="1"/>
  <c r="BT93" i="3"/>
  <c r="BT94" i="3" s="1"/>
  <c r="BS93" i="3"/>
  <c r="BS94" i="3" s="1"/>
  <c r="BR93" i="3"/>
  <c r="BR94" i="3" s="1"/>
  <c r="BQ93" i="3"/>
  <c r="BQ94" i="3" s="1"/>
  <c r="BP93" i="3"/>
  <c r="BP94" i="3" s="1"/>
  <c r="BO93" i="3"/>
  <c r="BO94" i="3" s="1"/>
  <c r="BN93" i="3"/>
  <c r="BN94" i="3" s="1"/>
  <c r="BM93" i="3"/>
  <c r="BM94" i="3" s="1"/>
  <c r="BL93" i="3"/>
  <c r="BL94" i="3" s="1"/>
  <c r="BK93" i="3"/>
  <c r="BK94" i="3" s="1"/>
  <c r="BJ93" i="3"/>
  <c r="BJ94" i="3" s="1"/>
  <c r="BI93" i="3"/>
  <c r="BI94" i="3" s="1"/>
  <c r="BH93" i="3"/>
  <c r="BH94" i="3" s="1"/>
  <c r="BG93" i="3"/>
  <c r="BG94" i="3" s="1"/>
  <c r="BF93" i="3"/>
  <c r="BF94" i="3" s="1"/>
  <c r="BE93" i="3"/>
  <c r="BE94" i="3" s="1"/>
  <c r="BD93" i="3"/>
  <c r="BD94" i="3" s="1"/>
  <c r="BC93" i="3"/>
  <c r="BC94" i="3" s="1"/>
  <c r="BB93" i="3"/>
  <c r="BB94" i="3" s="1"/>
  <c r="BA93" i="3"/>
  <c r="BA94" i="3" s="1"/>
  <c r="AZ93" i="3"/>
  <c r="AZ94" i="3" s="1"/>
  <c r="AY93" i="3"/>
  <c r="AY94" i="3" s="1"/>
  <c r="AX93" i="3"/>
  <c r="AX94" i="3" s="1"/>
  <c r="AW93" i="3"/>
  <c r="AW94" i="3" s="1"/>
  <c r="AV93" i="3"/>
  <c r="AV94" i="3" s="1"/>
  <c r="AU93" i="3"/>
  <c r="AU94" i="3" s="1"/>
  <c r="AT93" i="3"/>
  <c r="AT94" i="3" s="1"/>
  <c r="AS93" i="3"/>
  <c r="AS94" i="3" s="1"/>
  <c r="AR93" i="3"/>
  <c r="AR94" i="3" s="1"/>
  <c r="AQ93" i="3"/>
  <c r="AQ94" i="3" s="1"/>
  <c r="AP93" i="3"/>
  <c r="AP94" i="3" s="1"/>
  <c r="AO93" i="3"/>
  <c r="AO94" i="3" s="1"/>
  <c r="AN93" i="3"/>
  <c r="AN94" i="3" s="1"/>
  <c r="AM93" i="3"/>
  <c r="AM94" i="3" s="1"/>
  <c r="AL93" i="3"/>
  <c r="AL94" i="3" s="1"/>
  <c r="AK93" i="3"/>
  <c r="AK94" i="3" s="1"/>
  <c r="AJ93" i="3"/>
  <c r="AJ94" i="3" s="1"/>
  <c r="AI93" i="3"/>
  <c r="AI94" i="3" s="1"/>
  <c r="AH93" i="3"/>
  <c r="AH94" i="3" s="1"/>
  <c r="AG93" i="3"/>
  <c r="AG94" i="3" s="1"/>
  <c r="AF93" i="3"/>
  <c r="AF94" i="3" s="1"/>
  <c r="AE93" i="3"/>
  <c r="AE94" i="3" s="1"/>
  <c r="AD93" i="3"/>
  <c r="AD94" i="3" s="1"/>
  <c r="AC93" i="3"/>
  <c r="AC94" i="3" s="1"/>
  <c r="AB93" i="3"/>
  <c r="AB94" i="3" s="1"/>
  <c r="AA93" i="3"/>
  <c r="AA94" i="3" s="1"/>
  <c r="Z93" i="3"/>
  <c r="Z94" i="3" s="1"/>
  <c r="Y93" i="3"/>
  <c r="Y94" i="3" s="1"/>
  <c r="X93" i="3"/>
  <c r="X94" i="3" s="1"/>
  <c r="W93" i="3"/>
  <c r="W94" i="3" s="1"/>
  <c r="V93" i="3"/>
  <c r="V94" i="3" s="1"/>
  <c r="U93" i="3"/>
  <c r="U94" i="3" s="1"/>
  <c r="T93" i="3"/>
  <c r="T94" i="3" s="1"/>
  <c r="S93" i="3"/>
  <c r="S94" i="3" s="1"/>
  <c r="R93" i="3"/>
  <c r="R94" i="3" s="1"/>
  <c r="Q93" i="3"/>
  <c r="Q94" i="3" s="1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D92" i="3"/>
  <c r="F90" i="3"/>
  <c r="E89" i="3"/>
  <c r="D89" i="3" s="1"/>
  <c r="E88" i="3"/>
  <c r="D88" i="3" s="1"/>
  <c r="IF87" i="3"/>
  <c r="IE87" i="3"/>
  <c r="ID87" i="3"/>
  <c r="IC87" i="3"/>
  <c r="IB87" i="3"/>
  <c r="IA87" i="3"/>
  <c r="HZ87" i="3"/>
  <c r="HY87" i="3"/>
  <c r="HX87" i="3"/>
  <c r="HW87" i="3"/>
  <c r="HV87" i="3"/>
  <c r="HU87" i="3"/>
  <c r="HT87" i="3"/>
  <c r="HS87" i="3"/>
  <c r="HR87" i="3"/>
  <c r="HQ87" i="3"/>
  <c r="HP87" i="3"/>
  <c r="HO87" i="3"/>
  <c r="HN87" i="3"/>
  <c r="HM87" i="3"/>
  <c r="HL87" i="3"/>
  <c r="HK87" i="3"/>
  <c r="HJ87" i="3"/>
  <c r="HI87" i="3"/>
  <c r="HH87" i="3"/>
  <c r="HG87" i="3"/>
  <c r="HF87" i="3"/>
  <c r="HE87" i="3"/>
  <c r="HD87" i="3"/>
  <c r="HC87" i="3"/>
  <c r="HB87" i="3"/>
  <c r="HA87" i="3"/>
  <c r="GZ87" i="3"/>
  <c r="GY87" i="3"/>
  <c r="GW87" i="3"/>
  <c r="GV87" i="3"/>
  <c r="GU87" i="3"/>
  <c r="GT87" i="3"/>
  <c r="GS87" i="3"/>
  <c r="GR87" i="3"/>
  <c r="GQ87" i="3"/>
  <c r="GP87" i="3"/>
  <c r="GO87" i="3"/>
  <c r="GN87" i="3"/>
  <c r="GM87" i="3"/>
  <c r="GL87" i="3"/>
  <c r="GK87" i="3"/>
  <c r="GJ87" i="3"/>
  <c r="GI87" i="3"/>
  <c r="GH87" i="3"/>
  <c r="GG87" i="3"/>
  <c r="GF87" i="3"/>
  <c r="GE87" i="3"/>
  <c r="GD87" i="3"/>
  <c r="GC87" i="3"/>
  <c r="GB87" i="3"/>
  <c r="GA87" i="3"/>
  <c r="FZ87" i="3"/>
  <c r="FY87" i="3"/>
  <c r="FX87" i="3"/>
  <c r="FW87" i="3"/>
  <c r="FV87" i="3"/>
  <c r="FU87" i="3"/>
  <c r="FT87" i="3"/>
  <c r="FS87" i="3"/>
  <c r="FR87" i="3"/>
  <c r="FP87" i="3"/>
  <c r="FO87" i="3"/>
  <c r="FN87" i="3"/>
  <c r="FM87" i="3"/>
  <c r="FL87" i="3"/>
  <c r="FK87" i="3"/>
  <c r="FJ87" i="3"/>
  <c r="FI87" i="3"/>
  <c r="FH87" i="3"/>
  <c r="FG87" i="3"/>
  <c r="FF87" i="3"/>
  <c r="FE87" i="3"/>
  <c r="FD87" i="3"/>
  <c r="FC87" i="3"/>
  <c r="FB87" i="3"/>
  <c r="FA87" i="3"/>
  <c r="EZ87" i="3"/>
  <c r="EY87" i="3"/>
  <c r="EX87" i="3"/>
  <c r="EW87" i="3"/>
  <c r="EV87" i="3"/>
  <c r="EU87" i="3"/>
  <c r="ET87" i="3"/>
  <c r="ES87" i="3"/>
  <c r="ER87" i="3"/>
  <c r="EQ87" i="3"/>
  <c r="EP87" i="3"/>
  <c r="EO87" i="3"/>
  <c r="EN87" i="3"/>
  <c r="EM87" i="3"/>
  <c r="EL87" i="3"/>
  <c r="EK87" i="3"/>
  <c r="EJ87" i="3"/>
  <c r="EI87" i="3"/>
  <c r="EH87" i="3"/>
  <c r="EG87" i="3"/>
  <c r="EF87" i="3"/>
  <c r="EE87" i="3"/>
  <c r="ED87" i="3"/>
  <c r="EC87" i="3"/>
  <c r="EB87" i="3"/>
  <c r="EA87" i="3"/>
  <c r="DZ87" i="3"/>
  <c r="DY87" i="3"/>
  <c r="DX87" i="3"/>
  <c r="DW87" i="3"/>
  <c r="DV87" i="3"/>
  <c r="DU87" i="3"/>
  <c r="DT87" i="3"/>
  <c r="DS87" i="3"/>
  <c r="DR87" i="3"/>
  <c r="DQ87" i="3"/>
  <c r="DP87" i="3"/>
  <c r="DO87" i="3"/>
  <c r="DN87" i="3"/>
  <c r="DM87" i="3"/>
  <c r="DL87" i="3"/>
  <c r="DK87" i="3"/>
  <c r="DJ87" i="3"/>
  <c r="DI87" i="3"/>
  <c r="DH87" i="3"/>
  <c r="DG87" i="3"/>
  <c r="DF87" i="3"/>
  <c r="DE87" i="3"/>
  <c r="DD87" i="3"/>
  <c r="DC87" i="3"/>
  <c r="DB87" i="3"/>
  <c r="DA87" i="3"/>
  <c r="CZ87" i="3"/>
  <c r="CY87" i="3"/>
  <c r="CX87" i="3"/>
  <c r="CW87" i="3"/>
  <c r="CV87" i="3"/>
  <c r="CU87" i="3"/>
  <c r="CT87" i="3"/>
  <c r="CS87" i="3"/>
  <c r="CR87" i="3"/>
  <c r="CQ87" i="3"/>
  <c r="CP87" i="3"/>
  <c r="CO87" i="3"/>
  <c r="CN87" i="3"/>
  <c r="CM87" i="3"/>
  <c r="CL87" i="3"/>
  <c r="CK87" i="3"/>
  <c r="CJ87" i="3"/>
  <c r="CI87" i="3"/>
  <c r="CH87" i="3"/>
  <c r="CG87" i="3"/>
  <c r="CF87" i="3"/>
  <c r="CE87" i="3"/>
  <c r="CD87" i="3"/>
  <c r="CC87" i="3"/>
  <c r="CB87" i="3"/>
  <c r="CA87" i="3"/>
  <c r="BZ87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6" i="3"/>
  <c r="D86" i="3" s="1"/>
  <c r="E85" i="3"/>
  <c r="D85" i="3" s="1"/>
  <c r="E84" i="3"/>
  <c r="D84" i="3" s="1"/>
  <c r="E83" i="3"/>
  <c r="D83" i="3" s="1"/>
  <c r="E82" i="3"/>
  <c r="D82" i="3" s="1"/>
  <c r="D80" i="3" s="1"/>
  <c r="E81" i="3"/>
  <c r="D81" i="3" s="1"/>
  <c r="IF80" i="3"/>
  <c r="IE80" i="3"/>
  <c r="ID80" i="3"/>
  <c r="IC80" i="3"/>
  <c r="IB80" i="3"/>
  <c r="IA80" i="3"/>
  <c r="HZ80" i="3"/>
  <c r="HY80" i="3"/>
  <c r="HX80" i="3"/>
  <c r="HW80" i="3"/>
  <c r="HV80" i="3"/>
  <c r="HU80" i="3"/>
  <c r="HT80" i="3"/>
  <c r="HS80" i="3"/>
  <c r="HR80" i="3"/>
  <c r="HQ80" i="3"/>
  <c r="HP80" i="3"/>
  <c r="HO80" i="3"/>
  <c r="HN80" i="3"/>
  <c r="HM80" i="3"/>
  <c r="HL80" i="3"/>
  <c r="HK80" i="3"/>
  <c r="HJ80" i="3"/>
  <c r="HI80" i="3"/>
  <c r="HH80" i="3"/>
  <c r="HG80" i="3"/>
  <c r="HF80" i="3"/>
  <c r="HE80" i="3"/>
  <c r="HD80" i="3"/>
  <c r="HC80" i="3"/>
  <c r="HB80" i="3"/>
  <c r="HA80" i="3"/>
  <c r="GZ80" i="3"/>
  <c r="GY80" i="3"/>
  <c r="GW80" i="3"/>
  <c r="GV80" i="3"/>
  <c r="GU80" i="3"/>
  <c r="GT80" i="3"/>
  <c r="GS80" i="3"/>
  <c r="GR80" i="3"/>
  <c r="GQ80" i="3"/>
  <c r="GP80" i="3"/>
  <c r="GO80" i="3"/>
  <c r="GN80" i="3"/>
  <c r="GM80" i="3"/>
  <c r="GL80" i="3"/>
  <c r="GK80" i="3"/>
  <c r="GJ80" i="3"/>
  <c r="GI80" i="3"/>
  <c r="GH80" i="3"/>
  <c r="GG80" i="3"/>
  <c r="GF80" i="3"/>
  <c r="GE80" i="3"/>
  <c r="GD80" i="3"/>
  <c r="GC80" i="3"/>
  <c r="GB80" i="3"/>
  <c r="GA80" i="3"/>
  <c r="FZ80" i="3"/>
  <c r="FY80" i="3"/>
  <c r="FX80" i="3"/>
  <c r="FW80" i="3"/>
  <c r="FV80" i="3"/>
  <c r="FU80" i="3"/>
  <c r="FT80" i="3"/>
  <c r="FS80" i="3"/>
  <c r="FR80" i="3"/>
  <c r="FQ80" i="3"/>
  <c r="FP80" i="3"/>
  <c r="FO80" i="3"/>
  <c r="FN80" i="3"/>
  <c r="FM80" i="3"/>
  <c r="FL80" i="3"/>
  <c r="FK80" i="3"/>
  <c r="FJ80" i="3"/>
  <c r="FI80" i="3"/>
  <c r="FH80" i="3"/>
  <c r="FG80" i="3"/>
  <c r="FF80" i="3"/>
  <c r="FE80" i="3"/>
  <c r="FD80" i="3"/>
  <c r="FC80" i="3"/>
  <c r="FB80" i="3"/>
  <c r="FA80" i="3"/>
  <c r="EZ80" i="3"/>
  <c r="EY80" i="3"/>
  <c r="EX80" i="3"/>
  <c r="EW80" i="3"/>
  <c r="EV80" i="3"/>
  <c r="EU80" i="3"/>
  <c r="ET80" i="3"/>
  <c r="ES80" i="3"/>
  <c r="ER80" i="3"/>
  <c r="EQ80" i="3"/>
  <c r="EP80" i="3"/>
  <c r="EO80" i="3"/>
  <c r="EN80" i="3"/>
  <c r="EM80" i="3"/>
  <c r="EL80" i="3"/>
  <c r="EK80" i="3"/>
  <c r="EJ80" i="3"/>
  <c r="EI80" i="3"/>
  <c r="EH80" i="3"/>
  <c r="EG80" i="3"/>
  <c r="EF80" i="3"/>
  <c r="EE80" i="3"/>
  <c r="ED80" i="3"/>
  <c r="EC80" i="3"/>
  <c r="EB80" i="3"/>
  <c r="EA80" i="3"/>
  <c r="DZ80" i="3"/>
  <c r="DY80" i="3"/>
  <c r="DX80" i="3"/>
  <c r="DW80" i="3"/>
  <c r="DV80" i="3"/>
  <c r="DU80" i="3"/>
  <c r="DT80" i="3"/>
  <c r="DS80" i="3"/>
  <c r="DR80" i="3"/>
  <c r="DQ80" i="3"/>
  <c r="DP80" i="3"/>
  <c r="DO80" i="3"/>
  <c r="DN80" i="3"/>
  <c r="DM80" i="3"/>
  <c r="DL80" i="3"/>
  <c r="DK80" i="3"/>
  <c r="DJ80" i="3"/>
  <c r="DI80" i="3"/>
  <c r="DH80" i="3"/>
  <c r="DG80" i="3"/>
  <c r="DF80" i="3"/>
  <c r="DE80" i="3"/>
  <c r="DD80" i="3"/>
  <c r="DC80" i="3"/>
  <c r="DB80" i="3"/>
  <c r="DA80" i="3"/>
  <c r="CZ80" i="3"/>
  <c r="CY80" i="3"/>
  <c r="CX80" i="3"/>
  <c r="CW80" i="3"/>
  <c r="CV80" i="3"/>
  <c r="CU80" i="3"/>
  <c r="CT80" i="3"/>
  <c r="CS80" i="3"/>
  <c r="CR80" i="3"/>
  <c r="CQ80" i="3"/>
  <c r="CP80" i="3"/>
  <c r="CO80" i="3"/>
  <c r="CN80" i="3"/>
  <c r="CM80" i="3"/>
  <c r="CL80" i="3"/>
  <c r="CK80" i="3"/>
  <c r="CJ80" i="3"/>
  <c r="CI80" i="3"/>
  <c r="CH80" i="3"/>
  <c r="CG80" i="3"/>
  <c r="CF80" i="3"/>
  <c r="CE80" i="3"/>
  <c r="CD80" i="3"/>
  <c r="CC80" i="3"/>
  <c r="CB80" i="3"/>
  <c r="CA80" i="3"/>
  <c r="BZ80" i="3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E80" i="3"/>
  <c r="E79" i="3"/>
  <c r="D79" i="3" s="1"/>
  <c r="E78" i="3"/>
  <c r="D78" i="3" s="1"/>
  <c r="E77" i="3"/>
  <c r="D77" i="3" s="1"/>
  <c r="E76" i="3"/>
  <c r="D76" i="3" s="1"/>
  <c r="E75" i="3"/>
  <c r="D75" i="3" s="1"/>
  <c r="E74" i="3"/>
  <c r="D74" i="3" s="1"/>
  <c r="E73" i="3"/>
  <c r="D73" i="3" s="1"/>
  <c r="E72" i="3"/>
  <c r="D72" i="3" s="1"/>
  <c r="E71" i="3"/>
  <c r="E70" i="3"/>
  <c r="D70" i="3" s="1"/>
  <c r="E69" i="3"/>
  <c r="D69" i="3" s="1"/>
  <c r="E68" i="3"/>
  <c r="D68" i="3" s="1"/>
  <c r="IF67" i="3"/>
  <c r="IE67" i="3"/>
  <c r="ID67" i="3"/>
  <c r="IC67" i="3"/>
  <c r="IB67" i="3"/>
  <c r="IA67" i="3"/>
  <c r="HZ67" i="3"/>
  <c r="HY67" i="3"/>
  <c r="HX67" i="3"/>
  <c r="HW67" i="3"/>
  <c r="HV67" i="3"/>
  <c r="HU67" i="3"/>
  <c r="HT67" i="3"/>
  <c r="HS67" i="3"/>
  <c r="HR67" i="3"/>
  <c r="HQ67" i="3"/>
  <c r="HP67" i="3"/>
  <c r="HN67" i="3"/>
  <c r="HM67" i="3"/>
  <c r="HL67" i="3"/>
  <c r="HK67" i="3"/>
  <c r="HJ67" i="3"/>
  <c r="HI67" i="3"/>
  <c r="HH67" i="3"/>
  <c r="HG67" i="3"/>
  <c r="HF67" i="3"/>
  <c r="HE67" i="3"/>
  <c r="HD67" i="3"/>
  <c r="HC67" i="3"/>
  <c r="HB67" i="3"/>
  <c r="HA67" i="3"/>
  <c r="GZ67" i="3"/>
  <c r="GY67" i="3"/>
  <c r="GW67" i="3"/>
  <c r="GV67" i="3"/>
  <c r="GU67" i="3"/>
  <c r="GT67" i="3"/>
  <c r="GS67" i="3"/>
  <c r="GR67" i="3"/>
  <c r="GQ67" i="3"/>
  <c r="GP67" i="3"/>
  <c r="GO67" i="3"/>
  <c r="GN67" i="3"/>
  <c r="GM67" i="3"/>
  <c r="GL67" i="3"/>
  <c r="GK67" i="3"/>
  <c r="GJ67" i="3"/>
  <c r="GI67" i="3"/>
  <c r="GH67" i="3"/>
  <c r="GG67" i="3"/>
  <c r="GF67" i="3"/>
  <c r="GE67" i="3"/>
  <c r="GD67" i="3"/>
  <c r="GC67" i="3"/>
  <c r="GB67" i="3"/>
  <c r="GA67" i="3"/>
  <c r="FZ67" i="3"/>
  <c r="FY67" i="3"/>
  <c r="FX67" i="3"/>
  <c r="FW67" i="3"/>
  <c r="FV67" i="3"/>
  <c r="FU67" i="3"/>
  <c r="FT67" i="3"/>
  <c r="FS67" i="3"/>
  <c r="FR67" i="3"/>
  <c r="FQ67" i="3"/>
  <c r="FP67" i="3"/>
  <c r="FO67" i="3"/>
  <c r="FN67" i="3"/>
  <c r="FM67" i="3"/>
  <c r="FL67" i="3"/>
  <c r="FK67" i="3"/>
  <c r="FJ67" i="3"/>
  <c r="FI67" i="3"/>
  <c r="FH67" i="3"/>
  <c r="FG67" i="3"/>
  <c r="FF67" i="3"/>
  <c r="FE67" i="3"/>
  <c r="FD67" i="3"/>
  <c r="FC67" i="3"/>
  <c r="FB67" i="3"/>
  <c r="FA67" i="3"/>
  <c r="EZ67" i="3"/>
  <c r="EY67" i="3"/>
  <c r="EX67" i="3"/>
  <c r="EW67" i="3"/>
  <c r="EV67" i="3"/>
  <c r="EU67" i="3"/>
  <c r="ET67" i="3"/>
  <c r="ES67" i="3"/>
  <c r="ER67" i="3"/>
  <c r="EQ67" i="3"/>
  <c r="EP67" i="3"/>
  <c r="EO67" i="3"/>
  <c r="EN67" i="3"/>
  <c r="EM67" i="3"/>
  <c r="EL67" i="3"/>
  <c r="EK67" i="3"/>
  <c r="EJ67" i="3"/>
  <c r="EI67" i="3"/>
  <c r="EH67" i="3"/>
  <c r="EG67" i="3"/>
  <c r="EF67" i="3"/>
  <c r="EE67" i="3"/>
  <c r="ED67" i="3"/>
  <c r="EC67" i="3"/>
  <c r="EB67" i="3"/>
  <c r="EA67" i="3"/>
  <c r="DZ67" i="3"/>
  <c r="DY67" i="3"/>
  <c r="DX67" i="3"/>
  <c r="DW67" i="3"/>
  <c r="DV67" i="3"/>
  <c r="DU67" i="3"/>
  <c r="DT67" i="3"/>
  <c r="DS67" i="3"/>
  <c r="DR67" i="3"/>
  <c r="DQ67" i="3"/>
  <c r="DP67" i="3"/>
  <c r="DO67" i="3"/>
  <c r="DN67" i="3"/>
  <c r="DM67" i="3"/>
  <c r="DL67" i="3"/>
  <c r="DK67" i="3"/>
  <c r="DJ67" i="3"/>
  <c r="DI67" i="3"/>
  <c r="DH67" i="3"/>
  <c r="DG67" i="3"/>
  <c r="DF67" i="3"/>
  <c r="DE67" i="3"/>
  <c r="DD67" i="3"/>
  <c r="DC67" i="3"/>
  <c r="DB67" i="3"/>
  <c r="DA67" i="3"/>
  <c r="CZ67" i="3"/>
  <c r="CY67" i="3"/>
  <c r="CX67" i="3"/>
  <c r="CW67" i="3"/>
  <c r="CV67" i="3"/>
  <c r="CU67" i="3"/>
  <c r="CT67" i="3"/>
  <c r="CS67" i="3"/>
  <c r="CR67" i="3"/>
  <c r="CQ67" i="3"/>
  <c r="CP67" i="3"/>
  <c r="CO67" i="3"/>
  <c r="CN67" i="3"/>
  <c r="CM67" i="3"/>
  <c r="CL67" i="3"/>
  <c r="CK67" i="3"/>
  <c r="CJ67" i="3"/>
  <c r="CI67" i="3"/>
  <c r="CH67" i="3"/>
  <c r="CG67" i="3"/>
  <c r="CF67" i="3"/>
  <c r="CE67" i="3"/>
  <c r="CD67" i="3"/>
  <c r="CC67" i="3"/>
  <c r="CB67" i="3"/>
  <c r="CA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IF66" i="3"/>
  <c r="IE66" i="3"/>
  <c r="ID66" i="3"/>
  <c r="IC66" i="3"/>
  <c r="IB66" i="3"/>
  <c r="IA66" i="3"/>
  <c r="HZ66" i="3"/>
  <c r="HY66" i="3"/>
  <c r="HX66" i="3"/>
  <c r="HW66" i="3"/>
  <c r="HV66" i="3"/>
  <c r="HU66" i="3"/>
  <c r="HT66" i="3"/>
  <c r="HS66" i="3"/>
  <c r="HR66" i="3"/>
  <c r="HQ66" i="3"/>
  <c r="HP66" i="3"/>
  <c r="HO66" i="3"/>
  <c r="HN66" i="3"/>
  <c r="HM66" i="3"/>
  <c r="HL66" i="3"/>
  <c r="HK66" i="3"/>
  <c r="HJ66" i="3"/>
  <c r="HI66" i="3"/>
  <c r="HH66" i="3"/>
  <c r="HG66" i="3"/>
  <c r="HF66" i="3"/>
  <c r="HE66" i="3"/>
  <c r="HD66" i="3"/>
  <c r="HC66" i="3"/>
  <c r="HB66" i="3"/>
  <c r="HA66" i="3"/>
  <c r="GZ66" i="3"/>
  <c r="GY66" i="3"/>
  <c r="GW66" i="3"/>
  <c r="GV66" i="3"/>
  <c r="GU66" i="3"/>
  <c r="GT66" i="3"/>
  <c r="GS66" i="3"/>
  <c r="GR66" i="3"/>
  <c r="GQ66" i="3"/>
  <c r="GP66" i="3"/>
  <c r="GO66" i="3"/>
  <c r="GN66" i="3"/>
  <c r="GM66" i="3"/>
  <c r="GL66" i="3"/>
  <c r="GK66" i="3"/>
  <c r="GJ66" i="3"/>
  <c r="GI66" i="3"/>
  <c r="GH66" i="3"/>
  <c r="GG66" i="3"/>
  <c r="GF66" i="3"/>
  <c r="GE66" i="3"/>
  <c r="GD66" i="3"/>
  <c r="GC66" i="3"/>
  <c r="GB66" i="3"/>
  <c r="GA66" i="3"/>
  <c r="FZ66" i="3"/>
  <c r="FY66" i="3"/>
  <c r="FX66" i="3"/>
  <c r="FW66" i="3"/>
  <c r="FV66" i="3"/>
  <c r="FU66" i="3"/>
  <c r="FT66" i="3"/>
  <c r="FS66" i="3"/>
  <c r="FR66" i="3"/>
  <c r="FQ66" i="3"/>
  <c r="FP66" i="3"/>
  <c r="FO66" i="3"/>
  <c r="FN66" i="3"/>
  <c r="FM66" i="3"/>
  <c r="FL66" i="3"/>
  <c r="FK66" i="3"/>
  <c r="FJ66" i="3"/>
  <c r="FI66" i="3"/>
  <c r="FH66" i="3"/>
  <c r="FG66" i="3"/>
  <c r="FF66" i="3"/>
  <c r="FE66" i="3"/>
  <c r="FD66" i="3"/>
  <c r="FC66" i="3"/>
  <c r="FB66" i="3"/>
  <c r="FA66" i="3"/>
  <c r="EZ66" i="3"/>
  <c r="EY66" i="3"/>
  <c r="EX66" i="3"/>
  <c r="EW66" i="3"/>
  <c r="EV66" i="3"/>
  <c r="EU66" i="3"/>
  <c r="ET66" i="3"/>
  <c r="ES66" i="3"/>
  <c r="ER66" i="3"/>
  <c r="EQ66" i="3"/>
  <c r="EP66" i="3"/>
  <c r="EO66" i="3"/>
  <c r="EN66" i="3"/>
  <c r="EM66" i="3"/>
  <c r="EL66" i="3"/>
  <c r="EK66" i="3"/>
  <c r="EJ66" i="3"/>
  <c r="EI66" i="3"/>
  <c r="EH66" i="3"/>
  <c r="EG66" i="3"/>
  <c r="EF66" i="3"/>
  <c r="EE66" i="3"/>
  <c r="ED66" i="3"/>
  <c r="EC66" i="3"/>
  <c r="EB66" i="3"/>
  <c r="EA66" i="3"/>
  <c r="DZ66" i="3"/>
  <c r="DY66" i="3"/>
  <c r="DX66" i="3"/>
  <c r="DW66" i="3"/>
  <c r="DV66" i="3"/>
  <c r="DU66" i="3"/>
  <c r="DT66" i="3"/>
  <c r="DS66" i="3"/>
  <c r="DR66" i="3"/>
  <c r="DQ66" i="3"/>
  <c r="DP66" i="3"/>
  <c r="DO66" i="3"/>
  <c r="DN66" i="3"/>
  <c r="DM66" i="3"/>
  <c r="DL66" i="3"/>
  <c r="DK66" i="3"/>
  <c r="DJ66" i="3"/>
  <c r="DI66" i="3"/>
  <c r="DH66" i="3"/>
  <c r="DG66" i="3"/>
  <c r="DF66" i="3"/>
  <c r="DE66" i="3"/>
  <c r="DD66" i="3"/>
  <c r="DC66" i="3"/>
  <c r="DB66" i="3"/>
  <c r="DA66" i="3"/>
  <c r="CZ66" i="3"/>
  <c r="CY66" i="3"/>
  <c r="CX66" i="3"/>
  <c r="CW66" i="3"/>
  <c r="CV66" i="3"/>
  <c r="CU66" i="3"/>
  <c r="CT66" i="3"/>
  <c r="CS66" i="3"/>
  <c r="CR66" i="3"/>
  <c r="CQ66" i="3"/>
  <c r="CP66" i="3"/>
  <c r="CO66" i="3"/>
  <c r="CN66" i="3"/>
  <c r="CM66" i="3"/>
  <c r="CL66" i="3"/>
  <c r="CK66" i="3"/>
  <c r="CJ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E66" i="3"/>
  <c r="IF65" i="3"/>
  <c r="IE65" i="3"/>
  <c r="ID65" i="3"/>
  <c r="IC65" i="3"/>
  <c r="IB65" i="3"/>
  <c r="IA65" i="3"/>
  <c r="HZ65" i="3"/>
  <c r="HY65" i="3"/>
  <c r="HX65" i="3"/>
  <c r="HW65" i="3"/>
  <c r="HV65" i="3"/>
  <c r="HU65" i="3"/>
  <c r="HT65" i="3"/>
  <c r="HS65" i="3"/>
  <c r="HR65" i="3"/>
  <c r="HQ65" i="3"/>
  <c r="HP65" i="3"/>
  <c r="HN65" i="3"/>
  <c r="HM65" i="3"/>
  <c r="HL65" i="3"/>
  <c r="HK65" i="3"/>
  <c r="HJ65" i="3"/>
  <c r="HI65" i="3"/>
  <c r="HH65" i="3"/>
  <c r="HG65" i="3"/>
  <c r="HF65" i="3"/>
  <c r="HE65" i="3"/>
  <c r="HD65" i="3"/>
  <c r="HC65" i="3"/>
  <c r="HB65" i="3"/>
  <c r="HA65" i="3"/>
  <c r="GZ65" i="3"/>
  <c r="GY65" i="3"/>
  <c r="GW65" i="3"/>
  <c r="GV65" i="3"/>
  <c r="GU65" i="3"/>
  <c r="GT65" i="3"/>
  <c r="GS65" i="3"/>
  <c r="GR65" i="3"/>
  <c r="GQ65" i="3"/>
  <c r="GP65" i="3"/>
  <c r="GO65" i="3"/>
  <c r="GN65" i="3"/>
  <c r="GM65" i="3"/>
  <c r="GL65" i="3"/>
  <c r="GK65" i="3"/>
  <c r="GJ65" i="3"/>
  <c r="GI65" i="3"/>
  <c r="GH65" i="3"/>
  <c r="GG65" i="3"/>
  <c r="GF65" i="3"/>
  <c r="GE65" i="3"/>
  <c r="GD65" i="3"/>
  <c r="GC65" i="3"/>
  <c r="GB65" i="3"/>
  <c r="GA65" i="3"/>
  <c r="FZ65" i="3"/>
  <c r="FY65" i="3"/>
  <c r="FX65" i="3"/>
  <c r="FW65" i="3"/>
  <c r="FV65" i="3"/>
  <c r="FU65" i="3"/>
  <c r="FT65" i="3"/>
  <c r="FS65" i="3"/>
  <c r="FR65" i="3"/>
  <c r="FQ65" i="3"/>
  <c r="FP65" i="3"/>
  <c r="FO65" i="3"/>
  <c r="FN65" i="3"/>
  <c r="FM65" i="3"/>
  <c r="FL65" i="3"/>
  <c r="FK65" i="3"/>
  <c r="FJ65" i="3"/>
  <c r="FI65" i="3"/>
  <c r="FH65" i="3"/>
  <c r="FG65" i="3"/>
  <c r="FF65" i="3"/>
  <c r="FE65" i="3"/>
  <c r="FD65" i="3"/>
  <c r="FC65" i="3"/>
  <c r="FB65" i="3"/>
  <c r="FA65" i="3"/>
  <c r="EZ65" i="3"/>
  <c r="EY65" i="3"/>
  <c r="EX65" i="3"/>
  <c r="EW65" i="3"/>
  <c r="EV65" i="3"/>
  <c r="EU65" i="3"/>
  <c r="ET65" i="3"/>
  <c r="ES65" i="3"/>
  <c r="ER65" i="3"/>
  <c r="EQ65" i="3"/>
  <c r="EP65" i="3"/>
  <c r="EO65" i="3"/>
  <c r="EN65" i="3"/>
  <c r="EM65" i="3"/>
  <c r="EL65" i="3"/>
  <c r="EK65" i="3"/>
  <c r="EJ65" i="3"/>
  <c r="EI65" i="3"/>
  <c r="EH65" i="3"/>
  <c r="EG65" i="3"/>
  <c r="EF65" i="3"/>
  <c r="EE65" i="3"/>
  <c r="ED65" i="3"/>
  <c r="EC65" i="3"/>
  <c r="EB65" i="3"/>
  <c r="EA65" i="3"/>
  <c r="DZ65" i="3"/>
  <c r="DY65" i="3"/>
  <c r="DX65" i="3"/>
  <c r="DW65" i="3"/>
  <c r="DV65" i="3"/>
  <c r="DU65" i="3"/>
  <c r="DT65" i="3"/>
  <c r="DS65" i="3"/>
  <c r="DR65" i="3"/>
  <c r="DQ65" i="3"/>
  <c r="DP65" i="3"/>
  <c r="DO65" i="3"/>
  <c r="DN65" i="3"/>
  <c r="DM65" i="3"/>
  <c r="DL65" i="3"/>
  <c r="DK65" i="3"/>
  <c r="DJ65" i="3"/>
  <c r="DI65" i="3"/>
  <c r="DH65" i="3"/>
  <c r="DG65" i="3"/>
  <c r="DF65" i="3"/>
  <c r="DE65" i="3"/>
  <c r="DD65" i="3"/>
  <c r="DC65" i="3"/>
  <c r="DB65" i="3"/>
  <c r="DA65" i="3"/>
  <c r="CZ65" i="3"/>
  <c r="CY65" i="3"/>
  <c r="CX65" i="3"/>
  <c r="CW65" i="3"/>
  <c r="CV65" i="3"/>
  <c r="CU65" i="3"/>
  <c r="CT65" i="3"/>
  <c r="CS65" i="3"/>
  <c r="CR65" i="3"/>
  <c r="CQ65" i="3"/>
  <c r="CP65" i="3"/>
  <c r="CO65" i="3"/>
  <c r="CN65" i="3"/>
  <c r="CM65" i="3"/>
  <c r="CL65" i="3"/>
  <c r="CK65" i="3"/>
  <c r="CJ65" i="3"/>
  <c r="CI65" i="3"/>
  <c r="CH65" i="3"/>
  <c r="CG65" i="3"/>
  <c r="CF65" i="3"/>
  <c r="CE65" i="3"/>
  <c r="CD65" i="3"/>
  <c r="CC65" i="3"/>
  <c r="CB65" i="3"/>
  <c r="CA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E64" i="3"/>
  <c r="D64" i="3" s="1"/>
  <c r="E63" i="3"/>
  <c r="D63" i="3" s="1"/>
  <c r="E62" i="3"/>
  <c r="D62" i="3" s="1"/>
  <c r="E61" i="3"/>
  <c r="D61" i="3" s="1"/>
  <c r="E60" i="3"/>
  <c r="D60" i="3" s="1"/>
  <c r="E59" i="3"/>
  <c r="D59" i="3" s="1"/>
  <c r="E58" i="3"/>
  <c r="D58" i="3" s="1"/>
  <c r="E57" i="3"/>
  <c r="D57" i="3" s="1"/>
  <c r="E56" i="3"/>
  <c r="D56" i="3" s="1"/>
  <c r="E55" i="3"/>
  <c r="D55" i="3" s="1"/>
  <c r="E54" i="3"/>
  <c r="D54" i="3" s="1"/>
  <c r="E53" i="3"/>
  <c r="D53" i="3" s="1"/>
  <c r="E52" i="3"/>
  <c r="D52" i="3" s="1"/>
  <c r="E51" i="3"/>
  <c r="D51" i="3" s="1"/>
  <c r="E50" i="3"/>
  <c r="D50" i="3" s="1"/>
  <c r="E49" i="3"/>
  <c r="D49" i="3" s="1"/>
  <c r="E48" i="3"/>
  <c r="D48" i="3" s="1"/>
  <c r="E47" i="3"/>
  <c r="D47" i="3" s="1"/>
  <c r="E46" i="3"/>
  <c r="D46" i="3" s="1"/>
  <c r="E45" i="3"/>
  <c r="D45" i="3" s="1"/>
  <c r="E44" i="3"/>
  <c r="D44" i="3" s="1"/>
  <c r="E43" i="3"/>
  <c r="D43" i="3" s="1"/>
  <c r="D42" i="3"/>
  <c r="D41" i="3"/>
  <c r="E40" i="3"/>
  <c r="D40" i="3" s="1"/>
  <c r="E39" i="3"/>
  <c r="D39" i="3" s="1"/>
  <c r="E38" i="3"/>
  <c r="D38" i="3" s="1"/>
  <c r="E37" i="3"/>
  <c r="D37" i="3" s="1"/>
  <c r="E36" i="3"/>
  <c r="D36" i="3" s="1"/>
  <c r="E35" i="3"/>
  <c r="D35" i="3" s="1"/>
  <c r="E34" i="3"/>
  <c r="D34" i="3" s="1"/>
  <c r="E33" i="3"/>
  <c r="D33" i="3" s="1"/>
  <c r="D32" i="3"/>
  <c r="D31" i="3"/>
  <c r="D30" i="3"/>
  <c r="E29" i="3"/>
  <c r="D29" i="3" s="1"/>
  <c r="E28" i="3"/>
  <c r="D28" i="3" s="1"/>
  <c r="D27" i="3"/>
  <c r="D26" i="3"/>
  <c r="E25" i="3"/>
  <c r="D25" i="3" s="1"/>
  <c r="E24" i="3"/>
  <c r="D24" i="3" s="1"/>
  <c r="E23" i="3"/>
  <c r="D23" i="3" s="1"/>
  <c r="E22" i="3"/>
  <c r="D22" i="3" s="1"/>
  <c r="E21" i="3"/>
  <c r="D21" i="3" s="1"/>
  <c r="E20" i="3"/>
  <c r="D20" i="3" s="1"/>
  <c r="E19" i="3"/>
  <c r="D19" i="3" s="1"/>
  <c r="E18" i="3"/>
  <c r="D18" i="3" s="1"/>
  <c r="E17" i="3"/>
  <c r="D17" i="3" s="1"/>
  <c r="E15" i="3"/>
  <c r="D15" i="3" s="1"/>
  <c r="E14" i="3"/>
  <c r="D14" i="3" s="1"/>
  <c r="E13" i="3"/>
  <c r="D13" i="3" s="1"/>
  <c r="E12" i="3"/>
  <c r="D12" i="3" s="1"/>
  <c r="E11" i="3"/>
  <c r="D11" i="3" s="1"/>
  <c r="E10" i="3"/>
  <c r="D10" i="3" s="1"/>
  <c r="E7" i="3"/>
  <c r="D7" i="3" s="1"/>
  <c r="IF6" i="3"/>
  <c r="IE6" i="3"/>
  <c r="ID6" i="3"/>
  <c r="IC6" i="3"/>
  <c r="IB6" i="3"/>
  <c r="IA6" i="3"/>
  <c r="HZ6" i="3"/>
  <c r="HY6" i="3"/>
  <c r="HX6" i="3"/>
  <c r="HW6" i="3"/>
  <c r="HV6" i="3"/>
  <c r="HU6" i="3"/>
  <c r="HT6" i="3"/>
  <c r="HS6" i="3"/>
  <c r="HR6" i="3"/>
  <c r="HQ6" i="3"/>
  <c r="HP6" i="3"/>
  <c r="HO6" i="3"/>
  <c r="HN6" i="3"/>
  <c r="HM6" i="3"/>
  <c r="HL6" i="3"/>
  <c r="HK6" i="3"/>
  <c r="HJ6" i="3"/>
  <c r="HI6" i="3"/>
  <c r="HH6" i="3"/>
  <c r="HG6" i="3"/>
  <c r="HF6" i="3"/>
  <c r="HE6" i="3"/>
  <c r="HD6" i="3"/>
  <c r="HC6" i="3"/>
  <c r="HB6" i="3"/>
  <c r="HA6" i="3"/>
  <c r="GZ6" i="3"/>
  <c r="GY6" i="3"/>
  <c r="GW6" i="3"/>
  <c r="GV6" i="3"/>
  <c r="GU6" i="3"/>
  <c r="GT6" i="3"/>
  <c r="GS6" i="3"/>
  <c r="GR6" i="3"/>
  <c r="GQ6" i="3"/>
  <c r="GP6" i="3"/>
  <c r="GO6" i="3"/>
  <c r="GN6" i="3"/>
  <c r="GM6" i="3"/>
  <c r="GL6" i="3"/>
  <c r="GK6" i="3"/>
  <c r="GJ6" i="3"/>
  <c r="GI6" i="3"/>
  <c r="GH6" i="3"/>
  <c r="GG6" i="3"/>
  <c r="GF6" i="3"/>
  <c r="GE6" i="3"/>
  <c r="GD6" i="3"/>
  <c r="GC6" i="3"/>
  <c r="GB6" i="3"/>
  <c r="GA6" i="3"/>
  <c r="FZ6" i="3"/>
  <c r="FY6" i="3"/>
  <c r="FX6" i="3"/>
  <c r="FW6" i="3"/>
  <c r="FV6" i="3"/>
  <c r="FU6" i="3"/>
  <c r="FT6" i="3"/>
  <c r="FS6" i="3"/>
  <c r="FR6" i="3"/>
  <c r="FQ6" i="3"/>
  <c r="FP6" i="3"/>
  <c r="FO6" i="3"/>
  <c r="FN6" i="3"/>
  <c r="FM6" i="3"/>
  <c r="FL6" i="3"/>
  <c r="FK6" i="3"/>
  <c r="FJ6" i="3"/>
  <c r="FI6" i="3"/>
  <c r="FH6" i="3"/>
  <c r="FG6" i="3"/>
  <c r="FF6" i="3"/>
  <c r="FE6" i="3"/>
  <c r="FD6" i="3"/>
  <c r="FC6" i="3"/>
  <c r="FB6" i="3"/>
  <c r="FA6" i="3"/>
  <c r="EZ6" i="3"/>
  <c r="EY6" i="3"/>
  <c r="EX6" i="3"/>
  <c r="EW6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M67" i="2"/>
  <c r="M68" i="2"/>
  <c r="M66" i="2" s="1"/>
  <c r="M88" i="2"/>
  <c r="M81" i="2"/>
  <c r="M94" i="2"/>
  <c r="M95" i="2" s="1"/>
  <c r="M7" i="2"/>
  <c r="E32" i="2"/>
  <c r="E33" i="2"/>
  <c r="E31" i="2"/>
  <c r="F32" i="2"/>
  <c r="F33" i="2"/>
  <c r="F31" i="2"/>
  <c r="CX81" i="2"/>
  <c r="F28" i="2"/>
  <c r="F27" i="2"/>
  <c r="E91" i="2"/>
  <c r="M12" i="6" l="1"/>
  <c r="CX86" i="6"/>
  <c r="E87" i="3"/>
  <c r="M71" i="6"/>
  <c r="M72" i="6"/>
  <c r="M73" i="6"/>
  <c r="M86" i="6"/>
  <c r="M93" i="6"/>
  <c r="D87" i="3"/>
  <c r="D66" i="3"/>
  <c r="E8" i="3"/>
  <c r="D8" i="3" s="1"/>
  <c r="D93" i="3"/>
  <c r="E16" i="3"/>
  <c r="D16" i="3" s="1"/>
  <c r="D71" i="3"/>
  <c r="E67" i="3"/>
  <c r="E9" i="3"/>
  <c r="HO67" i="3"/>
  <c r="H91" i="3"/>
  <c r="J91" i="3"/>
  <c r="L91" i="3"/>
  <c r="N91" i="3"/>
  <c r="P91" i="3"/>
  <c r="R91" i="3"/>
  <c r="T91" i="3"/>
  <c r="V91" i="3"/>
  <c r="X91" i="3"/>
  <c r="Z91" i="3"/>
  <c r="AB91" i="3"/>
  <c r="AD91" i="3"/>
  <c r="AF91" i="3"/>
  <c r="AH91" i="3"/>
  <c r="AJ91" i="3"/>
  <c r="AL91" i="3"/>
  <c r="AN91" i="3"/>
  <c r="AP91" i="3"/>
  <c r="AR91" i="3"/>
  <c r="AT91" i="3"/>
  <c r="AV91" i="3"/>
  <c r="AX91" i="3"/>
  <c r="AZ91" i="3"/>
  <c r="BB91" i="3"/>
  <c r="BD91" i="3"/>
  <c r="BF91" i="3"/>
  <c r="BH91" i="3"/>
  <c r="BJ91" i="3"/>
  <c r="BL91" i="3"/>
  <c r="BN91" i="3"/>
  <c r="BP91" i="3"/>
  <c r="BR91" i="3"/>
  <c r="BT91" i="3"/>
  <c r="BV91" i="3"/>
  <c r="BX91" i="3"/>
  <c r="BZ91" i="3"/>
  <c r="CB91" i="3"/>
  <c r="CD91" i="3"/>
  <c r="CF91" i="3"/>
  <c r="CH91" i="3"/>
  <c r="CJ91" i="3"/>
  <c r="CL91" i="3"/>
  <c r="CN91" i="3"/>
  <c r="CP91" i="3"/>
  <c r="CR91" i="3"/>
  <c r="CT91" i="3"/>
  <c r="CV91" i="3"/>
  <c r="CX91" i="3"/>
  <c r="CZ91" i="3"/>
  <c r="DB91" i="3"/>
  <c r="DD91" i="3"/>
  <c r="DF91" i="3"/>
  <c r="DH91" i="3"/>
  <c r="DJ91" i="3"/>
  <c r="DL91" i="3"/>
  <c r="DN91" i="3"/>
  <c r="DP91" i="3"/>
  <c r="DR91" i="3"/>
  <c r="DT91" i="3"/>
  <c r="DV91" i="3"/>
  <c r="DX91" i="3"/>
  <c r="DZ91" i="3"/>
  <c r="EB91" i="3"/>
  <c r="ED91" i="3"/>
  <c r="EF91" i="3"/>
  <c r="EH91" i="3"/>
  <c r="EJ91" i="3"/>
  <c r="EL91" i="3"/>
  <c r="EN91" i="3"/>
  <c r="EP91" i="3"/>
  <c r="ER91" i="3"/>
  <c r="ET91" i="3"/>
  <c r="EV91" i="3"/>
  <c r="EX91" i="3"/>
  <c r="EZ91" i="3"/>
  <c r="FB91" i="3"/>
  <c r="FD91" i="3"/>
  <c r="FF91" i="3"/>
  <c r="FH91" i="3"/>
  <c r="FJ91" i="3"/>
  <c r="FL91" i="3"/>
  <c r="FN91" i="3"/>
  <c r="FP91" i="3"/>
  <c r="FR91" i="3"/>
  <c r="FT91" i="3"/>
  <c r="FV91" i="3"/>
  <c r="FX91" i="3"/>
  <c r="FZ91" i="3"/>
  <c r="GB91" i="3"/>
  <c r="GD91" i="3"/>
  <c r="GF91" i="3"/>
  <c r="GH91" i="3"/>
  <c r="GJ91" i="3"/>
  <c r="GL91" i="3"/>
  <c r="GN91" i="3"/>
  <c r="G91" i="3"/>
  <c r="I91" i="3"/>
  <c r="K91" i="3"/>
  <c r="M91" i="3"/>
  <c r="M95" i="3" s="1"/>
  <c r="O91" i="3"/>
  <c r="Q91" i="3"/>
  <c r="S91" i="3"/>
  <c r="U91" i="3"/>
  <c r="W91" i="3"/>
  <c r="Y91" i="3"/>
  <c r="AA91" i="3"/>
  <c r="AC91" i="3"/>
  <c r="AE91" i="3"/>
  <c r="AG91" i="3"/>
  <c r="AI91" i="3"/>
  <c r="AK91" i="3"/>
  <c r="AM91" i="3"/>
  <c r="AO91" i="3"/>
  <c r="AQ91" i="3"/>
  <c r="AS91" i="3"/>
  <c r="AU91" i="3"/>
  <c r="AW91" i="3"/>
  <c r="AY91" i="3"/>
  <c r="BA91" i="3"/>
  <c r="BC91" i="3"/>
  <c r="BE91" i="3"/>
  <c r="BG91" i="3"/>
  <c r="BI91" i="3"/>
  <c r="BK91" i="3"/>
  <c r="BM91" i="3"/>
  <c r="BO91" i="3"/>
  <c r="BQ91" i="3"/>
  <c r="BS91" i="3"/>
  <c r="BU91" i="3"/>
  <c r="BW91" i="3"/>
  <c r="BY91" i="3"/>
  <c r="CA91" i="3"/>
  <c r="CC91" i="3"/>
  <c r="CE91" i="3"/>
  <c r="CG91" i="3"/>
  <c r="CI91" i="3"/>
  <c r="CK91" i="3"/>
  <c r="CM91" i="3"/>
  <c r="CO91" i="3"/>
  <c r="CQ91" i="3"/>
  <c r="CS91" i="3"/>
  <c r="CU91" i="3"/>
  <c r="CW91" i="3"/>
  <c r="CY91" i="3"/>
  <c r="DA91" i="3"/>
  <c r="DC91" i="3"/>
  <c r="DE91" i="3"/>
  <c r="DG91" i="3"/>
  <c r="DI91" i="3"/>
  <c r="DK91" i="3"/>
  <c r="DM91" i="3"/>
  <c r="DO91" i="3"/>
  <c r="DQ91" i="3"/>
  <c r="DS91" i="3"/>
  <c r="DU91" i="3"/>
  <c r="DW91" i="3"/>
  <c r="DY91" i="3"/>
  <c r="EA91" i="3"/>
  <c r="EC91" i="3"/>
  <c r="EE91" i="3"/>
  <c r="F91" i="3"/>
  <c r="GP91" i="3"/>
  <c r="GR91" i="3"/>
  <c r="GT91" i="3"/>
  <c r="GV91" i="3"/>
  <c r="GY91" i="3"/>
  <c r="HA91" i="3"/>
  <c r="HC91" i="3"/>
  <c r="HE91" i="3"/>
  <c r="HG91" i="3"/>
  <c r="HI91" i="3"/>
  <c r="HK91" i="3"/>
  <c r="HM91" i="3"/>
  <c r="HQ91" i="3"/>
  <c r="HS91" i="3"/>
  <c r="HU91" i="3"/>
  <c r="HW91" i="3"/>
  <c r="HY91" i="3"/>
  <c r="IA91" i="3"/>
  <c r="IC91" i="3"/>
  <c r="IE91" i="3"/>
  <c r="D90" i="3"/>
  <c r="H95" i="3"/>
  <c r="J95" i="3"/>
  <c r="L95" i="3"/>
  <c r="N95" i="3"/>
  <c r="P95" i="3"/>
  <c r="R95" i="3"/>
  <c r="T95" i="3"/>
  <c r="V95" i="3"/>
  <c r="X95" i="3"/>
  <c r="Z95" i="3"/>
  <c r="AB95" i="3"/>
  <c r="AD95" i="3"/>
  <c r="AF95" i="3"/>
  <c r="AH95" i="3"/>
  <c r="AJ95" i="3"/>
  <c r="AL95" i="3"/>
  <c r="AN95" i="3"/>
  <c r="AP95" i="3"/>
  <c r="AR95" i="3"/>
  <c r="AT95" i="3"/>
  <c r="AV95" i="3"/>
  <c r="AX95" i="3"/>
  <c r="AZ95" i="3"/>
  <c r="BB95" i="3"/>
  <c r="BD95" i="3"/>
  <c r="BF95" i="3"/>
  <c r="BH95" i="3"/>
  <c r="BJ95" i="3"/>
  <c r="BL95" i="3"/>
  <c r="BN95" i="3"/>
  <c r="BP95" i="3"/>
  <c r="BR95" i="3"/>
  <c r="BT95" i="3"/>
  <c r="BV95" i="3"/>
  <c r="BX95" i="3"/>
  <c r="BZ95" i="3"/>
  <c r="CB95" i="3"/>
  <c r="CD95" i="3"/>
  <c r="CF95" i="3"/>
  <c r="CH95" i="3"/>
  <c r="CJ95" i="3"/>
  <c r="CL95" i="3"/>
  <c r="CN95" i="3"/>
  <c r="CP95" i="3"/>
  <c r="CR95" i="3"/>
  <c r="CT95" i="3"/>
  <c r="CV95" i="3"/>
  <c r="CX95" i="3"/>
  <c r="CZ95" i="3"/>
  <c r="DB95" i="3"/>
  <c r="DD95" i="3"/>
  <c r="DF95" i="3"/>
  <c r="DH95" i="3"/>
  <c r="DL95" i="3"/>
  <c r="DN95" i="3"/>
  <c r="DP95" i="3"/>
  <c r="DR95" i="3"/>
  <c r="DT95" i="3"/>
  <c r="DV95" i="3"/>
  <c r="DX95" i="3"/>
  <c r="DZ95" i="3"/>
  <c r="EB95" i="3"/>
  <c r="EG91" i="3"/>
  <c r="EI91" i="3"/>
  <c r="EK91" i="3"/>
  <c r="EM91" i="3"/>
  <c r="EO91" i="3"/>
  <c r="EQ91" i="3"/>
  <c r="ES91" i="3"/>
  <c r="EU91" i="3"/>
  <c r="EW91" i="3"/>
  <c r="EY91" i="3"/>
  <c r="FA91" i="3"/>
  <c r="FC91" i="3"/>
  <c r="FE91" i="3"/>
  <c r="FG91" i="3"/>
  <c r="FI91" i="3"/>
  <c r="FK91" i="3"/>
  <c r="FM91" i="3"/>
  <c r="FO91" i="3"/>
  <c r="FQ91" i="3"/>
  <c r="FS91" i="3"/>
  <c r="FU91" i="3"/>
  <c r="FW91" i="3"/>
  <c r="FY91" i="3"/>
  <c r="GA91" i="3"/>
  <c r="GC91" i="3"/>
  <c r="GE91" i="3"/>
  <c r="GG91" i="3"/>
  <c r="GI91" i="3"/>
  <c r="GK91" i="3"/>
  <c r="GM91" i="3"/>
  <c r="GO91" i="3"/>
  <c r="GQ91" i="3"/>
  <c r="GS91" i="3"/>
  <c r="GU91" i="3"/>
  <c r="GW91" i="3"/>
  <c r="GZ91" i="3"/>
  <c r="HB91" i="3"/>
  <c r="HD91" i="3"/>
  <c r="HF91" i="3"/>
  <c r="HH91" i="3"/>
  <c r="HJ91" i="3"/>
  <c r="HL91" i="3"/>
  <c r="HN91" i="3"/>
  <c r="HP91" i="3"/>
  <c r="HR91" i="3"/>
  <c r="HT91" i="3"/>
  <c r="HV91" i="3"/>
  <c r="HX91" i="3"/>
  <c r="HZ91" i="3"/>
  <c r="IB91" i="3"/>
  <c r="ID91" i="3"/>
  <c r="IF91" i="3"/>
  <c r="I95" i="3"/>
  <c r="K95" i="3"/>
  <c r="O95" i="3"/>
  <c r="Q95" i="3"/>
  <c r="S95" i="3"/>
  <c r="U95" i="3"/>
  <c r="W95" i="3"/>
  <c r="Y95" i="3"/>
  <c r="AA95" i="3"/>
  <c r="AC95" i="3"/>
  <c r="AE95" i="3"/>
  <c r="AG95" i="3"/>
  <c r="AI95" i="3"/>
  <c r="AK95" i="3"/>
  <c r="AM95" i="3"/>
  <c r="AO95" i="3"/>
  <c r="AQ95" i="3"/>
  <c r="AS95" i="3"/>
  <c r="AU95" i="3"/>
  <c r="AW95" i="3"/>
  <c r="AY95" i="3"/>
  <c r="BA95" i="3"/>
  <c r="BC95" i="3"/>
  <c r="BE95" i="3"/>
  <c r="BG95" i="3"/>
  <c r="BI95" i="3"/>
  <c r="BK95" i="3"/>
  <c r="BM95" i="3"/>
  <c r="BO95" i="3"/>
  <c r="BQ95" i="3"/>
  <c r="BS95" i="3"/>
  <c r="BU95" i="3"/>
  <c r="BW95" i="3"/>
  <c r="BY95" i="3"/>
  <c r="CA95" i="3"/>
  <c r="CC95" i="3"/>
  <c r="CE95" i="3"/>
  <c r="CG95" i="3"/>
  <c r="CI95" i="3"/>
  <c r="CK95" i="3"/>
  <c r="CM95" i="3"/>
  <c r="CO95" i="3"/>
  <c r="CQ95" i="3"/>
  <c r="CS95" i="3"/>
  <c r="CU95" i="3"/>
  <c r="CW95" i="3"/>
  <c r="CY95" i="3"/>
  <c r="DA95" i="3"/>
  <c r="DC95" i="3"/>
  <c r="DE95" i="3"/>
  <c r="DG95" i="3"/>
  <c r="DI95" i="3"/>
  <c r="DK95" i="3"/>
  <c r="DM95" i="3"/>
  <c r="DO95" i="3"/>
  <c r="DQ95" i="3"/>
  <c r="DS95" i="3"/>
  <c r="DU95" i="3"/>
  <c r="DW95" i="3"/>
  <c r="DY95" i="3"/>
  <c r="EA95" i="3"/>
  <c r="EC95" i="3"/>
  <c r="EE95" i="3"/>
  <c r="EG95" i="3"/>
  <c r="EI95" i="3"/>
  <c r="EM95" i="3"/>
  <c r="EO95" i="3"/>
  <c r="EQ95" i="3"/>
  <c r="ES95" i="3"/>
  <c r="EU95" i="3"/>
  <c r="EW95" i="3"/>
  <c r="EY95" i="3"/>
  <c r="FA95" i="3"/>
  <c r="FC95" i="3"/>
  <c r="FE95" i="3"/>
  <c r="FG95" i="3"/>
  <c r="FI95" i="3"/>
  <c r="FK95" i="3"/>
  <c r="FM95" i="3"/>
  <c r="FO95" i="3"/>
  <c r="FQ95" i="3"/>
  <c r="FS95" i="3"/>
  <c r="FU95" i="3"/>
  <c r="FW95" i="3"/>
  <c r="FY95" i="3"/>
  <c r="GA95" i="3"/>
  <c r="GC95" i="3"/>
  <c r="GE95" i="3"/>
  <c r="GG95" i="3"/>
  <c r="GI95" i="3"/>
  <c r="GK95" i="3"/>
  <c r="GM95" i="3"/>
  <c r="GO95" i="3"/>
  <c r="GQ95" i="3"/>
  <c r="GS95" i="3"/>
  <c r="GU95" i="3"/>
  <c r="GW95" i="3"/>
  <c r="GZ95" i="3"/>
  <c r="HB95" i="3"/>
  <c r="HD95" i="3"/>
  <c r="HF95" i="3"/>
  <c r="HH95" i="3"/>
  <c r="HJ95" i="3"/>
  <c r="HL95" i="3"/>
  <c r="HN95" i="3"/>
  <c r="HP95" i="3"/>
  <c r="HR95" i="3"/>
  <c r="HT95" i="3"/>
  <c r="HV95" i="3"/>
  <c r="HX95" i="3"/>
  <c r="HZ95" i="3"/>
  <c r="IB95" i="3"/>
  <c r="ID95" i="3"/>
  <c r="IF95" i="3"/>
  <c r="G94" i="3"/>
  <c r="ED95" i="3"/>
  <c r="EF95" i="3"/>
  <c r="EH95" i="3"/>
  <c r="EJ95" i="3"/>
  <c r="EL95" i="3"/>
  <c r="EN95" i="3"/>
  <c r="EP95" i="3"/>
  <c r="ER95" i="3"/>
  <c r="ET95" i="3"/>
  <c r="EV95" i="3"/>
  <c r="EX95" i="3"/>
  <c r="EZ95" i="3"/>
  <c r="FB95" i="3"/>
  <c r="FD95" i="3"/>
  <c r="FF95" i="3"/>
  <c r="FH95" i="3"/>
  <c r="FJ95" i="3"/>
  <c r="FL95" i="3"/>
  <c r="FN95" i="3"/>
  <c r="FP95" i="3"/>
  <c r="FR95" i="3"/>
  <c r="FT95" i="3"/>
  <c r="FV95" i="3"/>
  <c r="FX95" i="3"/>
  <c r="FZ95" i="3"/>
  <c r="GB95" i="3"/>
  <c r="GD95" i="3"/>
  <c r="GF95" i="3"/>
  <c r="GH95" i="3"/>
  <c r="GJ95" i="3"/>
  <c r="GL95" i="3"/>
  <c r="GN95" i="3"/>
  <c r="GP95" i="3"/>
  <c r="GR95" i="3"/>
  <c r="GT95" i="3"/>
  <c r="GV95" i="3"/>
  <c r="GY95" i="3"/>
  <c r="HA95" i="3"/>
  <c r="HC95" i="3"/>
  <c r="HE95" i="3"/>
  <c r="HG95" i="3"/>
  <c r="HI95" i="3"/>
  <c r="HK95" i="3"/>
  <c r="HM95" i="3"/>
  <c r="HQ95" i="3"/>
  <c r="HS95" i="3"/>
  <c r="HU95" i="3"/>
  <c r="HW95" i="3"/>
  <c r="HY95" i="3"/>
  <c r="IA95" i="3"/>
  <c r="IC95" i="3"/>
  <c r="IE95" i="3"/>
  <c r="M92" i="2"/>
  <c r="M96" i="2" s="1"/>
  <c r="M97" i="6" l="1"/>
  <c r="M101" i="6" s="1"/>
  <c r="EK95" i="3"/>
  <c r="DJ95" i="3"/>
  <c r="HO65" i="3"/>
  <c r="E65" i="3"/>
  <c r="D67" i="3"/>
  <c r="G95" i="3"/>
  <c r="D94" i="3"/>
  <c r="D9" i="3"/>
  <c r="E6" i="3"/>
  <c r="D6" i="3" s="1"/>
  <c r="HO91" i="3" l="1"/>
  <c r="D65" i="3"/>
  <c r="D91" i="3" s="1"/>
  <c r="E91" i="3"/>
  <c r="HO95" i="3" l="1"/>
  <c r="D95" i="3" s="1"/>
  <c r="HO80" i="2"/>
  <c r="HO85" i="6" s="1"/>
  <c r="E85" i="6" s="1"/>
  <c r="D85" i="6" s="1"/>
  <c r="HO79" i="2"/>
  <c r="HO84" i="6" s="1"/>
  <c r="E84" i="6" s="1"/>
  <c r="D84" i="6" s="1"/>
  <c r="HO72" i="2"/>
  <c r="HO77" i="6" s="1"/>
  <c r="E77" i="6" s="1"/>
  <c r="HO71" i="2"/>
  <c r="HO76" i="6" s="1"/>
  <c r="E76" i="6" s="1"/>
  <c r="D77" i="6" l="1"/>
  <c r="E73" i="6"/>
  <c r="E72" i="6"/>
  <c r="D72" i="6" s="1"/>
  <c r="D76" i="6"/>
  <c r="IF94" i="2"/>
  <c r="IF95" i="2" s="1"/>
  <c r="IE94" i="2"/>
  <c r="IE95" i="2" s="1"/>
  <c r="ID94" i="2"/>
  <c r="ID95" i="2" s="1"/>
  <c r="IC94" i="2"/>
  <c r="IC95" i="2" s="1"/>
  <c r="IB94" i="2"/>
  <c r="IB95" i="2" s="1"/>
  <c r="IA94" i="2"/>
  <c r="IA95" i="2" s="1"/>
  <c r="HZ94" i="2"/>
  <c r="HZ95" i="2" s="1"/>
  <c r="HY94" i="2"/>
  <c r="HY95" i="2" s="1"/>
  <c r="HX94" i="2"/>
  <c r="HX95" i="2" s="1"/>
  <c r="HW94" i="2"/>
  <c r="HW95" i="2" s="1"/>
  <c r="HV94" i="2"/>
  <c r="HV95" i="2" s="1"/>
  <c r="HU94" i="2"/>
  <c r="HU95" i="2" s="1"/>
  <c r="HT94" i="2"/>
  <c r="HT95" i="2" s="1"/>
  <c r="HS94" i="2"/>
  <c r="HS95" i="2" s="1"/>
  <c r="HR94" i="2"/>
  <c r="HR95" i="2" s="1"/>
  <c r="HQ94" i="2"/>
  <c r="HQ95" i="2" s="1"/>
  <c r="HP94" i="2"/>
  <c r="HP95" i="2" s="1"/>
  <c r="HO94" i="2"/>
  <c r="HO95" i="2" s="1"/>
  <c r="HN94" i="2"/>
  <c r="HN95" i="2" s="1"/>
  <c r="HM94" i="2"/>
  <c r="HM95" i="2" s="1"/>
  <c r="HL94" i="2"/>
  <c r="HL95" i="2" s="1"/>
  <c r="HK94" i="2"/>
  <c r="HK95" i="2" s="1"/>
  <c r="HJ94" i="2"/>
  <c r="HJ95" i="2" s="1"/>
  <c r="HI94" i="2"/>
  <c r="HI95" i="2" s="1"/>
  <c r="HH94" i="2"/>
  <c r="HH95" i="2" s="1"/>
  <c r="HG94" i="2"/>
  <c r="HG95" i="2" s="1"/>
  <c r="HF94" i="2"/>
  <c r="HF95" i="2" s="1"/>
  <c r="HE94" i="2"/>
  <c r="HE95" i="2" s="1"/>
  <c r="HD94" i="2"/>
  <c r="HD95" i="2" s="1"/>
  <c r="HC94" i="2"/>
  <c r="HC95" i="2" s="1"/>
  <c r="HB94" i="2"/>
  <c r="HB95" i="2" s="1"/>
  <c r="HA94" i="2"/>
  <c r="HA95" i="2" s="1"/>
  <c r="GZ94" i="2"/>
  <c r="GZ95" i="2" s="1"/>
  <c r="GY94" i="2"/>
  <c r="GY95" i="2" s="1"/>
  <c r="GW94" i="2"/>
  <c r="GW95" i="2" s="1"/>
  <c r="GV94" i="2"/>
  <c r="GV95" i="2" s="1"/>
  <c r="GU94" i="2"/>
  <c r="GU95" i="2" s="1"/>
  <c r="GT94" i="2"/>
  <c r="GT95" i="2" s="1"/>
  <c r="GS94" i="2"/>
  <c r="GS95" i="2" s="1"/>
  <c r="GR94" i="2"/>
  <c r="GR95" i="2" s="1"/>
  <c r="GQ94" i="2"/>
  <c r="GQ95" i="2" s="1"/>
  <c r="GP94" i="2"/>
  <c r="GP95" i="2" s="1"/>
  <c r="GO94" i="2"/>
  <c r="GO95" i="2" s="1"/>
  <c r="GN94" i="2"/>
  <c r="GN95" i="2" s="1"/>
  <c r="GM94" i="2"/>
  <c r="GM95" i="2" s="1"/>
  <c r="GL94" i="2"/>
  <c r="GL95" i="2" s="1"/>
  <c r="GK94" i="2"/>
  <c r="GK95" i="2" s="1"/>
  <c r="GJ94" i="2"/>
  <c r="GJ95" i="2" s="1"/>
  <c r="GI94" i="2"/>
  <c r="GI95" i="2" s="1"/>
  <c r="GH94" i="2"/>
  <c r="GH95" i="2" s="1"/>
  <c r="GG94" i="2"/>
  <c r="GG95" i="2" s="1"/>
  <c r="GF94" i="2"/>
  <c r="GF95" i="2" s="1"/>
  <c r="GE94" i="2"/>
  <c r="GE95" i="2" s="1"/>
  <c r="GD94" i="2"/>
  <c r="GD95" i="2" s="1"/>
  <c r="GC94" i="2"/>
  <c r="GC95" i="2" s="1"/>
  <c r="GB94" i="2"/>
  <c r="GB95" i="2" s="1"/>
  <c r="GA94" i="2"/>
  <c r="GA95" i="2" s="1"/>
  <c r="FZ94" i="2"/>
  <c r="FZ95" i="2" s="1"/>
  <c r="FY94" i="2"/>
  <c r="FY95" i="2" s="1"/>
  <c r="FX94" i="2"/>
  <c r="FX95" i="2" s="1"/>
  <c r="FW94" i="2"/>
  <c r="FW95" i="2" s="1"/>
  <c r="FV94" i="2"/>
  <c r="FV95" i="2" s="1"/>
  <c r="FU94" i="2"/>
  <c r="FU95" i="2" s="1"/>
  <c r="FT94" i="2"/>
  <c r="FT95" i="2" s="1"/>
  <c r="FS94" i="2"/>
  <c r="FS95" i="2" s="1"/>
  <c r="FR94" i="2"/>
  <c r="FR95" i="2" s="1"/>
  <c r="FQ94" i="2"/>
  <c r="FQ95" i="2" s="1"/>
  <c r="FP94" i="2"/>
  <c r="FP95" i="2" s="1"/>
  <c r="FO94" i="2"/>
  <c r="FO95" i="2" s="1"/>
  <c r="FN94" i="2"/>
  <c r="FN95" i="2" s="1"/>
  <c r="FM94" i="2"/>
  <c r="FM95" i="2" s="1"/>
  <c r="FL94" i="2"/>
  <c r="FL95" i="2" s="1"/>
  <c r="FK94" i="2"/>
  <c r="FK95" i="2" s="1"/>
  <c r="FJ94" i="2"/>
  <c r="FJ95" i="2" s="1"/>
  <c r="FI94" i="2"/>
  <c r="FI95" i="2" s="1"/>
  <c r="FH94" i="2"/>
  <c r="FH95" i="2" s="1"/>
  <c r="FG94" i="2"/>
  <c r="FG95" i="2" s="1"/>
  <c r="FF94" i="2"/>
  <c r="FF95" i="2" s="1"/>
  <c r="FE94" i="2"/>
  <c r="FE95" i="2" s="1"/>
  <c r="FD94" i="2"/>
  <c r="FD95" i="2" s="1"/>
  <c r="FC94" i="2"/>
  <c r="FC95" i="2" s="1"/>
  <c r="FB94" i="2"/>
  <c r="FB95" i="2" s="1"/>
  <c r="FA94" i="2"/>
  <c r="FA95" i="2" s="1"/>
  <c r="EZ94" i="2"/>
  <c r="EZ95" i="2" s="1"/>
  <c r="EY94" i="2"/>
  <c r="EY95" i="2" s="1"/>
  <c r="EX94" i="2"/>
  <c r="EX95" i="2" s="1"/>
  <c r="EW94" i="2"/>
  <c r="EW95" i="2" s="1"/>
  <c r="EV94" i="2"/>
  <c r="EV95" i="2" s="1"/>
  <c r="EU94" i="2"/>
  <c r="EU95" i="2" s="1"/>
  <c r="ET94" i="2"/>
  <c r="ET95" i="2" s="1"/>
  <c r="ES94" i="2"/>
  <c r="ES95" i="2" s="1"/>
  <c r="ER94" i="2"/>
  <c r="ER95" i="2" s="1"/>
  <c r="EQ94" i="2"/>
  <c r="EQ95" i="2" s="1"/>
  <c r="EP94" i="2"/>
  <c r="EP95" i="2" s="1"/>
  <c r="EO94" i="2"/>
  <c r="EO95" i="2" s="1"/>
  <c r="EN94" i="2"/>
  <c r="EN95" i="2" s="1"/>
  <c r="EM94" i="2"/>
  <c r="EM95" i="2" s="1"/>
  <c r="EL94" i="2"/>
  <c r="EL95" i="2" s="1"/>
  <c r="EK94" i="2"/>
  <c r="EK95" i="2" s="1"/>
  <c r="EJ94" i="2"/>
  <c r="EJ95" i="2" s="1"/>
  <c r="EI94" i="2"/>
  <c r="EI95" i="2" s="1"/>
  <c r="EH94" i="2"/>
  <c r="EH95" i="2" s="1"/>
  <c r="EG94" i="2"/>
  <c r="EG95" i="2" s="1"/>
  <c r="EF94" i="2"/>
  <c r="EF95" i="2" s="1"/>
  <c r="EE94" i="2"/>
  <c r="EE95" i="2" s="1"/>
  <c r="ED94" i="2"/>
  <c r="ED95" i="2" s="1"/>
  <c r="EC94" i="2"/>
  <c r="EC95" i="2" s="1"/>
  <c r="EB94" i="2"/>
  <c r="EB95" i="2" s="1"/>
  <c r="EA94" i="2"/>
  <c r="EA95" i="2" s="1"/>
  <c r="DZ94" i="2"/>
  <c r="DZ95" i="2" s="1"/>
  <c r="DY94" i="2"/>
  <c r="DY95" i="2" s="1"/>
  <c r="DX94" i="2"/>
  <c r="DX95" i="2" s="1"/>
  <c r="DW94" i="2"/>
  <c r="DW95" i="2" s="1"/>
  <c r="DV94" i="2"/>
  <c r="DV95" i="2" s="1"/>
  <c r="DU94" i="2"/>
  <c r="DU95" i="2" s="1"/>
  <c r="DT94" i="2"/>
  <c r="DT95" i="2" s="1"/>
  <c r="DS94" i="2"/>
  <c r="DS95" i="2" s="1"/>
  <c r="DR94" i="2"/>
  <c r="DR95" i="2" s="1"/>
  <c r="DQ94" i="2"/>
  <c r="DQ95" i="2" s="1"/>
  <c r="DP94" i="2"/>
  <c r="DP95" i="2" s="1"/>
  <c r="DO94" i="2"/>
  <c r="DO95" i="2" s="1"/>
  <c r="DN94" i="2"/>
  <c r="DN95" i="2" s="1"/>
  <c r="DM94" i="2"/>
  <c r="DM95" i="2" s="1"/>
  <c r="DL94" i="2"/>
  <c r="DL95" i="2" s="1"/>
  <c r="DK94" i="2"/>
  <c r="DK95" i="2" s="1"/>
  <c r="DJ94" i="2"/>
  <c r="DJ95" i="2" s="1"/>
  <c r="DI94" i="2"/>
  <c r="DI95" i="2" s="1"/>
  <c r="DH94" i="2"/>
  <c r="DH95" i="2" s="1"/>
  <c r="DG94" i="2"/>
  <c r="DG95" i="2" s="1"/>
  <c r="DF94" i="2"/>
  <c r="DF95" i="2" s="1"/>
  <c r="DE94" i="2"/>
  <c r="DE95" i="2" s="1"/>
  <c r="DD94" i="2"/>
  <c r="DD95" i="2" s="1"/>
  <c r="DC94" i="2"/>
  <c r="DC95" i="2" s="1"/>
  <c r="DB94" i="2"/>
  <c r="DB95" i="2" s="1"/>
  <c r="DA94" i="2"/>
  <c r="DA95" i="2" s="1"/>
  <c r="CZ94" i="2"/>
  <c r="CZ95" i="2" s="1"/>
  <c r="CY94" i="2"/>
  <c r="CY95" i="2" s="1"/>
  <c r="CX94" i="2"/>
  <c r="CX95" i="2" s="1"/>
  <c r="CW94" i="2"/>
  <c r="CW95" i="2" s="1"/>
  <c r="CV94" i="2"/>
  <c r="CV95" i="2" s="1"/>
  <c r="CU94" i="2"/>
  <c r="CU95" i="2" s="1"/>
  <c r="CT94" i="2"/>
  <c r="CT95" i="2" s="1"/>
  <c r="CS94" i="2"/>
  <c r="CS95" i="2" s="1"/>
  <c r="CR94" i="2"/>
  <c r="CR95" i="2" s="1"/>
  <c r="CQ94" i="2"/>
  <c r="CQ95" i="2" s="1"/>
  <c r="CP94" i="2"/>
  <c r="CP95" i="2" s="1"/>
  <c r="CO94" i="2"/>
  <c r="CO95" i="2" s="1"/>
  <c r="CN94" i="2"/>
  <c r="CN95" i="2" s="1"/>
  <c r="CM94" i="2"/>
  <c r="CM95" i="2" s="1"/>
  <c r="CL94" i="2"/>
  <c r="CL95" i="2" s="1"/>
  <c r="CK94" i="2"/>
  <c r="CK95" i="2" s="1"/>
  <c r="CJ94" i="2"/>
  <c r="CJ95" i="2" s="1"/>
  <c r="CI94" i="2"/>
  <c r="CI95" i="2" s="1"/>
  <c r="CH94" i="2"/>
  <c r="CH95" i="2" s="1"/>
  <c r="CG94" i="2"/>
  <c r="CG95" i="2" s="1"/>
  <c r="CF94" i="2"/>
  <c r="CF95" i="2" s="1"/>
  <c r="CE94" i="2"/>
  <c r="CE95" i="2" s="1"/>
  <c r="CD94" i="2"/>
  <c r="CD95" i="2" s="1"/>
  <c r="CC94" i="2"/>
  <c r="CC95" i="2" s="1"/>
  <c r="CB94" i="2"/>
  <c r="CB95" i="2" s="1"/>
  <c r="CA94" i="2"/>
  <c r="CA95" i="2" s="1"/>
  <c r="BZ94" i="2"/>
  <c r="BZ95" i="2" s="1"/>
  <c r="BY94" i="2"/>
  <c r="BY95" i="2" s="1"/>
  <c r="BX94" i="2"/>
  <c r="BX95" i="2" s="1"/>
  <c r="BW94" i="2"/>
  <c r="BW95" i="2" s="1"/>
  <c r="BV94" i="2"/>
  <c r="BV95" i="2" s="1"/>
  <c r="BU94" i="2"/>
  <c r="BU95" i="2" s="1"/>
  <c r="BT94" i="2"/>
  <c r="BT95" i="2" s="1"/>
  <c r="BS94" i="2"/>
  <c r="BS95" i="2" s="1"/>
  <c r="BR94" i="2"/>
  <c r="BR95" i="2" s="1"/>
  <c r="BQ94" i="2"/>
  <c r="BQ95" i="2" s="1"/>
  <c r="BP94" i="2"/>
  <c r="BP95" i="2" s="1"/>
  <c r="BO94" i="2"/>
  <c r="BO95" i="2" s="1"/>
  <c r="BN94" i="2"/>
  <c r="BN95" i="2" s="1"/>
  <c r="BM94" i="2"/>
  <c r="BM95" i="2" s="1"/>
  <c r="BL94" i="2"/>
  <c r="BL95" i="2" s="1"/>
  <c r="BK94" i="2"/>
  <c r="BK95" i="2" s="1"/>
  <c r="BJ94" i="2"/>
  <c r="BJ95" i="2" s="1"/>
  <c r="BI94" i="2"/>
  <c r="BI95" i="2" s="1"/>
  <c r="BH94" i="2"/>
  <c r="BH95" i="2" s="1"/>
  <c r="BG94" i="2"/>
  <c r="BG95" i="2" s="1"/>
  <c r="BF94" i="2"/>
  <c r="BF95" i="2" s="1"/>
  <c r="BE94" i="2"/>
  <c r="BE95" i="2" s="1"/>
  <c r="BD94" i="2"/>
  <c r="BD95" i="2" s="1"/>
  <c r="BC94" i="2"/>
  <c r="BC95" i="2" s="1"/>
  <c r="BB94" i="2"/>
  <c r="BB95" i="2" s="1"/>
  <c r="BA94" i="2"/>
  <c r="BA95" i="2" s="1"/>
  <c r="AZ94" i="2"/>
  <c r="AZ95" i="2" s="1"/>
  <c r="AY94" i="2"/>
  <c r="AY95" i="2" s="1"/>
  <c r="AX94" i="2"/>
  <c r="AX95" i="2" s="1"/>
  <c r="AW94" i="2"/>
  <c r="AW95" i="2" s="1"/>
  <c r="AV94" i="2"/>
  <c r="AV95" i="2" s="1"/>
  <c r="AU94" i="2"/>
  <c r="AU95" i="2" s="1"/>
  <c r="AT94" i="2"/>
  <c r="AT95" i="2" s="1"/>
  <c r="AS94" i="2"/>
  <c r="AS95" i="2" s="1"/>
  <c r="AR94" i="2"/>
  <c r="AR95" i="2" s="1"/>
  <c r="AQ94" i="2"/>
  <c r="AQ95" i="2" s="1"/>
  <c r="AP94" i="2"/>
  <c r="AP95" i="2" s="1"/>
  <c r="AO94" i="2"/>
  <c r="AO95" i="2" s="1"/>
  <c r="AN94" i="2"/>
  <c r="AN95" i="2" s="1"/>
  <c r="AM94" i="2"/>
  <c r="AM95" i="2" s="1"/>
  <c r="AL94" i="2"/>
  <c r="AL95" i="2" s="1"/>
  <c r="AK94" i="2"/>
  <c r="AK95" i="2" s="1"/>
  <c r="AJ94" i="2"/>
  <c r="AJ95" i="2" s="1"/>
  <c r="AI94" i="2"/>
  <c r="AI95" i="2" s="1"/>
  <c r="AH94" i="2"/>
  <c r="AH95" i="2" s="1"/>
  <c r="AG94" i="2"/>
  <c r="AG95" i="2" s="1"/>
  <c r="AF94" i="2"/>
  <c r="AF95" i="2" s="1"/>
  <c r="AE94" i="2"/>
  <c r="AE95" i="2" s="1"/>
  <c r="AD94" i="2"/>
  <c r="AD95" i="2" s="1"/>
  <c r="AC94" i="2"/>
  <c r="AC95" i="2" s="1"/>
  <c r="AB94" i="2"/>
  <c r="AB95" i="2" s="1"/>
  <c r="AA94" i="2"/>
  <c r="AA95" i="2" s="1"/>
  <c r="Z94" i="2"/>
  <c r="Z95" i="2" s="1"/>
  <c r="Y94" i="2"/>
  <c r="Y95" i="2" s="1"/>
  <c r="X94" i="2"/>
  <c r="X95" i="2" s="1"/>
  <c r="W94" i="2"/>
  <c r="W95" i="2" s="1"/>
  <c r="V94" i="2"/>
  <c r="V95" i="2" s="1"/>
  <c r="U94" i="2"/>
  <c r="U95" i="2" s="1"/>
  <c r="T94" i="2"/>
  <c r="T95" i="2" s="1"/>
  <c r="S94" i="2"/>
  <c r="S95" i="2" s="1"/>
  <c r="R94" i="2"/>
  <c r="R95" i="2" s="1"/>
  <c r="Q94" i="2"/>
  <c r="Q95" i="2" s="1"/>
  <c r="P94" i="2"/>
  <c r="P95" i="2" s="1"/>
  <c r="O94" i="2"/>
  <c r="O95" i="2" s="1"/>
  <c r="N94" i="2"/>
  <c r="N95" i="2" s="1"/>
  <c r="L94" i="2"/>
  <c r="L95" i="2" s="1"/>
  <c r="K94" i="2"/>
  <c r="K95" i="2" s="1"/>
  <c r="J94" i="2"/>
  <c r="J95" i="2" s="1"/>
  <c r="I94" i="2"/>
  <c r="I95" i="2" s="1"/>
  <c r="H94" i="2"/>
  <c r="H95" i="2" s="1"/>
  <c r="G94" i="2"/>
  <c r="G95" i="2" s="1"/>
  <c r="D93" i="2"/>
  <c r="D91" i="2"/>
  <c r="E90" i="2"/>
  <c r="D90" i="2" s="1"/>
  <c r="E89" i="2"/>
  <c r="D89" i="2" s="1"/>
  <c r="IF88" i="2"/>
  <c r="IF93" i="6" s="1"/>
  <c r="IE88" i="2"/>
  <c r="IE93" i="6" s="1"/>
  <c r="ID88" i="2"/>
  <c r="ID93" i="6" s="1"/>
  <c r="IC88" i="2"/>
  <c r="IC93" i="6" s="1"/>
  <c r="IB88" i="2"/>
  <c r="IB93" i="6" s="1"/>
  <c r="IA88" i="2"/>
  <c r="IA93" i="6" s="1"/>
  <c r="HZ88" i="2"/>
  <c r="HZ93" i="6" s="1"/>
  <c r="HY88" i="2"/>
  <c r="HY93" i="6" s="1"/>
  <c r="HX88" i="2"/>
  <c r="HX93" i="6" s="1"/>
  <c r="HW88" i="2"/>
  <c r="HW93" i="6" s="1"/>
  <c r="HV88" i="2"/>
  <c r="HV93" i="6" s="1"/>
  <c r="HU88" i="2"/>
  <c r="HU93" i="6" s="1"/>
  <c r="HT88" i="2"/>
  <c r="HT93" i="6" s="1"/>
  <c r="HS88" i="2"/>
  <c r="HS93" i="6" s="1"/>
  <c r="HR88" i="2"/>
  <c r="HR93" i="6" s="1"/>
  <c r="HQ88" i="2"/>
  <c r="HQ93" i="6" s="1"/>
  <c r="HP88" i="2"/>
  <c r="HP93" i="6" s="1"/>
  <c r="HO88" i="2"/>
  <c r="HO93" i="6" s="1"/>
  <c r="HN88" i="2"/>
  <c r="HN93" i="6" s="1"/>
  <c r="HM88" i="2"/>
  <c r="HM93" i="6" s="1"/>
  <c r="HL88" i="2"/>
  <c r="HL93" i="6" s="1"/>
  <c r="HK88" i="2"/>
  <c r="HK93" i="6" s="1"/>
  <c r="HJ88" i="2"/>
  <c r="HJ93" i="6" s="1"/>
  <c r="HI88" i="2"/>
  <c r="HI93" i="6" s="1"/>
  <c r="HH88" i="2"/>
  <c r="HH93" i="6" s="1"/>
  <c r="HG88" i="2"/>
  <c r="HG93" i="6" s="1"/>
  <c r="HF88" i="2"/>
  <c r="HF93" i="6" s="1"/>
  <c r="HE88" i="2"/>
  <c r="HE93" i="6" s="1"/>
  <c r="HD88" i="2"/>
  <c r="HD93" i="6" s="1"/>
  <c r="HC88" i="2"/>
  <c r="HC93" i="6" s="1"/>
  <c r="HB88" i="2"/>
  <c r="HB93" i="6" s="1"/>
  <c r="HA88" i="2"/>
  <c r="HA93" i="6" s="1"/>
  <c r="GZ88" i="2"/>
  <c r="GZ93" i="6" s="1"/>
  <c r="GY88" i="2"/>
  <c r="GY93" i="6" s="1"/>
  <c r="GW88" i="2"/>
  <c r="GW93" i="6" s="1"/>
  <c r="GV88" i="2"/>
  <c r="GV93" i="6" s="1"/>
  <c r="GU88" i="2"/>
  <c r="GU93" i="6" s="1"/>
  <c r="GT88" i="2"/>
  <c r="GT93" i="6" s="1"/>
  <c r="GS88" i="2"/>
  <c r="GS93" i="6" s="1"/>
  <c r="GR88" i="2"/>
  <c r="GR93" i="6" s="1"/>
  <c r="GQ88" i="2"/>
  <c r="GQ93" i="6" s="1"/>
  <c r="GP88" i="2"/>
  <c r="GP93" i="6" s="1"/>
  <c r="GO88" i="2"/>
  <c r="GO93" i="6" s="1"/>
  <c r="GN88" i="2"/>
  <c r="GN93" i="6" s="1"/>
  <c r="GM88" i="2"/>
  <c r="GM93" i="6" s="1"/>
  <c r="GL88" i="2"/>
  <c r="GL93" i="6" s="1"/>
  <c r="GK88" i="2"/>
  <c r="GK93" i="6" s="1"/>
  <c r="GJ88" i="2"/>
  <c r="GJ93" i="6" s="1"/>
  <c r="GI88" i="2"/>
  <c r="GI93" i="6" s="1"/>
  <c r="GH88" i="2"/>
  <c r="GH93" i="6" s="1"/>
  <c r="GG88" i="2"/>
  <c r="GG93" i="6" s="1"/>
  <c r="GF88" i="2"/>
  <c r="GF93" i="6" s="1"/>
  <c r="GE88" i="2"/>
  <c r="GE93" i="6" s="1"/>
  <c r="GD88" i="2"/>
  <c r="GD93" i="6" s="1"/>
  <c r="GC88" i="2"/>
  <c r="GC93" i="6" s="1"/>
  <c r="GB88" i="2"/>
  <c r="GB93" i="6" s="1"/>
  <c r="GA88" i="2"/>
  <c r="GA93" i="6" s="1"/>
  <c r="FZ88" i="2"/>
  <c r="FZ93" i="6" s="1"/>
  <c r="FY88" i="2"/>
  <c r="FY93" i="6" s="1"/>
  <c r="FX88" i="2"/>
  <c r="FX93" i="6" s="1"/>
  <c r="FW88" i="2"/>
  <c r="FW93" i="6" s="1"/>
  <c r="FV88" i="2"/>
  <c r="FV93" i="6" s="1"/>
  <c r="FU88" i="2"/>
  <c r="FU93" i="6" s="1"/>
  <c r="FT88" i="2"/>
  <c r="FT93" i="6" s="1"/>
  <c r="FS88" i="2"/>
  <c r="FS93" i="6" s="1"/>
  <c r="FR88" i="2"/>
  <c r="FR93" i="6" s="1"/>
  <c r="FQ88" i="2"/>
  <c r="FQ93" i="6" s="1"/>
  <c r="FP88" i="2"/>
  <c r="FP93" i="6" s="1"/>
  <c r="FO88" i="2"/>
  <c r="FO93" i="6" s="1"/>
  <c r="FN88" i="2"/>
  <c r="FN93" i="6" s="1"/>
  <c r="FM88" i="2"/>
  <c r="FM93" i="6" s="1"/>
  <c r="FL88" i="2"/>
  <c r="FL93" i="6" s="1"/>
  <c r="FK88" i="2"/>
  <c r="FK93" i="6" s="1"/>
  <c r="FJ88" i="2"/>
  <c r="FJ93" i="6" s="1"/>
  <c r="FI88" i="2"/>
  <c r="FI93" i="6" s="1"/>
  <c r="FH88" i="2"/>
  <c r="FH93" i="6" s="1"/>
  <c r="FG88" i="2"/>
  <c r="FG93" i="6" s="1"/>
  <c r="FF88" i="2"/>
  <c r="FF93" i="6" s="1"/>
  <c r="FE88" i="2"/>
  <c r="FE93" i="6" s="1"/>
  <c r="FD88" i="2"/>
  <c r="FD93" i="6" s="1"/>
  <c r="FC88" i="2"/>
  <c r="FC93" i="6" s="1"/>
  <c r="FB88" i="2"/>
  <c r="FB93" i="6" s="1"/>
  <c r="FA88" i="2"/>
  <c r="FA93" i="6" s="1"/>
  <c r="EZ88" i="2"/>
  <c r="EZ93" i="6" s="1"/>
  <c r="EY88" i="2"/>
  <c r="EY93" i="6" s="1"/>
  <c r="EX88" i="2"/>
  <c r="EX93" i="6" s="1"/>
  <c r="EW88" i="2"/>
  <c r="EW93" i="6" s="1"/>
  <c r="EV88" i="2"/>
  <c r="EV93" i="6" s="1"/>
  <c r="EU88" i="2"/>
  <c r="EU93" i="6" s="1"/>
  <c r="ET88" i="2"/>
  <c r="ET93" i="6" s="1"/>
  <c r="ES88" i="2"/>
  <c r="ES93" i="6" s="1"/>
  <c r="ER88" i="2"/>
  <c r="ER93" i="6" s="1"/>
  <c r="EQ88" i="2"/>
  <c r="EQ93" i="6" s="1"/>
  <c r="EP88" i="2"/>
  <c r="EP93" i="6" s="1"/>
  <c r="EO88" i="2"/>
  <c r="EO93" i="6" s="1"/>
  <c r="EN88" i="2"/>
  <c r="EN93" i="6" s="1"/>
  <c r="EM88" i="2"/>
  <c r="EM93" i="6" s="1"/>
  <c r="EL88" i="2"/>
  <c r="EL93" i="6" s="1"/>
  <c r="EK88" i="2"/>
  <c r="EK93" i="6" s="1"/>
  <c r="EJ88" i="2"/>
  <c r="EJ93" i="6" s="1"/>
  <c r="EI88" i="2"/>
  <c r="EI93" i="6" s="1"/>
  <c r="EH88" i="2"/>
  <c r="EH93" i="6" s="1"/>
  <c r="EG88" i="2"/>
  <c r="EG93" i="6" s="1"/>
  <c r="EF88" i="2"/>
  <c r="EF93" i="6" s="1"/>
  <c r="EE88" i="2"/>
  <c r="EE93" i="6" s="1"/>
  <c r="ED88" i="2"/>
  <c r="ED93" i="6" s="1"/>
  <c r="EC88" i="2"/>
  <c r="EC93" i="6" s="1"/>
  <c r="EB88" i="2"/>
  <c r="EB93" i="6" s="1"/>
  <c r="EA88" i="2"/>
  <c r="EA93" i="6" s="1"/>
  <c r="DZ88" i="2"/>
  <c r="DZ93" i="6" s="1"/>
  <c r="DY88" i="2"/>
  <c r="DY93" i="6" s="1"/>
  <c r="DX88" i="2"/>
  <c r="DX93" i="6" s="1"/>
  <c r="DW88" i="2"/>
  <c r="DW93" i="6" s="1"/>
  <c r="DV88" i="2"/>
  <c r="DV93" i="6" s="1"/>
  <c r="DU88" i="2"/>
  <c r="DU93" i="6" s="1"/>
  <c r="DT88" i="2"/>
  <c r="DT93" i="6" s="1"/>
  <c r="DS88" i="2"/>
  <c r="DS93" i="6" s="1"/>
  <c r="DR88" i="2"/>
  <c r="DR93" i="6" s="1"/>
  <c r="DQ88" i="2"/>
  <c r="DQ93" i="6" s="1"/>
  <c r="DP88" i="2"/>
  <c r="DP93" i="6" s="1"/>
  <c r="DO88" i="2"/>
  <c r="DO93" i="6" s="1"/>
  <c r="DN88" i="2"/>
  <c r="DN93" i="6" s="1"/>
  <c r="DM88" i="2"/>
  <c r="DM93" i="6" s="1"/>
  <c r="DL88" i="2"/>
  <c r="DL93" i="6" s="1"/>
  <c r="DK88" i="2"/>
  <c r="DK93" i="6" s="1"/>
  <c r="DJ88" i="2"/>
  <c r="DJ93" i="6" s="1"/>
  <c r="DI88" i="2"/>
  <c r="DI93" i="6" s="1"/>
  <c r="DH88" i="2"/>
  <c r="DH93" i="6" s="1"/>
  <c r="DG88" i="2"/>
  <c r="DG93" i="6" s="1"/>
  <c r="DF88" i="2"/>
  <c r="DF93" i="6" s="1"/>
  <c r="DE88" i="2"/>
  <c r="DE93" i="6" s="1"/>
  <c r="DD88" i="2"/>
  <c r="DD93" i="6" s="1"/>
  <c r="DC88" i="2"/>
  <c r="DC93" i="6" s="1"/>
  <c r="DB88" i="2"/>
  <c r="DB93" i="6" s="1"/>
  <c r="DA88" i="2"/>
  <c r="DA93" i="6" s="1"/>
  <c r="CZ88" i="2"/>
  <c r="CZ93" i="6" s="1"/>
  <c r="CY88" i="2"/>
  <c r="CY93" i="6" s="1"/>
  <c r="CX88" i="2"/>
  <c r="CX93" i="6" s="1"/>
  <c r="CW88" i="2"/>
  <c r="CW93" i="6" s="1"/>
  <c r="CV88" i="2"/>
  <c r="CV93" i="6" s="1"/>
  <c r="CU88" i="2"/>
  <c r="CU93" i="6" s="1"/>
  <c r="CT88" i="2"/>
  <c r="CT93" i="6" s="1"/>
  <c r="CS88" i="2"/>
  <c r="CS93" i="6" s="1"/>
  <c r="CR88" i="2"/>
  <c r="CR93" i="6" s="1"/>
  <c r="CQ88" i="2"/>
  <c r="CQ93" i="6" s="1"/>
  <c r="CP88" i="2"/>
  <c r="CP93" i="6" s="1"/>
  <c r="CO88" i="2"/>
  <c r="CO93" i="6" s="1"/>
  <c r="CN88" i="2"/>
  <c r="CN93" i="6" s="1"/>
  <c r="CM88" i="2"/>
  <c r="CM93" i="6" s="1"/>
  <c r="CL88" i="2"/>
  <c r="CL93" i="6" s="1"/>
  <c r="CK88" i="2"/>
  <c r="CK93" i="6" s="1"/>
  <c r="CJ88" i="2"/>
  <c r="CJ93" i="6" s="1"/>
  <c r="CI88" i="2"/>
  <c r="CI93" i="6" s="1"/>
  <c r="CH88" i="2"/>
  <c r="CH93" i="6" s="1"/>
  <c r="CG88" i="2"/>
  <c r="CG93" i="6" s="1"/>
  <c r="CF88" i="2"/>
  <c r="CF93" i="6" s="1"/>
  <c r="CE88" i="2"/>
  <c r="CE93" i="6" s="1"/>
  <c r="CD88" i="2"/>
  <c r="CD93" i="6" s="1"/>
  <c r="CC88" i="2"/>
  <c r="CC93" i="6" s="1"/>
  <c r="CB88" i="2"/>
  <c r="CB93" i="6" s="1"/>
  <c r="CA88" i="2"/>
  <c r="CA93" i="6" s="1"/>
  <c r="BZ88" i="2"/>
  <c r="BZ93" i="6" s="1"/>
  <c r="BY88" i="2"/>
  <c r="BY93" i="6" s="1"/>
  <c r="BX88" i="2"/>
  <c r="BX93" i="6" s="1"/>
  <c r="BW88" i="2"/>
  <c r="BW93" i="6" s="1"/>
  <c r="BV88" i="2"/>
  <c r="BV93" i="6" s="1"/>
  <c r="BU88" i="2"/>
  <c r="BU93" i="6" s="1"/>
  <c r="BT88" i="2"/>
  <c r="BT93" i="6" s="1"/>
  <c r="BS88" i="2"/>
  <c r="BS93" i="6" s="1"/>
  <c r="BR88" i="2"/>
  <c r="BR93" i="6" s="1"/>
  <c r="BQ88" i="2"/>
  <c r="BQ93" i="6" s="1"/>
  <c r="BP88" i="2"/>
  <c r="BP93" i="6" s="1"/>
  <c r="BO88" i="2"/>
  <c r="BO93" i="6" s="1"/>
  <c r="BN88" i="2"/>
  <c r="BN93" i="6" s="1"/>
  <c r="BM88" i="2"/>
  <c r="BM93" i="6" s="1"/>
  <c r="BL88" i="2"/>
  <c r="BL93" i="6" s="1"/>
  <c r="BK88" i="2"/>
  <c r="BK93" i="6" s="1"/>
  <c r="BJ88" i="2"/>
  <c r="BJ93" i="6" s="1"/>
  <c r="BI88" i="2"/>
  <c r="BI93" i="6" s="1"/>
  <c r="BH88" i="2"/>
  <c r="BH93" i="6" s="1"/>
  <c r="BG88" i="2"/>
  <c r="BG93" i="6" s="1"/>
  <c r="BF88" i="2"/>
  <c r="BF93" i="6" s="1"/>
  <c r="BE88" i="2"/>
  <c r="BE93" i="6" s="1"/>
  <c r="BD88" i="2"/>
  <c r="BD93" i="6" s="1"/>
  <c r="BC88" i="2"/>
  <c r="BC93" i="6" s="1"/>
  <c r="BB88" i="2"/>
  <c r="BB93" i="6" s="1"/>
  <c r="BA88" i="2"/>
  <c r="BA93" i="6" s="1"/>
  <c r="AZ88" i="2"/>
  <c r="AZ93" i="6" s="1"/>
  <c r="AY88" i="2"/>
  <c r="AY93" i="6" s="1"/>
  <c r="AX88" i="2"/>
  <c r="AX93" i="6" s="1"/>
  <c r="AW88" i="2"/>
  <c r="AW93" i="6" s="1"/>
  <c r="AV88" i="2"/>
  <c r="AV93" i="6" s="1"/>
  <c r="AU88" i="2"/>
  <c r="AU93" i="6" s="1"/>
  <c r="AT88" i="2"/>
  <c r="AT93" i="6" s="1"/>
  <c r="AS88" i="2"/>
  <c r="AS93" i="6" s="1"/>
  <c r="AR88" i="2"/>
  <c r="AR93" i="6" s="1"/>
  <c r="AQ88" i="2"/>
  <c r="AQ93" i="6" s="1"/>
  <c r="AP88" i="2"/>
  <c r="AP93" i="6" s="1"/>
  <c r="AO88" i="2"/>
  <c r="AO93" i="6" s="1"/>
  <c r="AN88" i="2"/>
  <c r="AN93" i="6" s="1"/>
  <c r="AM88" i="2"/>
  <c r="AM93" i="6" s="1"/>
  <c r="AL88" i="2"/>
  <c r="AL93" i="6" s="1"/>
  <c r="AK88" i="2"/>
  <c r="AK93" i="6" s="1"/>
  <c r="AJ88" i="2"/>
  <c r="AJ93" i="6" s="1"/>
  <c r="AI88" i="2"/>
  <c r="AI93" i="6" s="1"/>
  <c r="AH88" i="2"/>
  <c r="AH93" i="6" s="1"/>
  <c r="AG88" i="2"/>
  <c r="AG93" i="6" s="1"/>
  <c r="AF88" i="2"/>
  <c r="AF93" i="6" s="1"/>
  <c r="AE88" i="2"/>
  <c r="AE93" i="6" s="1"/>
  <c r="AD88" i="2"/>
  <c r="AD93" i="6" s="1"/>
  <c r="AC88" i="2"/>
  <c r="AC93" i="6" s="1"/>
  <c r="AB88" i="2"/>
  <c r="AB93" i="6" s="1"/>
  <c r="AA88" i="2"/>
  <c r="AA93" i="6" s="1"/>
  <c r="Z88" i="2"/>
  <c r="Z93" i="6" s="1"/>
  <c r="Y88" i="2"/>
  <c r="Y93" i="6" s="1"/>
  <c r="X88" i="2"/>
  <c r="X93" i="6" s="1"/>
  <c r="W88" i="2"/>
  <c r="W93" i="6" s="1"/>
  <c r="V88" i="2"/>
  <c r="V93" i="6" s="1"/>
  <c r="U88" i="2"/>
  <c r="U93" i="6" s="1"/>
  <c r="T88" i="2"/>
  <c r="T93" i="6" s="1"/>
  <c r="S88" i="2"/>
  <c r="S93" i="6" s="1"/>
  <c r="R88" i="2"/>
  <c r="R93" i="6" s="1"/>
  <c r="Q88" i="2"/>
  <c r="Q93" i="6" s="1"/>
  <c r="P88" i="2"/>
  <c r="P93" i="6" s="1"/>
  <c r="O88" i="2"/>
  <c r="O93" i="6" s="1"/>
  <c r="N88" i="2"/>
  <c r="N93" i="6" s="1"/>
  <c r="L88" i="2"/>
  <c r="L93" i="6" s="1"/>
  <c r="K88" i="2"/>
  <c r="K93" i="6" s="1"/>
  <c r="J88" i="2"/>
  <c r="J93" i="6" s="1"/>
  <c r="I88" i="2"/>
  <c r="I93" i="6" s="1"/>
  <c r="H88" i="2"/>
  <c r="G88" i="2"/>
  <c r="G93" i="6" s="1"/>
  <c r="E87" i="2"/>
  <c r="D87" i="2" s="1"/>
  <c r="E86" i="2"/>
  <c r="D86" i="2" s="1"/>
  <c r="E85" i="2"/>
  <c r="D85" i="2" s="1"/>
  <c r="E84" i="2"/>
  <c r="D84" i="2" s="1"/>
  <c r="E83" i="2"/>
  <c r="E82" i="2"/>
  <c r="D82" i="2" s="1"/>
  <c r="IF81" i="2"/>
  <c r="IF86" i="6" s="1"/>
  <c r="IE81" i="2"/>
  <c r="IE86" i="6" s="1"/>
  <c r="ID81" i="2"/>
  <c r="ID86" i="6" s="1"/>
  <c r="IC81" i="2"/>
  <c r="IC86" i="6" s="1"/>
  <c r="IB81" i="2"/>
  <c r="IB86" i="6" s="1"/>
  <c r="IA81" i="2"/>
  <c r="IA86" i="6" s="1"/>
  <c r="HZ81" i="2"/>
  <c r="HZ86" i="6" s="1"/>
  <c r="HY81" i="2"/>
  <c r="HY86" i="6" s="1"/>
  <c r="HX81" i="2"/>
  <c r="HX86" i="6" s="1"/>
  <c r="HW81" i="2"/>
  <c r="HW86" i="6" s="1"/>
  <c r="HV81" i="2"/>
  <c r="HV86" i="6" s="1"/>
  <c r="HU81" i="2"/>
  <c r="HU86" i="6" s="1"/>
  <c r="HT81" i="2"/>
  <c r="HT86" i="6" s="1"/>
  <c r="HS81" i="2"/>
  <c r="HS86" i="6" s="1"/>
  <c r="HR81" i="2"/>
  <c r="HR86" i="6" s="1"/>
  <c r="HQ81" i="2"/>
  <c r="HQ86" i="6" s="1"/>
  <c r="HP81" i="2"/>
  <c r="HP86" i="6" s="1"/>
  <c r="HO81" i="2"/>
  <c r="HO86" i="6" s="1"/>
  <c r="HN81" i="2"/>
  <c r="HN86" i="6" s="1"/>
  <c r="HM81" i="2"/>
  <c r="HM86" i="6" s="1"/>
  <c r="HL81" i="2"/>
  <c r="HL86" i="6" s="1"/>
  <c r="HK81" i="2"/>
  <c r="HK86" i="6" s="1"/>
  <c r="HJ81" i="2"/>
  <c r="HJ86" i="6" s="1"/>
  <c r="HI81" i="2"/>
  <c r="HI86" i="6" s="1"/>
  <c r="HH81" i="2"/>
  <c r="HH86" i="6" s="1"/>
  <c r="HG81" i="2"/>
  <c r="HG86" i="6" s="1"/>
  <c r="HF81" i="2"/>
  <c r="HF86" i="6" s="1"/>
  <c r="HE81" i="2"/>
  <c r="HE86" i="6" s="1"/>
  <c r="HD81" i="2"/>
  <c r="HD86" i="6" s="1"/>
  <c r="HC81" i="2"/>
  <c r="HC86" i="6" s="1"/>
  <c r="HB81" i="2"/>
  <c r="HB86" i="6" s="1"/>
  <c r="HA81" i="2"/>
  <c r="HA86" i="6" s="1"/>
  <c r="GZ81" i="2"/>
  <c r="GZ86" i="6" s="1"/>
  <c r="GY81" i="2"/>
  <c r="GY86" i="6" s="1"/>
  <c r="GW81" i="2"/>
  <c r="GW86" i="6" s="1"/>
  <c r="GV81" i="2"/>
  <c r="GV86" i="6" s="1"/>
  <c r="GU81" i="2"/>
  <c r="GU86" i="6" s="1"/>
  <c r="GT81" i="2"/>
  <c r="GT86" i="6" s="1"/>
  <c r="GS81" i="2"/>
  <c r="GS86" i="6" s="1"/>
  <c r="GR81" i="2"/>
  <c r="GR86" i="6" s="1"/>
  <c r="GQ81" i="2"/>
  <c r="GQ86" i="6" s="1"/>
  <c r="GP81" i="2"/>
  <c r="GP86" i="6" s="1"/>
  <c r="GO81" i="2"/>
  <c r="GO86" i="6" s="1"/>
  <c r="GN81" i="2"/>
  <c r="GN86" i="6" s="1"/>
  <c r="GM81" i="2"/>
  <c r="GM86" i="6" s="1"/>
  <c r="GL81" i="2"/>
  <c r="GL86" i="6" s="1"/>
  <c r="GK81" i="2"/>
  <c r="GK86" i="6" s="1"/>
  <c r="GJ81" i="2"/>
  <c r="GJ86" i="6" s="1"/>
  <c r="GI81" i="2"/>
  <c r="GI86" i="6" s="1"/>
  <c r="GH81" i="2"/>
  <c r="GH86" i="6" s="1"/>
  <c r="GG81" i="2"/>
  <c r="GG86" i="6" s="1"/>
  <c r="GF81" i="2"/>
  <c r="GF86" i="6" s="1"/>
  <c r="GE81" i="2"/>
  <c r="GE86" i="6" s="1"/>
  <c r="GD81" i="2"/>
  <c r="GD86" i="6" s="1"/>
  <c r="GC81" i="2"/>
  <c r="GC86" i="6" s="1"/>
  <c r="GB81" i="2"/>
  <c r="GB86" i="6" s="1"/>
  <c r="GA81" i="2"/>
  <c r="GA86" i="6" s="1"/>
  <c r="FZ81" i="2"/>
  <c r="FZ86" i="6" s="1"/>
  <c r="FY81" i="2"/>
  <c r="FY86" i="6" s="1"/>
  <c r="FX81" i="2"/>
  <c r="FX86" i="6" s="1"/>
  <c r="FW81" i="2"/>
  <c r="FW86" i="6" s="1"/>
  <c r="FV81" i="2"/>
  <c r="FV86" i="6" s="1"/>
  <c r="FU81" i="2"/>
  <c r="FU86" i="6" s="1"/>
  <c r="FT81" i="2"/>
  <c r="FT86" i="6" s="1"/>
  <c r="FS81" i="2"/>
  <c r="FS86" i="6" s="1"/>
  <c r="FR81" i="2"/>
  <c r="FR86" i="6" s="1"/>
  <c r="FQ81" i="2"/>
  <c r="FQ86" i="6" s="1"/>
  <c r="FP81" i="2"/>
  <c r="FP86" i="6" s="1"/>
  <c r="FO81" i="2"/>
  <c r="FO86" i="6" s="1"/>
  <c r="FN81" i="2"/>
  <c r="FN86" i="6" s="1"/>
  <c r="FM81" i="2"/>
  <c r="FM86" i="6" s="1"/>
  <c r="FL81" i="2"/>
  <c r="FL86" i="6" s="1"/>
  <c r="FK81" i="2"/>
  <c r="FK86" i="6" s="1"/>
  <c r="FJ81" i="2"/>
  <c r="FJ86" i="6" s="1"/>
  <c r="FI81" i="2"/>
  <c r="FI86" i="6" s="1"/>
  <c r="FH81" i="2"/>
  <c r="FH86" i="6" s="1"/>
  <c r="FG81" i="2"/>
  <c r="FG86" i="6" s="1"/>
  <c r="FF81" i="2"/>
  <c r="FF86" i="6" s="1"/>
  <c r="FE81" i="2"/>
  <c r="FE86" i="6" s="1"/>
  <c r="FD81" i="2"/>
  <c r="FD86" i="6" s="1"/>
  <c r="FC81" i="2"/>
  <c r="FC86" i="6" s="1"/>
  <c r="FB81" i="2"/>
  <c r="FB86" i="6" s="1"/>
  <c r="FA81" i="2"/>
  <c r="FA86" i="6" s="1"/>
  <c r="EZ81" i="2"/>
  <c r="EZ86" i="6" s="1"/>
  <c r="EY81" i="2"/>
  <c r="EY86" i="6" s="1"/>
  <c r="EX81" i="2"/>
  <c r="EX86" i="6" s="1"/>
  <c r="EW81" i="2"/>
  <c r="EW86" i="6" s="1"/>
  <c r="EV81" i="2"/>
  <c r="EV86" i="6" s="1"/>
  <c r="EU81" i="2"/>
  <c r="EU86" i="6" s="1"/>
  <c r="ET81" i="2"/>
  <c r="ET86" i="6" s="1"/>
  <c r="ES81" i="2"/>
  <c r="ES86" i="6" s="1"/>
  <c r="ER81" i="2"/>
  <c r="ER86" i="6" s="1"/>
  <c r="EQ81" i="2"/>
  <c r="EQ86" i="6" s="1"/>
  <c r="EP81" i="2"/>
  <c r="EP86" i="6" s="1"/>
  <c r="EO81" i="2"/>
  <c r="EO86" i="6" s="1"/>
  <c r="EN81" i="2"/>
  <c r="EN86" i="6" s="1"/>
  <c r="EM81" i="2"/>
  <c r="EM86" i="6" s="1"/>
  <c r="EL81" i="2"/>
  <c r="EL86" i="6" s="1"/>
  <c r="EK81" i="2"/>
  <c r="EK86" i="6" s="1"/>
  <c r="EJ81" i="2"/>
  <c r="EJ86" i="6" s="1"/>
  <c r="EI81" i="2"/>
  <c r="EI86" i="6" s="1"/>
  <c r="EH81" i="2"/>
  <c r="EH86" i="6" s="1"/>
  <c r="EG81" i="2"/>
  <c r="EG86" i="6" s="1"/>
  <c r="EF81" i="2"/>
  <c r="EF86" i="6" s="1"/>
  <c r="EE81" i="2"/>
  <c r="EE86" i="6" s="1"/>
  <c r="ED81" i="2"/>
  <c r="ED86" i="6" s="1"/>
  <c r="EC81" i="2"/>
  <c r="EC86" i="6" s="1"/>
  <c r="EB81" i="2"/>
  <c r="EB86" i="6" s="1"/>
  <c r="EA81" i="2"/>
  <c r="DZ81" i="2"/>
  <c r="DY81" i="2"/>
  <c r="DY86" i="6" s="1"/>
  <c r="DX81" i="2"/>
  <c r="DX86" i="6" s="1"/>
  <c r="DW81" i="2"/>
  <c r="DW86" i="6" s="1"/>
  <c r="DV81" i="2"/>
  <c r="DV86" i="6" s="1"/>
  <c r="DU81" i="2"/>
  <c r="DU86" i="6" s="1"/>
  <c r="DT81" i="2"/>
  <c r="DT86" i="6" s="1"/>
  <c r="DS81" i="2"/>
  <c r="DS86" i="6" s="1"/>
  <c r="DR81" i="2"/>
  <c r="DR86" i="6" s="1"/>
  <c r="DQ81" i="2"/>
  <c r="DQ86" i="6" s="1"/>
  <c r="DP81" i="2"/>
  <c r="DP86" i="6" s="1"/>
  <c r="DO81" i="2"/>
  <c r="DO86" i="6" s="1"/>
  <c r="DN81" i="2"/>
  <c r="DN86" i="6" s="1"/>
  <c r="DM81" i="2"/>
  <c r="DM86" i="6" s="1"/>
  <c r="DL81" i="2"/>
  <c r="DL86" i="6" s="1"/>
  <c r="DK81" i="2"/>
  <c r="DK86" i="6" s="1"/>
  <c r="DJ81" i="2"/>
  <c r="DJ86" i="6" s="1"/>
  <c r="DI81" i="2"/>
  <c r="DI86" i="6" s="1"/>
  <c r="DH81" i="2"/>
  <c r="DH86" i="6" s="1"/>
  <c r="DG81" i="2"/>
  <c r="DG86" i="6" s="1"/>
  <c r="DF81" i="2"/>
  <c r="DF86" i="6" s="1"/>
  <c r="DE81" i="2"/>
  <c r="DE86" i="6" s="1"/>
  <c r="DD81" i="2"/>
  <c r="DD86" i="6" s="1"/>
  <c r="DC81" i="2"/>
  <c r="DC86" i="6" s="1"/>
  <c r="DB81" i="2"/>
  <c r="DB86" i="6" s="1"/>
  <c r="DA81" i="2"/>
  <c r="DA86" i="6" s="1"/>
  <c r="CZ81" i="2"/>
  <c r="CZ86" i="6" s="1"/>
  <c r="CY81" i="2"/>
  <c r="CY86" i="6" s="1"/>
  <c r="CW81" i="2"/>
  <c r="CW86" i="6" s="1"/>
  <c r="CV81" i="2"/>
  <c r="CV86" i="6" s="1"/>
  <c r="CU81" i="2"/>
  <c r="CU86" i="6" s="1"/>
  <c r="CT81" i="2"/>
  <c r="CT86" i="6" s="1"/>
  <c r="CS81" i="2"/>
  <c r="CS86" i="6" s="1"/>
  <c r="CR81" i="2"/>
  <c r="CR86" i="6" s="1"/>
  <c r="CQ81" i="2"/>
  <c r="CQ86" i="6" s="1"/>
  <c r="CP81" i="2"/>
  <c r="CP86" i="6" s="1"/>
  <c r="CO81" i="2"/>
  <c r="CO86" i="6" s="1"/>
  <c r="CN81" i="2"/>
  <c r="CN86" i="6" s="1"/>
  <c r="CM81" i="2"/>
  <c r="CM86" i="6" s="1"/>
  <c r="CL81" i="2"/>
  <c r="CL86" i="6" s="1"/>
  <c r="CK81" i="2"/>
  <c r="CK86" i="6" s="1"/>
  <c r="CJ81" i="2"/>
  <c r="CJ86" i="6" s="1"/>
  <c r="CI81" i="2"/>
  <c r="CI86" i="6" s="1"/>
  <c r="CH81" i="2"/>
  <c r="CH86" i="6" s="1"/>
  <c r="CG81" i="2"/>
  <c r="CG86" i="6" s="1"/>
  <c r="CF81" i="2"/>
  <c r="CF86" i="6" s="1"/>
  <c r="CE81" i="2"/>
  <c r="CE86" i="6" s="1"/>
  <c r="CD81" i="2"/>
  <c r="CD86" i="6" s="1"/>
  <c r="CC81" i="2"/>
  <c r="CC86" i="6" s="1"/>
  <c r="CB81" i="2"/>
  <c r="CB86" i="6" s="1"/>
  <c r="CA81" i="2"/>
  <c r="CA86" i="6" s="1"/>
  <c r="BZ81" i="2"/>
  <c r="BZ86" i="6" s="1"/>
  <c r="BY81" i="2"/>
  <c r="BY86" i="6" s="1"/>
  <c r="BX81" i="2"/>
  <c r="BX86" i="6" s="1"/>
  <c r="BW81" i="2"/>
  <c r="BW86" i="6" s="1"/>
  <c r="BV81" i="2"/>
  <c r="BV86" i="6" s="1"/>
  <c r="BU81" i="2"/>
  <c r="BU86" i="6" s="1"/>
  <c r="BT81" i="2"/>
  <c r="BT86" i="6" s="1"/>
  <c r="BS81" i="2"/>
  <c r="BS86" i="6" s="1"/>
  <c r="BR81" i="2"/>
  <c r="BR86" i="6" s="1"/>
  <c r="BQ81" i="2"/>
  <c r="BQ86" i="6" s="1"/>
  <c r="BP81" i="2"/>
  <c r="BP86" i="6" s="1"/>
  <c r="BO81" i="2"/>
  <c r="BO86" i="6" s="1"/>
  <c r="BN81" i="2"/>
  <c r="BN86" i="6" s="1"/>
  <c r="BM81" i="2"/>
  <c r="BM86" i="6" s="1"/>
  <c r="BL81" i="2"/>
  <c r="BL86" i="6" s="1"/>
  <c r="BK81" i="2"/>
  <c r="BK86" i="6" s="1"/>
  <c r="BJ81" i="2"/>
  <c r="BJ86" i="6" s="1"/>
  <c r="BI81" i="2"/>
  <c r="BI86" i="6" s="1"/>
  <c r="BH81" i="2"/>
  <c r="BH86" i="6" s="1"/>
  <c r="BG81" i="2"/>
  <c r="BG86" i="6" s="1"/>
  <c r="BF81" i="2"/>
  <c r="BF86" i="6" s="1"/>
  <c r="BE81" i="2"/>
  <c r="BE86" i="6" s="1"/>
  <c r="BD81" i="2"/>
  <c r="BD86" i="6" s="1"/>
  <c r="BC81" i="2"/>
  <c r="BC86" i="6" s="1"/>
  <c r="BB81" i="2"/>
  <c r="BB86" i="6" s="1"/>
  <c r="BA81" i="2"/>
  <c r="BA86" i="6" s="1"/>
  <c r="AZ81" i="2"/>
  <c r="AZ86" i="6" s="1"/>
  <c r="AX81" i="2"/>
  <c r="AX86" i="6" s="1"/>
  <c r="AW81" i="2"/>
  <c r="AW86" i="6" s="1"/>
  <c r="AV81" i="2"/>
  <c r="AV86" i="6" s="1"/>
  <c r="AU81" i="2"/>
  <c r="AU86" i="6" s="1"/>
  <c r="AT81" i="2"/>
  <c r="AT86" i="6" s="1"/>
  <c r="AS81" i="2"/>
  <c r="AS86" i="6" s="1"/>
  <c r="AR81" i="2"/>
  <c r="AR86" i="6" s="1"/>
  <c r="AQ81" i="2"/>
  <c r="AQ86" i="6" s="1"/>
  <c r="AP81" i="2"/>
  <c r="AP86" i="6" s="1"/>
  <c r="AO81" i="2"/>
  <c r="AO86" i="6" s="1"/>
  <c r="AN81" i="2"/>
  <c r="AN86" i="6" s="1"/>
  <c r="AM81" i="2"/>
  <c r="AM86" i="6" s="1"/>
  <c r="AL81" i="2"/>
  <c r="AL86" i="6" s="1"/>
  <c r="AK81" i="2"/>
  <c r="AK86" i="6" s="1"/>
  <c r="AJ81" i="2"/>
  <c r="AJ86" i="6" s="1"/>
  <c r="AI81" i="2"/>
  <c r="AI86" i="6" s="1"/>
  <c r="AH81" i="2"/>
  <c r="AH86" i="6" s="1"/>
  <c r="AG81" i="2"/>
  <c r="AG86" i="6" s="1"/>
  <c r="AF81" i="2"/>
  <c r="AF86" i="6" s="1"/>
  <c r="AE81" i="2"/>
  <c r="AE86" i="6" s="1"/>
  <c r="AD81" i="2"/>
  <c r="AD86" i="6" s="1"/>
  <c r="AC81" i="2"/>
  <c r="AC86" i="6" s="1"/>
  <c r="AB81" i="2"/>
  <c r="AB86" i="6" s="1"/>
  <c r="Z81" i="2"/>
  <c r="Z86" i="6" s="1"/>
  <c r="Y81" i="2"/>
  <c r="Y86" i="6" s="1"/>
  <c r="X81" i="2"/>
  <c r="X86" i="6" s="1"/>
  <c r="W81" i="2"/>
  <c r="W86" i="6" s="1"/>
  <c r="V81" i="2"/>
  <c r="V86" i="6" s="1"/>
  <c r="U81" i="2"/>
  <c r="U86" i="6" s="1"/>
  <c r="T81" i="2"/>
  <c r="T86" i="6" s="1"/>
  <c r="S81" i="2"/>
  <c r="S86" i="6" s="1"/>
  <c r="R81" i="2"/>
  <c r="R86" i="6" s="1"/>
  <c r="Q81" i="2"/>
  <c r="Q86" i="6" s="1"/>
  <c r="P81" i="2"/>
  <c r="P86" i="6" s="1"/>
  <c r="O81" i="2"/>
  <c r="O86" i="6" s="1"/>
  <c r="N81" i="2"/>
  <c r="N86" i="6" s="1"/>
  <c r="L81" i="2"/>
  <c r="L86" i="6" s="1"/>
  <c r="K81" i="2"/>
  <c r="K86" i="6" s="1"/>
  <c r="J81" i="2"/>
  <c r="J86" i="6" s="1"/>
  <c r="I81" i="2"/>
  <c r="I86" i="6" s="1"/>
  <c r="H81" i="2"/>
  <c r="H86" i="6" s="1"/>
  <c r="G81" i="2"/>
  <c r="G86" i="6" s="1"/>
  <c r="E80" i="2"/>
  <c r="D80" i="2" s="1"/>
  <c r="E79" i="2"/>
  <c r="D79" i="2" s="1"/>
  <c r="E78" i="2"/>
  <c r="D78" i="2" s="1"/>
  <c r="E77" i="2"/>
  <c r="D77" i="2" s="1"/>
  <c r="E76" i="2"/>
  <c r="D76" i="2" s="1"/>
  <c r="E75" i="2"/>
  <c r="E74" i="2"/>
  <c r="D74" i="2" s="1"/>
  <c r="E73" i="2"/>
  <c r="D73" i="2" s="1"/>
  <c r="HO68" i="2"/>
  <c r="E72" i="2"/>
  <c r="E71" i="2"/>
  <c r="D71" i="2" s="1"/>
  <c r="E70" i="2"/>
  <c r="D70" i="2" s="1"/>
  <c r="E69" i="2"/>
  <c r="D69" i="2" s="1"/>
  <c r="IF68" i="2"/>
  <c r="IF73" i="6" s="1"/>
  <c r="IE68" i="2"/>
  <c r="IE73" i="6" s="1"/>
  <c r="ID68" i="2"/>
  <c r="ID73" i="6" s="1"/>
  <c r="IC68" i="2"/>
  <c r="IC73" i="6" s="1"/>
  <c r="IB68" i="2"/>
  <c r="IB73" i="6" s="1"/>
  <c r="IA68" i="2"/>
  <c r="IA73" i="6" s="1"/>
  <c r="HZ68" i="2"/>
  <c r="HZ73" i="6" s="1"/>
  <c r="HY68" i="2"/>
  <c r="HY73" i="6" s="1"/>
  <c r="HX68" i="2"/>
  <c r="HX73" i="6" s="1"/>
  <c r="HW68" i="2"/>
  <c r="HW73" i="6" s="1"/>
  <c r="HV68" i="2"/>
  <c r="HV73" i="6" s="1"/>
  <c r="HU68" i="2"/>
  <c r="HU73" i="6" s="1"/>
  <c r="HT68" i="2"/>
  <c r="HT73" i="6" s="1"/>
  <c r="HS68" i="2"/>
  <c r="HS73" i="6" s="1"/>
  <c r="HR68" i="2"/>
  <c r="HR73" i="6" s="1"/>
  <c r="HQ68" i="2"/>
  <c r="HQ73" i="6" s="1"/>
  <c r="HP68" i="2"/>
  <c r="HP73" i="6" s="1"/>
  <c r="HN68" i="2"/>
  <c r="HN73" i="6" s="1"/>
  <c r="HM68" i="2"/>
  <c r="HM73" i="6" s="1"/>
  <c r="HL68" i="2"/>
  <c r="HL73" i="6" s="1"/>
  <c r="HK68" i="2"/>
  <c r="HK73" i="6" s="1"/>
  <c r="HJ68" i="2"/>
  <c r="HJ73" i="6" s="1"/>
  <c r="HI68" i="2"/>
  <c r="HI73" i="6" s="1"/>
  <c r="HH68" i="2"/>
  <c r="HH73" i="6" s="1"/>
  <c r="HG68" i="2"/>
  <c r="HG73" i="6" s="1"/>
  <c r="HF68" i="2"/>
  <c r="HF73" i="6" s="1"/>
  <c r="HE68" i="2"/>
  <c r="HE73" i="6" s="1"/>
  <c r="HD68" i="2"/>
  <c r="HD73" i="6" s="1"/>
  <c r="HC68" i="2"/>
  <c r="HC73" i="6" s="1"/>
  <c r="HB68" i="2"/>
  <c r="HB73" i="6" s="1"/>
  <c r="HA68" i="2"/>
  <c r="HA73" i="6" s="1"/>
  <c r="GZ68" i="2"/>
  <c r="GZ73" i="6" s="1"/>
  <c r="GY68" i="2"/>
  <c r="GY73" i="6" s="1"/>
  <c r="GW68" i="2"/>
  <c r="GW73" i="6" s="1"/>
  <c r="GV68" i="2"/>
  <c r="GV73" i="6" s="1"/>
  <c r="GU68" i="2"/>
  <c r="GU73" i="6" s="1"/>
  <c r="GT68" i="2"/>
  <c r="GT73" i="6" s="1"/>
  <c r="GS68" i="2"/>
  <c r="GS73" i="6" s="1"/>
  <c r="GR68" i="2"/>
  <c r="GR73" i="6" s="1"/>
  <c r="GQ68" i="2"/>
  <c r="GQ73" i="6" s="1"/>
  <c r="GP68" i="2"/>
  <c r="GP73" i="6" s="1"/>
  <c r="GO68" i="2"/>
  <c r="GO73" i="6" s="1"/>
  <c r="GN68" i="2"/>
  <c r="GN73" i="6" s="1"/>
  <c r="GM68" i="2"/>
  <c r="GM73" i="6" s="1"/>
  <c r="GL68" i="2"/>
  <c r="GL73" i="6" s="1"/>
  <c r="GK68" i="2"/>
  <c r="GK73" i="6" s="1"/>
  <c r="GJ68" i="2"/>
  <c r="GJ73" i="6" s="1"/>
  <c r="GI68" i="2"/>
  <c r="GI73" i="6" s="1"/>
  <c r="GH68" i="2"/>
  <c r="GH73" i="6" s="1"/>
  <c r="GG68" i="2"/>
  <c r="GG73" i="6" s="1"/>
  <c r="GF68" i="2"/>
  <c r="GF73" i="6" s="1"/>
  <c r="GE68" i="2"/>
  <c r="GE73" i="6" s="1"/>
  <c r="GD68" i="2"/>
  <c r="GD73" i="6" s="1"/>
  <c r="GC68" i="2"/>
  <c r="GC73" i="6" s="1"/>
  <c r="GB68" i="2"/>
  <c r="GB73" i="6" s="1"/>
  <c r="GA68" i="2"/>
  <c r="GA73" i="6" s="1"/>
  <c r="FZ68" i="2"/>
  <c r="FZ73" i="6" s="1"/>
  <c r="FY68" i="2"/>
  <c r="FY73" i="6" s="1"/>
  <c r="FX68" i="2"/>
  <c r="FX73" i="6" s="1"/>
  <c r="FW68" i="2"/>
  <c r="FW73" i="6" s="1"/>
  <c r="FV68" i="2"/>
  <c r="FV73" i="6" s="1"/>
  <c r="FU68" i="2"/>
  <c r="FU73" i="6" s="1"/>
  <c r="FT68" i="2"/>
  <c r="FT73" i="6" s="1"/>
  <c r="FS68" i="2"/>
  <c r="FS73" i="6" s="1"/>
  <c r="FR68" i="2"/>
  <c r="FR73" i="6" s="1"/>
  <c r="FQ68" i="2"/>
  <c r="FQ73" i="6" s="1"/>
  <c r="FP68" i="2"/>
  <c r="FP73" i="6" s="1"/>
  <c r="FO68" i="2"/>
  <c r="FO73" i="6" s="1"/>
  <c r="FN68" i="2"/>
  <c r="FN73" i="6" s="1"/>
  <c r="FM68" i="2"/>
  <c r="FM73" i="6" s="1"/>
  <c r="FL68" i="2"/>
  <c r="FL73" i="6" s="1"/>
  <c r="FK68" i="2"/>
  <c r="FK73" i="6" s="1"/>
  <c r="FJ68" i="2"/>
  <c r="FJ73" i="6" s="1"/>
  <c r="FI68" i="2"/>
  <c r="FI73" i="6" s="1"/>
  <c r="FH68" i="2"/>
  <c r="FH73" i="6" s="1"/>
  <c r="FG68" i="2"/>
  <c r="FG73" i="6" s="1"/>
  <c r="FF68" i="2"/>
  <c r="FF73" i="6" s="1"/>
  <c r="FE68" i="2"/>
  <c r="FE73" i="6" s="1"/>
  <c r="FD68" i="2"/>
  <c r="FD73" i="6" s="1"/>
  <c r="FC68" i="2"/>
  <c r="FC73" i="6" s="1"/>
  <c r="FB68" i="2"/>
  <c r="FB73" i="6" s="1"/>
  <c r="FA68" i="2"/>
  <c r="FA73" i="6" s="1"/>
  <c r="EZ68" i="2"/>
  <c r="EZ73" i="6" s="1"/>
  <c r="EY68" i="2"/>
  <c r="EY73" i="6" s="1"/>
  <c r="EX68" i="2"/>
  <c r="EX73" i="6" s="1"/>
  <c r="EW68" i="2"/>
  <c r="EW73" i="6" s="1"/>
  <c r="EV68" i="2"/>
  <c r="EV73" i="6" s="1"/>
  <c r="EU68" i="2"/>
  <c r="EU73" i="6" s="1"/>
  <c r="ET68" i="2"/>
  <c r="ET73" i="6" s="1"/>
  <c r="ES68" i="2"/>
  <c r="ES73" i="6" s="1"/>
  <c r="ER68" i="2"/>
  <c r="ER73" i="6" s="1"/>
  <c r="EQ68" i="2"/>
  <c r="EQ73" i="6" s="1"/>
  <c r="EP68" i="2"/>
  <c r="EP73" i="6" s="1"/>
  <c r="EO68" i="2"/>
  <c r="EO73" i="6" s="1"/>
  <c r="EN68" i="2"/>
  <c r="EN73" i="6" s="1"/>
  <c r="EM68" i="2"/>
  <c r="EM73" i="6" s="1"/>
  <c r="EL68" i="2"/>
  <c r="EL73" i="6" s="1"/>
  <c r="EK68" i="2"/>
  <c r="EK73" i="6" s="1"/>
  <c r="EJ68" i="2"/>
  <c r="EJ73" i="6" s="1"/>
  <c r="EI68" i="2"/>
  <c r="EI73" i="6" s="1"/>
  <c r="EH68" i="2"/>
  <c r="EH73" i="6" s="1"/>
  <c r="EG68" i="2"/>
  <c r="EG73" i="6" s="1"/>
  <c r="EF68" i="2"/>
  <c r="EF73" i="6" s="1"/>
  <c r="EE68" i="2"/>
  <c r="EE73" i="6" s="1"/>
  <c r="ED68" i="2"/>
  <c r="ED73" i="6" s="1"/>
  <c r="EC68" i="2"/>
  <c r="EC73" i="6" s="1"/>
  <c r="EB68" i="2"/>
  <c r="EB73" i="6" s="1"/>
  <c r="EA68" i="2"/>
  <c r="EA73" i="6" s="1"/>
  <c r="DZ68" i="2"/>
  <c r="DZ73" i="6" s="1"/>
  <c r="DY68" i="2"/>
  <c r="DY73" i="6" s="1"/>
  <c r="DX68" i="2"/>
  <c r="DX73" i="6" s="1"/>
  <c r="DW68" i="2"/>
  <c r="DW73" i="6" s="1"/>
  <c r="DV68" i="2"/>
  <c r="DV73" i="6" s="1"/>
  <c r="DU68" i="2"/>
  <c r="DU73" i="6" s="1"/>
  <c r="DT68" i="2"/>
  <c r="DT73" i="6" s="1"/>
  <c r="DS68" i="2"/>
  <c r="DS73" i="6" s="1"/>
  <c r="DR68" i="2"/>
  <c r="DR73" i="6" s="1"/>
  <c r="DQ68" i="2"/>
  <c r="DQ73" i="6" s="1"/>
  <c r="DP68" i="2"/>
  <c r="DP73" i="6" s="1"/>
  <c r="DO68" i="2"/>
  <c r="DO73" i="6" s="1"/>
  <c r="DN68" i="2"/>
  <c r="DN73" i="6" s="1"/>
  <c r="DM68" i="2"/>
  <c r="DM73" i="6" s="1"/>
  <c r="DL68" i="2"/>
  <c r="DL73" i="6" s="1"/>
  <c r="DK68" i="2"/>
  <c r="DK73" i="6" s="1"/>
  <c r="DJ68" i="2"/>
  <c r="DJ73" i="6" s="1"/>
  <c r="DI68" i="2"/>
  <c r="DI73" i="6" s="1"/>
  <c r="DH68" i="2"/>
  <c r="DH73" i="6" s="1"/>
  <c r="DG68" i="2"/>
  <c r="DG73" i="6" s="1"/>
  <c r="DF68" i="2"/>
  <c r="DF73" i="6" s="1"/>
  <c r="DE68" i="2"/>
  <c r="DE73" i="6" s="1"/>
  <c r="DD68" i="2"/>
  <c r="DD73" i="6" s="1"/>
  <c r="DC68" i="2"/>
  <c r="DC73" i="6" s="1"/>
  <c r="DB68" i="2"/>
  <c r="DB73" i="6" s="1"/>
  <c r="DA68" i="2"/>
  <c r="DA73" i="6" s="1"/>
  <c r="CZ68" i="2"/>
  <c r="CZ73" i="6" s="1"/>
  <c r="CY68" i="2"/>
  <c r="CY73" i="6" s="1"/>
  <c r="CX68" i="2"/>
  <c r="CX73" i="6" s="1"/>
  <c r="CW68" i="2"/>
  <c r="CW73" i="6" s="1"/>
  <c r="CV68" i="2"/>
  <c r="CV73" i="6" s="1"/>
  <c r="CU68" i="2"/>
  <c r="CU73" i="6" s="1"/>
  <c r="CT68" i="2"/>
  <c r="CT73" i="6" s="1"/>
  <c r="CS68" i="2"/>
  <c r="CS73" i="6" s="1"/>
  <c r="CR68" i="2"/>
  <c r="CR73" i="6" s="1"/>
  <c r="CQ68" i="2"/>
  <c r="CQ73" i="6" s="1"/>
  <c r="CP68" i="2"/>
  <c r="CP73" i="6" s="1"/>
  <c r="CO68" i="2"/>
  <c r="CO73" i="6" s="1"/>
  <c r="CN68" i="2"/>
  <c r="CN73" i="6" s="1"/>
  <c r="CM68" i="2"/>
  <c r="CM73" i="6" s="1"/>
  <c r="CL68" i="2"/>
  <c r="CL73" i="6" s="1"/>
  <c r="CK68" i="2"/>
  <c r="CK73" i="6" s="1"/>
  <c r="CJ68" i="2"/>
  <c r="CJ73" i="6" s="1"/>
  <c r="CI68" i="2"/>
  <c r="CI73" i="6" s="1"/>
  <c r="CH68" i="2"/>
  <c r="CH73" i="6" s="1"/>
  <c r="CG68" i="2"/>
  <c r="CG73" i="6" s="1"/>
  <c r="CF68" i="2"/>
  <c r="CF73" i="6" s="1"/>
  <c r="CE68" i="2"/>
  <c r="CE73" i="6" s="1"/>
  <c r="CD68" i="2"/>
  <c r="CD73" i="6" s="1"/>
  <c r="CC68" i="2"/>
  <c r="CC73" i="6" s="1"/>
  <c r="CB68" i="2"/>
  <c r="CB73" i="6" s="1"/>
  <c r="CA68" i="2"/>
  <c r="CA73" i="6" s="1"/>
  <c r="BZ68" i="2"/>
  <c r="BZ73" i="6" s="1"/>
  <c r="BY68" i="2"/>
  <c r="BY73" i="6" s="1"/>
  <c r="BX68" i="2"/>
  <c r="BX73" i="6" s="1"/>
  <c r="BW68" i="2"/>
  <c r="BW73" i="6" s="1"/>
  <c r="BV68" i="2"/>
  <c r="BV73" i="6" s="1"/>
  <c r="BU68" i="2"/>
  <c r="BU73" i="6" s="1"/>
  <c r="BT68" i="2"/>
  <c r="BT73" i="6" s="1"/>
  <c r="BS68" i="2"/>
  <c r="BS73" i="6" s="1"/>
  <c r="BR68" i="2"/>
  <c r="BR73" i="6" s="1"/>
  <c r="BQ68" i="2"/>
  <c r="BQ73" i="6" s="1"/>
  <c r="BP68" i="2"/>
  <c r="BP73" i="6" s="1"/>
  <c r="BO68" i="2"/>
  <c r="BO73" i="6" s="1"/>
  <c r="BN68" i="2"/>
  <c r="BN73" i="6" s="1"/>
  <c r="BM68" i="2"/>
  <c r="BM73" i="6" s="1"/>
  <c r="BL68" i="2"/>
  <c r="BL73" i="6" s="1"/>
  <c r="BK68" i="2"/>
  <c r="BK73" i="6" s="1"/>
  <c r="BJ68" i="2"/>
  <c r="BJ73" i="6" s="1"/>
  <c r="BI68" i="2"/>
  <c r="BI73" i="6" s="1"/>
  <c r="BH68" i="2"/>
  <c r="BH73" i="6" s="1"/>
  <c r="BG68" i="2"/>
  <c r="BG73" i="6" s="1"/>
  <c r="BF68" i="2"/>
  <c r="BF73" i="6" s="1"/>
  <c r="BE68" i="2"/>
  <c r="BE73" i="6" s="1"/>
  <c r="BD68" i="2"/>
  <c r="BD73" i="6" s="1"/>
  <c r="BC68" i="2"/>
  <c r="BC73" i="6" s="1"/>
  <c r="BB68" i="2"/>
  <c r="BB73" i="6" s="1"/>
  <c r="BA68" i="2"/>
  <c r="BA73" i="6" s="1"/>
  <c r="AZ68" i="2"/>
  <c r="AZ73" i="6" s="1"/>
  <c r="AY68" i="2"/>
  <c r="AY73" i="6" s="1"/>
  <c r="AX68" i="2"/>
  <c r="AX73" i="6" s="1"/>
  <c r="AW68" i="2"/>
  <c r="AW73" i="6" s="1"/>
  <c r="AV68" i="2"/>
  <c r="AV73" i="6" s="1"/>
  <c r="AU68" i="2"/>
  <c r="AU73" i="6" s="1"/>
  <c r="AT68" i="2"/>
  <c r="AT73" i="6" s="1"/>
  <c r="AS68" i="2"/>
  <c r="AS73" i="6" s="1"/>
  <c r="AR68" i="2"/>
  <c r="AR73" i="6" s="1"/>
  <c r="AQ68" i="2"/>
  <c r="AQ73" i="6" s="1"/>
  <c r="AP68" i="2"/>
  <c r="AP73" i="6" s="1"/>
  <c r="AO68" i="2"/>
  <c r="AO73" i="6" s="1"/>
  <c r="AN68" i="2"/>
  <c r="AN73" i="6" s="1"/>
  <c r="AM68" i="2"/>
  <c r="AM73" i="6" s="1"/>
  <c r="AL68" i="2"/>
  <c r="AL73" i="6" s="1"/>
  <c r="AK68" i="2"/>
  <c r="AK73" i="6" s="1"/>
  <c r="AJ68" i="2"/>
  <c r="AJ73" i="6" s="1"/>
  <c r="AI68" i="2"/>
  <c r="AI73" i="6" s="1"/>
  <c r="AH68" i="2"/>
  <c r="AH73" i="6" s="1"/>
  <c r="AG68" i="2"/>
  <c r="AG73" i="6" s="1"/>
  <c r="AF68" i="2"/>
  <c r="AF73" i="6" s="1"/>
  <c r="AE68" i="2"/>
  <c r="AE73" i="6" s="1"/>
  <c r="AD68" i="2"/>
  <c r="AD73" i="6" s="1"/>
  <c r="AC68" i="2"/>
  <c r="AC73" i="6" s="1"/>
  <c r="AB68" i="2"/>
  <c r="AB73" i="6" s="1"/>
  <c r="AA68" i="2"/>
  <c r="AA73" i="6" s="1"/>
  <c r="Z68" i="2"/>
  <c r="Z73" i="6" s="1"/>
  <c r="Y68" i="2"/>
  <c r="Y73" i="6" s="1"/>
  <c r="X68" i="2"/>
  <c r="X73" i="6" s="1"/>
  <c r="W68" i="2"/>
  <c r="W73" i="6" s="1"/>
  <c r="V68" i="2"/>
  <c r="V73" i="6" s="1"/>
  <c r="U68" i="2"/>
  <c r="U73" i="6" s="1"/>
  <c r="T68" i="2"/>
  <c r="T73" i="6" s="1"/>
  <c r="S68" i="2"/>
  <c r="S73" i="6" s="1"/>
  <c r="R68" i="2"/>
  <c r="R73" i="6" s="1"/>
  <c r="Q68" i="2"/>
  <c r="Q73" i="6" s="1"/>
  <c r="P68" i="2"/>
  <c r="P73" i="6" s="1"/>
  <c r="O68" i="2"/>
  <c r="O73" i="6" s="1"/>
  <c r="N68" i="2"/>
  <c r="N73" i="6" s="1"/>
  <c r="L68" i="2"/>
  <c r="L73" i="6" s="1"/>
  <c r="K68" i="2"/>
  <c r="K73" i="6" s="1"/>
  <c r="J68" i="2"/>
  <c r="J73" i="6" s="1"/>
  <c r="I68" i="2"/>
  <c r="I73" i="6" s="1"/>
  <c r="H68" i="2"/>
  <c r="H73" i="6" s="1"/>
  <c r="G68" i="2"/>
  <c r="G73" i="6" s="1"/>
  <c r="IF67" i="2"/>
  <c r="IF72" i="6" s="1"/>
  <c r="IE67" i="2"/>
  <c r="IE72" i="6" s="1"/>
  <c r="ID67" i="2"/>
  <c r="ID72" i="6" s="1"/>
  <c r="IC67" i="2"/>
  <c r="IC72" i="6" s="1"/>
  <c r="IB67" i="2"/>
  <c r="IB72" i="6" s="1"/>
  <c r="IA67" i="2"/>
  <c r="IA72" i="6" s="1"/>
  <c r="HZ67" i="2"/>
  <c r="HZ72" i="6" s="1"/>
  <c r="HY67" i="2"/>
  <c r="HY72" i="6" s="1"/>
  <c r="HX67" i="2"/>
  <c r="HX72" i="6" s="1"/>
  <c r="HW67" i="2"/>
  <c r="HW72" i="6" s="1"/>
  <c r="HV67" i="2"/>
  <c r="HV72" i="6" s="1"/>
  <c r="HU67" i="2"/>
  <c r="HU72" i="6" s="1"/>
  <c r="HT67" i="2"/>
  <c r="HT72" i="6" s="1"/>
  <c r="HS67" i="2"/>
  <c r="HS72" i="6" s="1"/>
  <c r="HR67" i="2"/>
  <c r="HR72" i="6" s="1"/>
  <c r="HQ67" i="2"/>
  <c r="HQ72" i="6" s="1"/>
  <c r="HP67" i="2"/>
  <c r="HP72" i="6" s="1"/>
  <c r="HO67" i="2"/>
  <c r="HO72" i="6" s="1"/>
  <c r="HN67" i="2"/>
  <c r="HN72" i="6" s="1"/>
  <c r="HM67" i="2"/>
  <c r="HM72" i="6" s="1"/>
  <c r="HL67" i="2"/>
  <c r="HL72" i="6" s="1"/>
  <c r="HK67" i="2"/>
  <c r="HK72" i="6" s="1"/>
  <c r="HJ67" i="2"/>
  <c r="HJ72" i="6" s="1"/>
  <c r="HI67" i="2"/>
  <c r="HI72" i="6" s="1"/>
  <c r="HH67" i="2"/>
  <c r="HH72" i="6" s="1"/>
  <c r="HG67" i="2"/>
  <c r="HG72" i="6" s="1"/>
  <c r="HF67" i="2"/>
  <c r="HF72" i="6" s="1"/>
  <c r="HE67" i="2"/>
  <c r="HE72" i="6" s="1"/>
  <c r="HD67" i="2"/>
  <c r="HD72" i="6" s="1"/>
  <c r="HC67" i="2"/>
  <c r="HC72" i="6" s="1"/>
  <c r="HB67" i="2"/>
  <c r="HB72" i="6" s="1"/>
  <c r="HA67" i="2"/>
  <c r="HA72" i="6" s="1"/>
  <c r="GZ67" i="2"/>
  <c r="GZ72" i="6" s="1"/>
  <c r="GY67" i="2"/>
  <c r="GY72" i="6" s="1"/>
  <c r="GW67" i="2"/>
  <c r="GW72" i="6" s="1"/>
  <c r="GV67" i="2"/>
  <c r="GV72" i="6" s="1"/>
  <c r="GU67" i="2"/>
  <c r="GU72" i="6" s="1"/>
  <c r="GT67" i="2"/>
  <c r="GT72" i="6" s="1"/>
  <c r="GS67" i="2"/>
  <c r="GS72" i="6" s="1"/>
  <c r="GR67" i="2"/>
  <c r="GR72" i="6" s="1"/>
  <c r="GQ67" i="2"/>
  <c r="GQ72" i="6" s="1"/>
  <c r="GP67" i="2"/>
  <c r="GP72" i="6" s="1"/>
  <c r="GO67" i="2"/>
  <c r="GO72" i="6" s="1"/>
  <c r="GN67" i="2"/>
  <c r="GN72" i="6" s="1"/>
  <c r="GM67" i="2"/>
  <c r="GM72" i="6" s="1"/>
  <c r="GL67" i="2"/>
  <c r="GL72" i="6" s="1"/>
  <c r="GK67" i="2"/>
  <c r="GK72" i="6" s="1"/>
  <c r="GJ67" i="2"/>
  <c r="GJ72" i="6" s="1"/>
  <c r="GI67" i="2"/>
  <c r="GI72" i="6" s="1"/>
  <c r="GH67" i="2"/>
  <c r="GH72" i="6" s="1"/>
  <c r="GG67" i="2"/>
  <c r="GG72" i="6" s="1"/>
  <c r="GF67" i="2"/>
  <c r="GF72" i="6" s="1"/>
  <c r="GE67" i="2"/>
  <c r="GE72" i="6" s="1"/>
  <c r="GD67" i="2"/>
  <c r="GD72" i="6" s="1"/>
  <c r="GC67" i="2"/>
  <c r="GC72" i="6" s="1"/>
  <c r="GB67" i="2"/>
  <c r="GB72" i="6" s="1"/>
  <c r="GA67" i="2"/>
  <c r="GA72" i="6" s="1"/>
  <c r="FZ67" i="2"/>
  <c r="FZ72" i="6" s="1"/>
  <c r="FY67" i="2"/>
  <c r="FY72" i="6" s="1"/>
  <c r="FX67" i="2"/>
  <c r="FX72" i="6" s="1"/>
  <c r="FW67" i="2"/>
  <c r="FW72" i="6" s="1"/>
  <c r="FV67" i="2"/>
  <c r="FV72" i="6" s="1"/>
  <c r="FU67" i="2"/>
  <c r="FU72" i="6" s="1"/>
  <c r="FT67" i="2"/>
  <c r="FT72" i="6" s="1"/>
  <c r="FS67" i="2"/>
  <c r="FS72" i="6" s="1"/>
  <c r="FR67" i="2"/>
  <c r="FR72" i="6" s="1"/>
  <c r="FQ67" i="2"/>
  <c r="FQ72" i="6" s="1"/>
  <c r="FP67" i="2"/>
  <c r="FP72" i="6" s="1"/>
  <c r="FO67" i="2"/>
  <c r="FO72" i="6" s="1"/>
  <c r="FN67" i="2"/>
  <c r="FN72" i="6" s="1"/>
  <c r="FM67" i="2"/>
  <c r="FM72" i="6" s="1"/>
  <c r="FL67" i="2"/>
  <c r="FL72" i="6" s="1"/>
  <c r="FK67" i="2"/>
  <c r="FK72" i="6" s="1"/>
  <c r="FJ67" i="2"/>
  <c r="FJ72" i="6" s="1"/>
  <c r="FI67" i="2"/>
  <c r="FI72" i="6" s="1"/>
  <c r="FH67" i="2"/>
  <c r="FH72" i="6" s="1"/>
  <c r="FG67" i="2"/>
  <c r="FG72" i="6" s="1"/>
  <c r="FF67" i="2"/>
  <c r="FF72" i="6" s="1"/>
  <c r="FE67" i="2"/>
  <c r="FE72" i="6" s="1"/>
  <c r="FD67" i="2"/>
  <c r="FD72" i="6" s="1"/>
  <c r="FC67" i="2"/>
  <c r="FC72" i="6" s="1"/>
  <c r="FB67" i="2"/>
  <c r="FB72" i="6" s="1"/>
  <c r="FA67" i="2"/>
  <c r="FA72" i="6" s="1"/>
  <c r="EZ67" i="2"/>
  <c r="EZ72" i="6" s="1"/>
  <c r="EY67" i="2"/>
  <c r="EY72" i="6" s="1"/>
  <c r="EX67" i="2"/>
  <c r="EX72" i="6" s="1"/>
  <c r="EW67" i="2"/>
  <c r="EW72" i="6" s="1"/>
  <c r="EV67" i="2"/>
  <c r="EV72" i="6" s="1"/>
  <c r="EU67" i="2"/>
  <c r="EU72" i="6" s="1"/>
  <c r="ET67" i="2"/>
  <c r="ET72" i="6" s="1"/>
  <c r="ES67" i="2"/>
  <c r="ES72" i="6" s="1"/>
  <c r="ER67" i="2"/>
  <c r="ER72" i="6" s="1"/>
  <c r="EQ67" i="2"/>
  <c r="EQ72" i="6" s="1"/>
  <c r="EP67" i="2"/>
  <c r="EP72" i="6" s="1"/>
  <c r="EO67" i="2"/>
  <c r="EO72" i="6" s="1"/>
  <c r="EN67" i="2"/>
  <c r="EN72" i="6" s="1"/>
  <c r="EM67" i="2"/>
  <c r="EM72" i="6" s="1"/>
  <c r="EL67" i="2"/>
  <c r="EL72" i="6" s="1"/>
  <c r="EK67" i="2"/>
  <c r="EK72" i="6" s="1"/>
  <c r="EJ67" i="2"/>
  <c r="EJ72" i="6" s="1"/>
  <c r="EI67" i="2"/>
  <c r="EI72" i="6" s="1"/>
  <c r="EH67" i="2"/>
  <c r="EH72" i="6" s="1"/>
  <c r="EG67" i="2"/>
  <c r="EG72" i="6" s="1"/>
  <c r="EF67" i="2"/>
  <c r="EF72" i="6" s="1"/>
  <c r="EE67" i="2"/>
  <c r="EE72" i="6" s="1"/>
  <c r="ED67" i="2"/>
  <c r="ED72" i="6" s="1"/>
  <c r="EC67" i="2"/>
  <c r="EC72" i="6" s="1"/>
  <c r="EB67" i="2"/>
  <c r="EB72" i="6" s="1"/>
  <c r="EA67" i="2"/>
  <c r="EA72" i="6" s="1"/>
  <c r="DZ67" i="2"/>
  <c r="DZ72" i="6" s="1"/>
  <c r="DY67" i="2"/>
  <c r="DY72" i="6" s="1"/>
  <c r="DX67" i="2"/>
  <c r="DX72" i="6" s="1"/>
  <c r="DW67" i="2"/>
  <c r="DW72" i="6" s="1"/>
  <c r="DV67" i="2"/>
  <c r="DV72" i="6" s="1"/>
  <c r="DU67" i="2"/>
  <c r="DU72" i="6" s="1"/>
  <c r="DT67" i="2"/>
  <c r="DT72" i="6" s="1"/>
  <c r="DS67" i="2"/>
  <c r="DS72" i="6" s="1"/>
  <c r="DR67" i="2"/>
  <c r="DR72" i="6" s="1"/>
  <c r="DQ67" i="2"/>
  <c r="DQ72" i="6" s="1"/>
  <c r="DP67" i="2"/>
  <c r="DP72" i="6" s="1"/>
  <c r="DO67" i="2"/>
  <c r="DO72" i="6" s="1"/>
  <c r="DN67" i="2"/>
  <c r="DN72" i="6" s="1"/>
  <c r="DM67" i="2"/>
  <c r="DM72" i="6" s="1"/>
  <c r="DL67" i="2"/>
  <c r="DL72" i="6" s="1"/>
  <c r="DK67" i="2"/>
  <c r="DK72" i="6" s="1"/>
  <c r="DJ67" i="2"/>
  <c r="DJ72" i="6" s="1"/>
  <c r="DI67" i="2"/>
  <c r="DI72" i="6" s="1"/>
  <c r="DH67" i="2"/>
  <c r="DH72" i="6" s="1"/>
  <c r="DG67" i="2"/>
  <c r="DG72" i="6" s="1"/>
  <c r="DF67" i="2"/>
  <c r="DF72" i="6" s="1"/>
  <c r="DE67" i="2"/>
  <c r="DE72" i="6" s="1"/>
  <c r="DD67" i="2"/>
  <c r="DD72" i="6" s="1"/>
  <c r="DC67" i="2"/>
  <c r="DC72" i="6" s="1"/>
  <c r="DB67" i="2"/>
  <c r="DB72" i="6" s="1"/>
  <c r="DA67" i="2"/>
  <c r="DA72" i="6" s="1"/>
  <c r="CZ67" i="2"/>
  <c r="CZ72" i="6" s="1"/>
  <c r="CY67" i="2"/>
  <c r="CY72" i="6" s="1"/>
  <c r="CX67" i="2"/>
  <c r="CX72" i="6" s="1"/>
  <c r="CW67" i="2"/>
  <c r="CW72" i="6" s="1"/>
  <c r="CV67" i="2"/>
  <c r="CV72" i="6" s="1"/>
  <c r="CU67" i="2"/>
  <c r="CU72" i="6" s="1"/>
  <c r="CT67" i="2"/>
  <c r="CT72" i="6" s="1"/>
  <c r="CS67" i="2"/>
  <c r="CS72" i="6" s="1"/>
  <c r="CR67" i="2"/>
  <c r="CR72" i="6" s="1"/>
  <c r="CQ67" i="2"/>
  <c r="CQ72" i="6" s="1"/>
  <c r="CP67" i="2"/>
  <c r="CP72" i="6" s="1"/>
  <c r="CO67" i="2"/>
  <c r="CO72" i="6" s="1"/>
  <c r="CN67" i="2"/>
  <c r="CN72" i="6" s="1"/>
  <c r="CM67" i="2"/>
  <c r="CM72" i="6" s="1"/>
  <c r="CL67" i="2"/>
  <c r="CL72" i="6" s="1"/>
  <c r="CK67" i="2"/>
  <c r="CK72" i="6" s="1"/>
  <c r="CJ67" i="2"/>
  <c r="CJ72" i="6" s="1"/>
  <c r="CI67" i="2"/>
  <c r="CI72" i="6" s="1"/>
  <c r="CH67" i="2"/>
  <c r="CH72" i="6" s="1"/>
  <c r="CG67" i="2"/>
  <c r="CG72" i="6" s="1"/>
  <c r="CF67" i="2"/>
  <c r="CF72" i="6" s="1"/>
  <c r="CE67" i="2"/>
  <c r="CE72" i="6" s="1"/>
  <c r="CD67" i="2"/>
  <c r="CD72" i="6" s="1"/>
  <c r="CC67" i="2"/>
  <c r="CC72" i="6" s="1"/>
  <c r="CB67" i="2"/>
  <c r="CB72" i="6" s="1"/>
  <c r="CA67" i="2"/>
  <c r="CA72" i="6" s="1"/>
  <c r="BZ67" i="2"/>
  <c r="BZ72" i="6" s="1"/>
  <c r="BY67" i="2"/>
  <c r="BY72" i="6" s="1"/>
  <c r="BX67" i="2"/>
  <c r="BX72" i="6" s="1"/>
  <c r="BW67" i="2"/>
  <c r="BW72" i="6" s="1"/>
  <c r="BV67" i="2"/>
  <c r="BV72" i="6" s="1"/>
  <c r="BU67" i="2"/>
  <c r="BU72" i="6" s="1"/>
  <c r="BT67" i="2"/>
  <c r="BT72" i="6" s="1"/>
  <c r="BS67" i="2"/>
  <c r="BS72" i="6" s="1"/>
  <c r="BR67" i="2"/>
  <c r="BR72" i="6" s="1"/>
  <c r="BQ67" i="2"/>
  <c r="BQ72" i="6" s="1"/>
  <c r="BP67" i="2"/>
  <c r="BP72" i="6" s="1"/>
  <c r="BO67" i="2"/>
  <c r="BO72" i="6" s="1"/>
  <c r="BN67" i="2"/>
  <c r="BN72" i="6" s="1"/>
  <c r="BM67" i="2"/>
  <c r="BM72" i="6" s="1"/>
  <c r="BL67" i="2"/>
  <c r="BL72" i="6" s="1"/>
  <c r="BK67" i="2"/>
  <c r="BK72" i="6" s="1"/>
  <c r="BJ67" i="2"/>
  <c r="BJ72" i="6" s="1"/>
  <c r="BI67" i="2"/>
  <c r="BI72" i="6" s="1"/>
  <c r="BH67" i="2"/>
  <c r="BH72" i="6" s="1"/>
  <c r="BG67" i="2"/>
  <c r="BG72" i="6" s="1"/>
  <c r="BF67" i="2"/>
  <c r="BF72" i="6" s="1"/>
  <c r="BE67" i="2"/>
  <c r="BE72" i="6" s="1"/>
  <c r="BD67" i="2"/>
  <c r="BD72" i="6" s="1"/>
  <c r="BC67" i="2"/>
  <c r="BC72" i="6" s="1"/>
  <c r="BB67" i="2"/>
  <c r="BB72" i="6" s="1"/>
  <c r="BA67" i="2"/>
  <c r="BA72" i="6" s="1"/>
  <c r="AZ67" i="2"/>
  <c r="AZ72" i="6" s="1"/>
  <c r="AY67" i="2"/>
  <c r="AY72" i="6" s="1"/>
  <c r="AX67" i="2"/>
  <c r="AX72" i="6" s="1"/>
  <c r="AW67" i="2"/>
  <c r="AW72" i="6" s="1"/>
  <c r="AV67" i="2"/>
  <c r="AV72" i="6" s="1"/>
  <c r="AU67" i="2"/>
  <c r="AU72" i="6" s="1"/>
  <c r="AT67" i="2"/>
  <c r="AT72" i="6" s="1"/>
  <c r="AS67" i="2"/>
  <c r="AS72" i="6" s="1"/>
  <c r="AR67" i="2"/>
  <c r="AR72" i="6" s="1"/>
  <c r="AQ67" i="2"/>
  <c r="AQ72" i="6" s="1"/>
  <c r="AP67" i="2"/>
  <c r="AP72" i="6" s="1"/>
  <c r="AO67" i="2"/>
  <c r="AO72" i="6" s="1"/>
  <c r="AN67" i="2"/>
  <c r="AN72" i="6" s="1"/>
  <c r="AM67" i="2"/>
  <c r="AM72" i="6" s="1"/>
  <c r="AL67" i="2"/>
  <c r="AL72" i="6" s="1"/>
  <c r="AK67" i="2"/>
  <c r="AK72" i="6" s="1"/>
  <c r="AJ67" i="2"/>
  <c r="AJ72" i="6" s="1"/>
  <c r="AI67" i="2"/>
  <c r="AI72" i="6" s="1"/>
  <c r="AH67" i="2"/>
  <c r="AH72" i="6" s="1"/>
  <c r="AG67" i="2"/>
  <c r="AG72" i="6" s="1"/>
  <c r="AF67" i="2"/>
  <c r="AF72" i="6" s="1"/>
  <c r="AE67" i="2"/>
  <c r="AE72" i="6" s="1"/>
  <c r="AD67" i="2"/>
  <c r="AD72" i="6" s="1"/>
  <c r="AC67" i="2"/>
  <c r="AC72" i="6" s="1"/>
  <c r="AB67" i="2"/>
  <c r="AB72" i="6" s="1"/>
  <c r="AA67" i="2"/>
  <c r="AA72" i="6" s="1"/>
  <c r="Z67" i="2"/>
  <c r="Z72" i="6" s="1"/>
  <c r="Y67" i="2"/>
  <c r="Y72" i="6" s="1"/>
  <c r="X67" i="2"/>
  <c r="X72" i="6" s="1"/>
  <c r="W67" i="2"/>
  <c r="W72" i="6" s="1"/>
  <c r="V67" i="2"/>
  <c r="V72" i="6" s="1"/>
  <c r="U67" i="2"/>
  <c r="U72" i="6" s="1"/>
  <c r="T67" i="2"/>
  <c r="T72" i="6" s="1"/>
  <c r="S67" i="2"/>
  <c r="S72" i="6" s="1"/>
  <c r="R67" i="2"/>
  <c r="R72" i="6" s="1"/>
  <c r="Q67" i="2"/>
  <c r="Q72" i="6" s="1"/>
  <c r="P67" i="2"/>
  <c r="P72" i="6" s="1"/>
  <c r="O67" i="2"/>
  <c r="O72" i="6" s="1"/>
  <c r="N67" i="2"/>
  <c r="N72" i="6" s="1"/>
  <c r="L67" i="2"/>
  <c r="L72" i="6" s="1"/>
  <c r="K67" i="2"/>
  <c r="K72" i="6" s="1"/>
  <c r="J67" i="2"/>
  <c r="J72" i="6" s="1"/>
  <c r="I67" i="2"/>
  <c r="I72" i="6" s="1"/>
  <c r="H67" i="2"/>
  <c r="H72" i="6" s="1"/>
  <c r="G67" i="2"/>
  <c r="G72" i="6" s="1"/>
  <c r="IF66" i="2"/>
  <c r="IF71" i="6" s="1"/>
  <c r="IE66" i="2"/>
  <c r="IE71" i="6" s="1"/>
  <c r="ID66" i="2"/>
  <c r="ID71" i="6" s="1"/>
  <c r="IC66" i="2"/>
  <c r="IC71" i="6" s="1"/>
  <c r="IB66" i="2"/>
  <c r="IB71" i="6" s="1"/>
  <c r="IA66" i="2"/>
  <c r="IA71" i="6" s="1"/>
  <c r="HZ66" i="2"/>
  <c r="HZ71" i="6" s="1"/>
  <c r="HY66" i="2"/>
  <c r="HY71" i="6" s="1"/>
  <c r="HX66" i="2"/>
  <c r="HX71" i="6" s="1"/>
  <c r="HW66" i="2"/>
  <c r="HW71" i="6" s="1"/>
  <c r="HV66" i="2"/>
  <c r="HV71" i="6" s="1"/>
  <c r="HU66" i="2"/>
  <c r="HU71" i="6" s="1"/>
  <c r="HT66" i="2"/>
  <c r="HT71" i="6" s="1"/>
  <c r="HS66" i="2"/>
  <c r="HS71" i="6" s="1"/>
  <c r="HR66" i="2"/>
  <c r="HR71" i="6" s="1"/>
  <c r="HQ66" i="2"/>
  <c r="HQ71" i="6" s="1"/>
  <c r="HP66" i="2"/>
  <c r="HP71" i="6" s="1"/>
  <c r="HN66" i="2"/>
  <c r="HN71" i="6" s="1"/>
  <c r="HM66" i="2"/>
  <c r="HM71" i="6" s="1"/>
  <c r="HL66" i="2"/>
  <c r="HL71" i="6" s="1"/>
  <c r="HK66" i="2"/>
  <c r="HK71" i="6" s="1"/>
  <c r="HJ66" i="2"/>
  <c r="HJ71" i="6" s="1"/>
  <c r="HI66" i="2"/>
  <c r="HI71" i="6" s="1"/>
  <c r="HH66" i="2"/>
  <c r="HH71" i="6" s="1"/>
  <c r="HG66" i="2"/>
  <c r="HG71" i="6" s="1"/>
  <c r="HF66" i="2"/>
  <c r="HF71" i="6" s="1"/>
  <c r="HE66" i="2"/>
  <c r="HE71" i="6" s="1"/>
  <c r="HD66" i="2"/>
  <c r="HD71" i="6" s="1"/>
  <c r="HC66" i="2"/>
  <c r="HC71" i="6" s="1"/>
  <c r="HB66" i="2"/>
  <c r="HB71" i="6" s="1"/>
  <c r="HA66" i="2"/>
  <c r="HA71" i="6" s="1"/>
  <c r="GZ66" i="2"/>
  <c r="GZ71" i="6" s="1"/>
  <c r="GY66" i="2"/>
  <c r="GY71" i="6" s="1"/>
  <c r="GW66" i="2"/>
  <c r="GW71" i="6" s="1"/>
  <c r="GV66" i="2"/>
  <c r="GV71" i="6" s="1"/>
  <c r="GU66" i="2"/>
  <c r="GU71" i="6" s="1"/>
  <c r="GT66" i="2"/>
  <c r="GT71" i="6" s="1"/>
  <c r="GS66" i="2"/>
  <c r="GS71" i="6" s="1"/>
  <c r="GR66" i="2"/>
  <c r="GR71" i="6" s="1"/>
  <c r="GQ66" i="2"/>
  <c r="GQ71" i="6" s="1"/>
  <c r="GP66" i="2"/>
  <c r="GP71" i="6" s="1"/>
  <c r="GO66" i="2"/>
  <c r="GO71" i="6" s="1"/>
  <c r="GN66" i="2"/>
  <c r="GN71" i="6" s="1"/>
  <c r="GM66" i="2"/>
  <c r="GM71" i="6" s="1"/>
  <c r="GL66" i="2"/>
  <c r="GL71" i="6" s="1"/>
  <c r="GK66" i="2"/>
  <c r="GK71" i="6" s="1"/>
  <c r="GJ66" i="2"/>
  <c r="GJ71" i="6" s="1"/>
  <c r="GI66" i="2"/>
  <c r="GI71" i="6" s="1"/>
  <c r="GH66" i="2"/>
  <c r="GH71" i="6" s="1"/>
  <c r="GG66" i="2"/>
  <c r="GG71" i="6" s="1"/>
  <c r="GF66" i="2"/>
  <c r="GF71" i="6" s="1"/>
  <c r="GE66" i="2"/>
  <c r="GE71" i="6" s="1"/>
  <c r="GD66" i="2"/>
  <c r="GD71" i="6" s="1"/>
  <c r="GC66" i="2"/>
  <c r="GC71" i="6" s="1"/>
  <c r="GB66" i="2"/>
  <c r="GB71" i="6" s="1"/>
  <c r="GA66" i="2"/>
  <c r="GA71" i="6" s="1"/>
  <c r="FZ66" i="2"/>
  <c r="FZ71" i="6" s="1"/>
  <c r="FY66" i="2"/>
  <c r="FY71" i="6" s="1"/>
  <c r="FX66" i="2"/>
  <c r="FX71" i="6" s="1"/>
  <c r="FW66" i="2"/>
  <c r="FW71" i="6" s="1"/>
  <c r="FV66" i="2"/>
  <c r="FV71" i="6" s="1"/>
  <c r="FU66" i="2"/>
  <c r="FU71" i="6" s="1"/>
  <c r="FT66" i="2"/>
  <c r="FT71" i="6" s="1"/>
  <c r="FS66" i="2"/>
  <c r="FS71" i="6" s="1"/>
  <c r="FR66" i="2"/>
  <c r="FR71" i="6" s="1"/>
  <c r="FQ66" i="2"/>
  <c r="FQ71" i="6" s="1"/>
  <c r="FP66" i="2"/>
  <c r="FP71" i="6" s="1"/>
  <c r="FO66" i="2"/>
  <c r="FO71" i="6" s="1"/>
  <c r="FN66" i="2"/>
  <c r="FN71" i="6" s="1"/>
  <c r="FM66" i="2"/>
  <c r="FM71" i="6" s="1"/>
  <c r="FL66" i="2"/>
  <c r="FL71" i="6" s="1"/>
  <c r="FK66" i="2"/>
  <c r="FK71" i="6" s="1"/>
  <c r="FJ66" i="2"/>
  <c r="FJ71" i="6" s="1"/>
  <c r="FI66" i="2"/>
  <c r="FI71" i="6" s="1"/>
  <c r="FH66" i="2"/>
  <c r="FH71" i="6" s="1"/>
  <c r="FG66" i="2"/>
  <c r="FG71" i="6" s="1"/>
  <c r="FF66" i="2"/>
  <c r="FF71" i="6" s="1"/>
  <c r="FE66" i="2"/>
  <c r="FE71" i="6" s="1"/>
  <c r="FD66" i="2"/>
  <c r="FD71" i="6" s="1"/>
  <c r="FC66" i="2"/>
  <c r="FC71" i="6" s="1"/>
  <c r="FB66" i="2"/>
  <c r="FB71" i="6" s="1"/>
  <c r="FA66" i="2"/>
  <c r="FA71" i="6" s="1"/>
  <c r="EZ66" i="2"/>
  <c r="EZ71" i="6" s="1"/>
  <c r="EY66" i="2"/>
  <c r="EY71" i="6" s="1"/>
  <c r="EX66" i="2"/>
  <c r="EX71" i="6" s="1"/>
  <c r="EW66" i="2"/>
  <c r="EW71" i="6" s="1"/>
  <c r="EV66" i="2"/>
  <c r="EV71" i="6" s="1"/>
  <c r="EU66" i="2"/>
  <c r="EU71" i="6" s="1"/>
  <c r="ET66" i="2"/>
  <c r="ET71" i="6" s="1"/>
  <c r="ES66" i="2"/>
  <c r="ES71" i="6" s="1"/>
  <c r="ER66" i="2"/>
  <c r="ER71" i="6" s="1"/>
  <c r="EQ66" i="2"/>
  <c r="EQ71" i="6" s="1"/>
  <c r="EP66" i="2"/>
  <c r="EP71" i="6" s="1"/>
  <c r="EO66" i="2"/>
  <c r="EO71" i="6" s="1"/>
  <c r="EN66" i="2"/>
  <c r="EN71" i="6" s="1"/>
  <c r="EM66" i="2"/>
  <c r="EM71" i="6" s="1"/>
  <c r="EL66" i="2"/>
  <c r="EL71" i="6" s="1"/>
  <c r="EK66" i="2"/>
  <c r="EK71" i="6" s="1"/>
  <c r="EJ66" i="2"/>
  <c r="EJ71" i="6" s="1"/>
  <c r="EI66" i="2"/>
  <c r="EI71" i="6" s="1"/>
  <c r="EH66" i="2"/>
  <c r="EH71" i="6" s="1"/>
  <c r="EG66" i="2"/>
  <c r="EG71" i="6" s="1"/>
  <c r="EF66" i="2"/>
  <c r="EF71" i="6" s="1"/>
  <c r="EE66" i="2"/>
  <c r="EE71" i="6" s="1"/>
  <c r="ED66" i="2"/>
  <c r="ED71" i="6" s="1"/>
  <c r="EC66" i="2"/>
  <c r="EC71" i="6" s="1"/>
  <c r="EB66" i="2"/>
  <c r="EB71" i="6" s="1"/>
  <c r="EA66" i="2"/>
  <c r="EA71" i="6" s="1"/>
  <c r="DZ66" i="2"/>
  <c r="DZ71" i="6" s="1"/>
  <c r="DY66" i="2"/>
  <c r="DY71" i="6" s="1"/>
  <c r="DX66" i="2"/>
  <c r="DX71" i="6" s="1"/>
  <c r="DW66" i="2"/>
  <c r="DW71" i="6" s="1"/>
  <c r="DV66" i="2"/>
  <c r="DV71" i="6" s="1"/>
  <c r="DU66" i="2"/>
  <c r="DU71" i="6" s="1"/>
  <c r="DT66" i="2"/>
  <c r="DT71" i="6" s="1"/>
  <c r="DS66" i="2"/>
  <c r="DS71" i="6" s="1"/>
  <c r="DR66" i="2"/>
  <c r="DR71" i="6" s="1"/>
  <c r="DQ66" i="2"/>
  <c r="DQ71" i="6" s="1"/>
  <c r="DP66" i="2"/>
  <c r="DP71" i="6" s="1"/>
  <c r="DO66" i="2"/>
  <c r="DO71" i="6" s="1"/>
  <c r="DN66" i="2"/>
  <c r="DN71" i="6" s="1"/>
  <c r="DM66" i="2"/>
  <c r="DM71" i="6" s="1"/>
  <c r="DL66" i="2"/>
  <c r="DL71" i="6" s="1"/>
  <c r="DK66" i="2"/>
  <c r="DK71" i="6" s="1"/>
  <c r="DJ66" i="2"/>
  <c r="DJ71" i="6" s="1"/>
  <c r="DI66" i="2"/>
  <c r="DI71" i="6" s="1"/>
  <c r="DH66" i="2"/>
  <c r="DH71" i="6" s="1"/>
  <c r="DG66" i="2"/>
  <c r="DG71" i="6" s="1"/>
  <c r="DF66" i="2"/>
  <c r="DF71" i="6" s="1"/>
  <c r="DE66" i="2"/>
  <c r="DE71" i="6" s="1"/>
  <c r="DD66" i="2"/>
  <c r="DD71" i="6" s="1"/>
  <c r="DC66" i="2"/>
  <c r="DC71" i="6" s="1"/>
  <c r="DB66" i="2"/>
  <c r="DB71" i="6" s="1"/>
  <c r="DA66" i="2"/>
  <c r="DA71" i="6" s="1"/>
  <c r="CZ66" i="2"/>
  <c r="CZ71" i="6" s="1"/>
  <c r="CY66" i="2"/>
  <c r="CY71" i="6" s="1"/>
  <c r="CX66" i="2"/>
  <c r="CX71" i="6" s="1"/>
  <c r="CW66" i="2"/>
  <c r="CW71" i="6" s="1"/>
  <c r="CV66" i="2"/>
  <c r="CV71" i="6" s="1"/>
  <c r="CU66" i="2"/>
  <c r="CU71" i="6" s="1"/>
  <c r="CT66" i="2"/>
  <c r="CT71" i="6" s="1"/>
  <c r="CS66" i="2"/>
  <c r="CS71" i="6" s="1"/>
  <c r="CR66" i="2"/>
  <c r="CR71" i="6" s="1"/>
  <c r="CQ66" i="2"/>
  <c r="CQ71" i="6" s="1"/>
  <c r="CP66" i="2"/>
  <c r="CP71" i="6" s="1"/>
  <c r="CO66" i="2"/>
  <c r="CO71" i="6" s="1"/>
  <c r="CN66" i="2"/>
  <c r="CN71" i="6" s="1"/>
  <c r="CM66" i="2"/>
  <c r="CM71" i="6" s="1"/>
  <c r="CL66" i="2"/>
  <c r="CL71" i="6" s="1"/>
  <c r="CK66" i="2"/>
  <c r="CK71" i="6" s="1"/>
  <c r="CJ66" i="2"/>
  <c r="CJ71" i="6" s="1"/>
  <c r="CI66" i="2"/>
  <c r="CI71" i="6" s="1"/>
  <c r="CH66" i="2"/>
  <c r="CH71" i="6" s="1"/>
  <c r="CG66" i="2"/>
  <c r="CG71" i="6" s="1"/>
  <c r="CF66" i="2"/>
  <c r="CF71" i="6" s="1"/>
  <c r="CE66" i="2"/>
  <c r="CE71" i="6" s="1"/>
  <c r="CD66" i="2"/>
  <c r="CD71" i="6" s="1"/>
  <c r="CC66" i="2"/>
  <c r="CC71" i="6" s="1"/>
  <c r="CB66" i="2"/>
  <c r="CB71" i="6" s="1"/>
  <c r="CA66" i="2"/>
  <c r="CA71" i="6" s="1"/>
  <c r="BZ66" i="2"/>
  <c r="BZ71" i="6" s="1"/>
  <c r="BY66" i="2"/>
  <c r="BY71" i="6" s="1"/>
  <c r="BX66" i="2"/>
  <c r="BX71" i="6" s="1"/>
  <c r="BW66" i="2"/>
  <c r="BW71" i="6" s="1"/>
  <c r="BV66" i="2"/>
  <c r="BV71" i="6" s="1"/>
  <c r="BU66" i="2"/>
  <c r="BU71" i="6" s="1"/>
  <c r="BT66" i="2"/>
  <c r="BT71" i="6" s="1"/>
  <c r="BS66" i="2"/>
  <c r="BS71" i="6" s="1"/>
  <c r="BR66" i="2"/>
  <c r="BR71" i="6" s="1"/>
  <c r="BQ66" i="2"/>
  <c r="BQ71" i="6" s="1"/>
  <c r="BP66" i="2"/>
  <c r="BP71" i="6" s="1"/>
  <c r="BO66" i="2"/>
  <c r="BO71" i="6" s="1"/>
  <c r="BN66" i="2"/>
  <c r="BN71" i="6" s="1"/>
  <c r="BM66" i="2"/>
  <c r="BM71" i="6" s="1"/>
  <c r="BL66" i="2"/>
  <c r="BL71" i="6" s="1"/>
  <c r="BK66" i="2"/>
  <c r="BK71" i="6" s="1"/>
  <c r="BJ66" i="2"/>
  <c r="BJ71" i="6" s="1"/>
  <c r="BI66" i="2"/>
  <c r="BI71" i="6" s="1"/>
  <c r="BH66" i="2"/>
  <c r="BH71" i="6" s="1"/>
  <c r="BG66" i="2"/>
  <c r="BG71" i="6" s="1"/>
  <c r="BF66" i="2"/>
  <c r="BF71" i="6" s="1"/>
  <c r="BE66" i="2"/>
  <c r="BE71" i="6" s="1"/>
  <c r="BD66" i="2"/>
  <c r="BD71" i="6" s="1"/>
  <c r="BC66" i="2"/>
  <c r="BC71" i="6" s="1"/>
  <c r="BB66" i="2"/>
  <c r="BB71" i="6" s="1"/>
  <c r="BA66" i="2"/>
  <c r="BA71" i="6" s="1"/>
  <c r="AZ66" i="2"/>
  <c r="AZ71" i="6" s="1"/>
  <c r="AY66" i="2"/>
  <c r="AY71" i="6" s="1"/>
  <c r="AX66" i="2"/>
  <c r="AX71" i="6" s="1"/>
  <c r="AW66" i="2"/>
  <c r="AW71" i="6" s="1"/>
  <c r="AV66" i="2"/>
  <c r="AV71" i="6" s="1"/>
  <c r="AU66" i="2"/>
  <c r="AU71" i="6" s="1"/>
  <c r="AT66" i="2"/>
  <c r="AT71" i="6" s="1"/>
  <c r="AS66" i="2"/>
  <c r="AS71" i="6" s="1"/>
  <c r="AR66" i="2"/>
  <c r="AR71" i="6" s="1"/>
  <c r="AQ66" i="2"/>
  <c r="AQ71" i="6" s="1"/>
  <c r="AP66" i="2"/>
  <c r="AP71" i="6" s="1"/>
  <c r="AO66" i="2"/>
  <c r="AO71" i="6" s="1"/>
  <c r="AN66" i="2"/>
  <c r="AN71" i="6" s="1"/>
  <c r="AM66" i="2"/>
  <c r="AM71" i="6" s="1"/>
  <c r="AL66" i="2"/>
  <c r="AL71" i="6" s="1"/>
  <c r="AK66" i="2"/>
  <c r="AK71" i="6" s="1"/>
  <c r="AJ66" i="2"/>
  <c r="AJ71" i="6" s="1"/>
  <c r="AI66" i="2"/>
  <c r="AI71" i="6" s="1"/>
  <c r="AH66" i="2"/>
  <c r="AH71" i="6" s="1"/>
  <c r="AG66" i="2"/>
  <c r="AG71" i="6" s="1"/>
  <c r="AF66" i="2"/>
  <c r="AF71" i="6" s="1"/>
  <c r="AE66" i="2"/>
  <c r="AE71" i="6" s="1"/>
  <c r="AD66" i="2"/>
  <c r="AD71" i="6" s="1"/>
  <c r="AC66" i="2"/>
  <c r="AC71" i="6" s="1"/>
  <c r="AB66" i="2"/>
  <c r="AB71" i="6" s="1"/>
  <c r="AA66" i="2"/>
  <c r="AA71" i="6" s="1"/>
  <c r="Z66" i="2"/>
  <c r="Z71" i="6" s="1"/>
  <c r="Y66" i="2"/>
  <c r="Y71" i="6" s="1"/>
  <c r="X66" i="2"/>
  <c r="X71" i="6" s="1"/>
  <c r="W66" i="2"/>
  <c r="W71" i="6" s="1"/>
  <c r="V66" i="2"/>
  <c r="V71" i="6" s="1"/>
  <c r="U66" i="2"/>
  <c r="U71" i="6" s="1"/>
  <c r="T66" i="2"/>
  <c r="T71" i="6" s="1"/>
  <c r="S66" i="2"/>
  <c r="S71" i="6" s="1"/>
  <c r="R66" i="2"/>
  <c r="R71" i="6" s="1"/>
  <c r="Q66" i="2"/>
  <c r="Q71" i="6" s="1"/>
  <c r="P66" i="2"/>
  <c r="P71" i="6" s="1"/>
  <c r="O66" i="2"/>
  <c r="O71" i="6" s="1"/>
  <c r="N66" i="2"/>
  <c r="N71" i="6" s="1"/>
  <c r="L66" i="2"/>
  <c r="L71" i="6" s="1"/>
  <c r="K66" i="2"/>
  <c r="K71" i="6" s="1"/>
  <c r="J66" i="2"/>
  <c r="J71" i="6" s="1"/>
  <c r="I66" i="2"/>
  <c r="I71" i="6" s="1"/>
  <c r="H66" i="2"/>
  <c r="H71" i="6" s="1"/>
  <c r="G66" i="2"/>
  <c r="G71" i="6" s="1"/>
  <c r="E65" i="2"/>
  <c r="D65" i="2" s="1"/>
  <c r="E64" i="2"/>
  <c r="D64" i="2" s="1"/>
  <c r="E63" i="2"/>
  <c r="D63" i="2" s="1"/>
  <c r="E62" i="2"/>
  <c r="D62" i="2" s="1"/>
  <c r="E61" i="2"/>
  <c r="D61" i="2" s="1"/>
  <c r="E60" i="2"/>
  <c r="D60" i="2" s="1"/>
  <c r="E59" i="2"/>
  <c r="D59" i="2" s="1"/>
  <c r="E58" i="2"/>
  <c r="D58" i="2" s="1"/>
  <c r="E57" i="2"/>
  <c r="D57" i="2" s="1"/>
  <c r="E56" i="2"/>
  <c r="D56" i="2" s="1"/>
  <c r="E55" i="2"/>
  <c r="D55" i="2" s="1"/>
  <c r="E54" i="2"/>
  <c r="D54" i="2" s="1"/>
  <c r="E53" i="2"/>
  <c r="D53" i="2" s="1"/>
  <c r="E52" i="2"/>
  <c r="D52" i="2" s="1"/>
  <c r="E51" i="2"/>
  <c r="D51" i="2" s="1"/>
  <c r="E50" i="2"/>
  <c r="D50" i="2" s="1"/>
  <c r="E49" i="2"/>
  <c r="D49" i="2" s="1"/>
  <c r="E48" i="2"/>
  <c r="D48" i="2" s="1"/>
  <c r="E47" i="2"/>
  <c r="D47" i="2" s="1"/>
  <c r="E46" i="2"/>
  <c r="D46" i="2" s="1"/>
  <c r="E45" i="2"/>
  <c r="D45" i="2" s="1"/>
  <c r="E44" i="2"/>
  <c r="D44" i="2" s="1"/>
  <c r="D43" i="2"/>
  <c r="D42" i="2"/>
  <c r="E41" i="2"/>
  <c r="D41" i="2" s="1"/>
  <c r="E40" i="2"/>
  <c r="D40" i="2" s="1"/>
  <c r="E39" i="2"/>
  <c r="D39" i="2" s="1"/>
  <c r="E38" i="2"/>
  <c r="D38" i="2" s="1"/>
  <c r="E37" i="2"/>
  <c r="D37" i="2" s="1"/>
  <c r="E36" i="2"/>
  <c r="D36" i="2" s="1"/>
  <c r="E35" i="2"/>
  <c r="D35" i="2" s="1"/>
  <c r="E34" i="2"/>
  <c r="D34" i="2" s="1"/>
  <c r="D33" i="2"/>
  <c r="D32" i="2"/>
  <c r="D31" i="2"/>
  <c r="E30" i="2"/>
  <c r="E29" i="2"/>
  <c r="D29" i="2" s="1"/>
  <c r="D28" i="2"/>
  <c r="D27" i="2"/>
  <c r="E26" i="2"/>
  <c r="D26" i="2" s="1"/>
  <c r="E25" i="2"/>
  <c r="D25" i="2" s="1"/>
  <c r="E24" i="2"/>
  <c r="D24" i="2" s="1"/>
  <c r="E23" i="2"/>
  <c r="D23" i="2" s="1"/>
  <c r="E22" i="2"/>
  <c r="D22" i="2" s="1"/>
  <c r="E21" i="2"/>
  <c r="D21" i="2" s="1"/>
  <c r="E20" i="2"/>
  <c r="D20" i="2" s="1"/>
  <c r="E19" i="2"/>
  <c r="D19" i="2" s="1"/>
  <c r="E18" i="2"/>
  <c r="D18" i="2" s="1"/>
  <c r="E16" i="2"/>
  <c r="D16" i="2" s="1"/>
  <c r="E15" i="2"/>
  <c r="D15" i="2" s="1"/>
  <c r="E14" i="2"/>
  <c r="D14" i="2" s="1"/>
  <c r="E13" i="2"/>
  <c r="D13" i="2" s="1"/>
  <c r="E12" i="2"/>
  <c r="D12" i="2" s="1"/>
  <c r="E11" i="2"/>
  <c r="D11" i="2" s="1"/>
  <c r="E8" i="2"/>
  <c r="D8" i="2" s="1"/>
  <c r="IF7" i="2"/>
  <c r="IF12" i="6" s="1"/>
  <c r="IE7" i="2"/>
  <c r="IE12" i="6" s="1"/>
  <c r="ID7" i="2"/>
  <c r="ID12" i="6" s="1"/>
  <c r="IC7" i="2"/>
  <c r="IC12" i="6" s="1"/>
  <c r="IB7" i="2"/>
  <c r="IB12" i="6" s="1"/>
  <c r="IA7" i="2"/>
  <c r="IA12" i="6" s="1"/>
  <c r="HZ7" i="2"/>
  <c r="HZ12" i="6" s="1"/>
  <c r="HY7" i="2"/>
  <c r="HY12" i="6" s="1"/>
  <c r="HX7" i="2"/>
  <c r="HX12" i="6" s="1"/>
  <c r="HW7" i="2"/>
  <c r="HW12" i="6" s="1"/>
  <c r="HV7" i="2"/>
  <c r="HV12" i="6" s="1"/>
  <c r="HU7" i="2"/>
  <c r="HU12" i="6" s="1"/>
  <c r="HT7" i="2"/>
  <c r="HT12" i="6" s="1"/>
  <c r="HS7" i="2"/>
  <c r="HS12" i="6" s="1"/>
  <c r="HR7" i="2"/>
  <c r="HR12" i="6" s="1"/>
  <c r="HQ7" i="2"/>
  <c r="HQ12" i="6" s="1"/>
  <c r="HP7" i="2"/>
  <c r="HP12" i="6" s="1"/>
  <c r="HO7" i="2"/>
  <c r="HO12" i="6" s="1"/>
  <c r="HN7" i="2"/>
  <c r="HN12" i="6" s="1"/>
  <c r="HM7" i="2"/>
  <c r="HM12" i="6" s="1"/>
  <c r="HL7" i="2"/>
  <c r="HL12" i="6" s="1"/>
  <c r="HK7" i="2"/>
  <c r="HK12" i="6" s="1"/>
  <c r="HJ7" i="2"/>
  <c r="HJ12" i="6" s="1"/>
  <c r="HI7" i="2"/>
  <c r="HI12" i="6" s="1"/>
  <c r="HH7" i="2"/>
  <c r="HH12" i="6" s="1"/>
  <c r="HG7" i="2"/>
  <c r="HG12" i="6" s="1"/>
  <c r="HF7" i="2"/>
  <c r="HF12" i="6" s="1"/>
  <c r="HE7" i="2"/>
  <c r="HE12" i="6" s="1"/>
  <c r="HD7" i="2"/>
  <c r="HD12" i="6" s="1"/>
  <c r="HC7" i="2"/>
  <c r="HC12" i="6" s="1"/>
  <c r="HB7" i="2"/>
  <c r="HB12" i="6" s="1"/>
  <c r="HA7" i="2"/>
  <c r="HA12" i="6" s="1"/>
  <c r="GZ7" i="2"/>
  <c r="GZ12" i="6" s="1"/>
  <c r="GY7" i="2"/>
  <c r="GY12" i="6" s="1"/>
  <c r="GW7" i="2"/>
  <c r="GW12" i="6" s="1"/>
  <c r="GV7" i="2"/>
  <c r="GV12" i="6" s="1"/>
  <c r="GU7" i="2"/>
  <c r="GU12" i="6" s="1"/>
  <c r="GT7" i="2"/>
  <c r="GT12" i="6" s="1"/>
  <c r="GS7" i="2"/>
  <c r="GS12" i="6" s="1"/>
  <c r="GR7" i="2"/>
  <c r="GR12" i="6" s="1"/>
  <c r="GQ7" i="2"/>
  <c r="GQ12" i="6" s="1"/>
  <c r="GP7" i="2"/>
  <c r="GP12" i="6" s="1"/>
  <c r="GO7" i="2"/>
  <c r="GO12" i="6" s="1"/>
  <c r="GN7" i="2"/>
  <c r="GN12" i="6" s="1"/>
  <c r="GM7" i="2"/>
  <c r="GM12" i="6" s="1"/>
  <c r="GL7" i="2"/>
  <c r="GL12" i="6" s="1"/>
  <c r="GK7" i="2"/>
  <c r="GK12" i="6" s="1"/>
  <c r="GJ7" i="2"/>
  <c r="GJ12" i="6" s="1"/>
  <c r="GI7" i="2"/>
  <c r="GI12" i="6" s="1"/>
  <c r="GH7" i="2"/>
  <c r="GH12" i="6" s="1"/>
  <c r="GG7" i="2"/>
  <c r="GG12" i="6" s="1"/>
  <c r="GF7" i="2"/>
  <c r="GF12" i="6" s="1"/>
  <c r="GE7" i="2"/>
  <c r="GE12" i="6" s="1"/>
  <c r="GD7" i="2"/>
  <c r="GD12" i="6" s="1"/>
  <c r="GC7" i="2"/>
  <c r="GC12" i="6" s="1"/>
  <c r="GB7" i="2"/>
  <c r="GB12" i="6" s="1"/>
  <c r="GA7" i="2"/>
  <c r="GA12" i="6" s="1"/>
  <c r="FZ7" i="2"/>
  <c r="FZ12" i="6" s="1"/>
  <c r="FY7" i="2"/>
  <c r="FY12" i="6" s="1"/>
  <c r="FX7" i="2"/>
  <c r="FX12" i="6" s="1"/>
  <c r="FW7" i="2"/>
  <c r="FW12" i="6" s="1"/>
  <c r="FV7" i="2"/>
  <c r="FV12" i="6" s="1"/>
  <c r="FU7" i="2"/>
  <c r="FU12" i="6" s="1"/>
  <c r="FT7" i="2"/>
  <c r="FT12" i="6" s="1"/>
  <c r="FS7" i="2"/>
  <c r="FS12" i="6" s="1"/>
  <c r="FR7" i="2"/>
  <c r="FR12" i="6" s="1"/>
  <c r="FQ7" i="2"/>
  <c r="FQ12" i="6" s="1"/>
  <c r="FP7" i="2"/>
  <c r="FP12" i="6" s="1"/>
  <c r="FO7" i="2"/>
  <c r="FO12" i="6" s="1"/>
  <c r="FN7" i="2"/>
  <c r="FN12" i="6" s="1"/>
  <c r="FM7" i="2"/>
  <c r="FM12" i="6" s="1"/>
  <c r="FL7" i="2"/>
  <c r="FL12" i="6" s="1"/>
  <c r="FK7" i="2"/>
  <c r="FK12" i="6" s="1"/>
  <c r="FJ7" i="2"/>
  <c r="FJ12" i="6" s="1"/>
  <c r="FI7" i="2"/>
  <c r="FI12" i="6" s="1"/>
  <c r="FH7" i="2"/>
  <c r="FH12" i="6" s="1"/>
  <c r="FG7" i="2"/>
  <c r="FG12" i="6" s="1"/>
  <c r="FF7" i="2"/>
  <c r="FF12" i="6" s="1"/>
  <c r="FE7" i="2"/>
  <c r="FE12" i="6" s="1"/>
  <c r="FD7" i="2"/>
  <c r="FD12" i="6" s="1"/>
  <c r="FC7" i="2"/>
  <c r="FC12" i="6" s="1"/>
  <c r="FB7" i="2"/>
  <c r="FB12" i="6" s="1"/>
  <c r="FA7" i="2"/>
  <c r="FA12" i="6" s="1"/>
  <c r="EZ7" i="2"/>
  <c r="EZ12" i="6" s="1"/>
  <c r="EY7" i="2"/>
  <c r="EY12" i="6" s="1"/>
  <c r="EX7" i="2"/>
  <c r="EX12" i="6" s="1"/>
  <c r="EW7" i="2"/>
  <c r="EW12" i="6" s="1"/>
  <c r="EV7" i="2"/>
  <c r="EV12" i="6" s="1"/>
  <c r="EU7" i="2"/>
  <c r="EU12" i="6" s="1"/>
  <c r="ET7" i="2"/>
  <c r="ET12" i="6" s="1"/>
  <c r="ES7" i="2"/>
  <c r="ES12" i="6" s="1"/>
  <c r="ER7" i="2"/>
  <c r="ER12" i="6" s="1"/>
  <c r="EQ7" i="2"/>
  <c r="EQ12" i="6" s="1"/>
  <c r="EP7" i="2"/>
  <c r="EP12" i="6" s="1"/>
  <c r="EO7" i="2"/>
  <c r="EO12" i="6" s="1"/>
  <c r="EN7" i="2"/>
  <c r="EN12" i="6" s="1"/>
  <c r="EM7" i="2"/>
  <c r="EM12" i="6" s="1"/>
  <c r="EL7" i="2"/>
  <c r="EL12" i="6" s="1"/>
  <c r="EK7" i="2"/>
  <c r="EK12" i="6" s="1"/>
  <c r="EJ7" i="2"/>
  <c r="EJ12" i="6" s="1"/>
  <c r="EI7" i="2"/>
  <c r="EI12" i="6" s="1"/>
  <c r="EH7" i="2"/>
  <c r="EH12" i="6" s="1"/>
  <c r="EG7" i="2"/>
  <c r="EG12" i="6" s="1"/>
  <c r="EF7" i="2"/>
  <c r="EF12" i="6" s="1"/>
  <c r="EE7" i="2"/>
  <c r="EE12" i="6" s="1"/>
  <c r="ED7" i="2"/>
  <c r="ED12" i="6" s="1"/>
  <c r="EC7" i="2"/>
  <c r="EC12" i="6" s="1"/>
  <c r="EB7" i="2"/>
  <c r="EB12" i="6" s="1"/>
  <c r="EA7" i="2"/>
  <c r="EA12" i="6" s="1"/>
  <c r="DZ7" i="2"/>
  <c r="DZ12" i="6" s="1"/>
  <c r="DY7" i="2"/>
  <c r="DY12" i="6" s="1"/>
  <c r="DX7" i="2"/>
  <c r="DX12" i="6" s="1"/>
  <c r="DW7" i="2"/>
  <c r="DW12" i="6" s="1"/>
  <c r="DV7" i="2"/>
  <c r="DV12" i="6" s="1"/>
  <c r="DU7" i="2"/>
  <c r="DU12" i="6" s="1"/>
  <c r="DT7" i="2"/>
  <c r="DT12" i="6" s="1"/>
  <c r="DS7" i="2"/>
  <c r="DS12" i="6" s="1"/>
  <c r="DR7" i="2"/>
  <c r="DR12" i="6" s="1"/>
  <c r="DQ7" i="2"/>
  <c r="DQ12" i="6" s="1"/>
  <c r="DP7" i="2"/>
  <c r="DP12" i="6" s="1"/>
  <c r="DO7" i="2"/>
  <c r="DO12" i="6" s="1"/>
  <c r="DN7" i="2"/>
  <c r="DN12" i="6" s="1"/>
  <c r="DM7" i="2"/>
  <c r="DM12" i="6" s="1"/>
  <c r="DL7" i="2"/>
  <c r="DL12" i="6" s="1"/>
  <c r="DK7" i="2"/>
  <c r="DK12" i="6" s="1"/>
  <c r="DJ7" i="2"/>
  <c r="DJ12" i="6" s="1"/>
  <c r="DI7" i="2"/>
  <c r="DI12" i="6" s="1"/>
  <c r="DH7" i="2"/>
  <c r="DH12" i="6" s="1"/>
  <c r="DG7" i="2"/>
  <c r="DG12" i="6" s="1"/>
  <c r="DF7" i="2"/>
  <c r="DF12" i="6" s="1"/>
  <c r="DE7" i="2"/>
  <c r="DE12" i="6" s="1"/>
  <c r="DD7" i="2"/>
  <c r="DD12" i="6" s="1"/>
  <c r="DC7" i="2"/>
  <c r="DC12" i="6" s="1"/>
  <c r="DB7" i="2"/>
  <c r="DB12" i="6" s="1"/>
  <c r="DA7" i="2"/>
  <c r="DA12" i="6" s="1"/>
  <c r="CZ7" i="2"/>
  <c r="CZ12" i="6" s="1"/>
  <c r="CY7" i="2"/>
  <c r="CY12" i="6" s="1"/>
  <c r="CX7" i="2"/>
  <c r="CX12" i="6" s="1"/>
  <c r="CW7" i="2"/>
  <c r="CW12" i="6" s="1"/>
  <c r="CV7" i="2"/>
  <c r="CV12" i="6" s="1"/>
  <c r="CU7" i="2"/>
  <c r="CU12" i="6" s="1"/>
  <c r="CT7" i="2"/>
  <c r="CT12" i="6" s="1"/>
  <c r="CS7" i="2"/>
  <c r="CS12" i="6" s="1"/>
  <c r="CR7" i="2"/>
  <c r="CR12" i="6" s="1"/>
  <c r="CQ7" i="2"/>
  <c r="CQ12" i="6" s="1"/>
  <c r="CP7" i="2"/>
  <c r="CP12" i="6" s="1"/>
  <c r="CO7" i="2"/>
  <c r="CO12" i="6" s="1"/>
  <c r="CN7" i="2"/>
  <c r="CN12" i="6" s="1"/>
  <c r="CM7" i="2"/>
  <c r="CM12" i="6" s="1"/>
  <c r="CL7" i="2"/>
  <c r="CL12" i="6" s="1"/>
  <c r="CK7" i="2"/>
  <c r="CK12" i="6" s="1"/>
  <c r="CJ7" i="2"/>
  <c r="CJ12" i="6" s="1"/>
  <c r="CI7" i="2"/>
  <c r="CI12" i="6" s="1"/>
  <c r="CH7" i="2"/>
  <c r="CH12" i="6" s="1"/>
  <c r="CG7" i="2"/>
  <c r="CG12" i="6" s="1"/>
  <c r="CF7" i="2"/>
  <c r="CF12" i="6" s="1"/>
  <c r="CE7" i="2"/>
  <c r="CE12" i="6" s="1"/>
  <c r="CD7" i="2"/>
  <c r="CD12" i="6" s="1"/>
  <c r="CC7" i="2"/>
  <c r="CC12" i="6" s="1"/>
  <c r="CB7" i="2"/>
  <c r="CB12" i="6" s="1"/>
  <c r="CA7" i="2"/>
  <c r="CA12" i="6" s="1"/>
  <c r="BZ7" i="2"/>
  <c r="BZ12" i="6" s="1"/>
  <c r="BY7" i="2"/>
  <c r="BY12" i="6" s="1"/>
  <c r="BX7" i="2"/>
  <c r="BX12" i="6" s="1"/>
  <c r="BW7" i="2"/>
  <c r="BW12" i="6" s="1"/>
  <c r="BV7" i="2"/>
  <c r="BV12" i="6" s="1"/>
  <c r="BU7" i="2"/>
  <c r="BU12" i="6" s="1"/>
  <c r="BT7" i="2"/>
  <c r="BT12" i="6" s="1"/>
  <c r="BS7" i="2"/>
  <c r="BS12" i="6" s="1"/>
  <c r="BR7" i="2"/>
  <c r="BR12" i="6" s="1"/>
  <c r="BQ7" i="2"/>
  <c r="BQ12" i="6" s="1"/>
  <c r="BP7" i="2"/>
  <c r="BP12" i="6" s="1"/>
  <c r="BO7" i="2"/>
  <c r="BO12" i="6" s="1"/>
  <c r="BN7" i="2"/>
  <c r="BN12" i="6" s="1"/>
  <c r="BM7" i="2"/>
  <c r="BM12" i="6" s="1"/>
  <c r="BL7" i="2"/>
  <c r="BL12" i="6" s="1"/>
  <c r="BK7" i="2"/>
  <c r="BK12" i="6" s="1"/>
  <c r="BJ7" i="2"/>
  <c r="BJ12" i="6" s="1"/>
  <c r="BI7" i="2"/>
  <c r="BI12" i="6" s="1"/>
  <c r="BH7" i="2"/>
  <c r="BH12" i="6" s="1"/>
  <c r="BG7" i="2"/>
  <c r="BG12" i="6" s="1"/>
  <c r="BF7" i="2"/>
  <c r="BF12" i="6" s="1"/>
  <c r="BE7" i="2"/>
  <c r="BE12" i="6" s="1"/>
  <c r="BD7" i="2"/>
  <c r="BD12" i="6" s="1"/>
  <c r="BC7" i="2"/>
  <c r="BC12" i="6" s="1"/>
  <c r="BB7" i="2"/>
  <c r="BB12" i="6" s="1"/>
  <c r="BA7" i="2"/>
  <c r="BA12" i="6" s="1"/>
  <c r="AZ7" i="2"/>
  <c r="AZ12" i="6" s="1"/>
  <c r="AY7" i="2"/>
  <c r="AY12" i="6" s="1"/>
  <c r="AX7" i="2"/>
  <c r="AX12" i="6" s="1"/>
  <c r="AW7" i="2"/>
  <c r="AW12" i="6" s="1"/>
  <c r="AV7" i="2"/>
  <c r="AV12" i="6" s="1"/>
  <c r="AU7" i="2"/>
  <c r="AU12" i="6" s="1"/>
  <c r="AT7" i="2"/>
  <c r="AT12" i="6" s="1"/>
  <c r="AS7" i="2"/>
  <c r="AS12" i="6" s="1"/>
  <c r="AR7" i="2"/>
  <c r="AR12" i="6" s="1"/>
  <c r="AQ7" i="2"/>
  <c r="AQ12" i="6" s="1"/>
  <c r="AP7" i="2"/>
  <c r="AP12" i="6" s="1"/>
  <c r="AO7" i="2"/>
  <c r="AO12" i="6" s="1"/>
  <c r="AN7" i="2"/>
  <c r="AN12" i="6" s="1"/>
  <c r="AM7" i="2"/>
  <c r="AM12" i="6" s="1"/>
  <c r="AL7" i="2"/>
  <c r="AL12" i="6" s="1"/>
  <c r="AK7" i="2"/>
  <c r="AK12" i="6" s="1"/>
  <c r="AJ7" i="2"/>
  <c r="AJ12" i="6" s="1"/>
  <c r="AI7" i="2"/>
  <c r="AI12" i="6" s="1"/>
  <c r="AH7" i="2"/>
  <c r="AH12" i="6" s="1"/>
  <c r="AG7" i="2"/>
  <c r="AG12" i="6" s="1"/>
  <c r="AF7" i="2"/>
  <c r="AF12" i="6" s="1"/>
  <c r="AE7" i="2"/>
  <c r="AE12" i="6" s="1"/>
  <c r="AD7" i="2"/>
  <c r="AD12" i="6" s="1"/>
  <c r="AC7" i="2"/>
  <c r="AC12" i="6" s="1"/>
  <c r="AB7" i="2"/>
  <c r="AB12" i="6" s="1"/>
  <c r="AA7" i="2"/>
  <c r="AA12" i="6" s="1"/>
  <c r="Z7" i="2"/>
  <c r="Z12" i="6" s="1"/>
  <c r="Y7" i="2"/>
  <c r="Y12" i="6" s="1"/>
  <c r="X7" i="2"/>
  <c r="X12" i="6" s="1"/>
  <c r="W7" i="2"/>
  <c r="W12" i="6" s="1"/>
  <c r="V7" i="2"/>
  <c r="V12" i="6" s="1"/>
  <c r="U7" i="2"/>
  <c r="U12" i="6" s="1"/>
  <c r="T7" i="2"/>
  <c r="T12" i="6" s="1"/>
  <c r="S7" i="2"/>
  <c r="S12" i="6" s="1"/>
  <c r="R7" i="2"/>
  <c r="R12" i="6" s="1"/>
  <c r="Q7" i="2"/>
  <c r="Q12" i="6" s="1"/>
  <c r="P7" i="2"/>
  <c r="P12" i="6" s="1"/>
  <c r="O7" i="2"/>
  <c r="O12" i="6" s="1"/>
  <c r="N7" i="2"/>
  <c r="N12" i="6" s="1"/>
  <c r="L7" i="2"/>
  <c r="L12" i="6" s="1"/>
  <c r="K7" i="2"/>
  <c r="K12" i="6" s="1"/>
  <c r="J7" i="2"/>
  <c r="J12" i="6" s="1"/>
  <c r="I7" i="2"/>
  <c r="I12" i="6" s="1"/>
  <c r="H7" i="2"/>
  <c r="H12" i="6" s="1"/>
  <c r="G7" i="2"/>
  <c r="G12" i="6" s="1"/>
  <c r="F7" i="2"/>
  <c r="ID99" i="1"/>
  <c r="ID100" i="1" s="1"/>
  <c r="IC99" i="1"/>
  <c r="IC100" i="1" s="1"/>
  <c r="IB99" i="1"/>
  <c r="IB100" i="1" s="1"/>
  <c r="IA99" i="1"/>
  <c r="IA100" i="1" s="1"/>
  <c r="HZ99" i="1"/>
  <c r="HZ100" i="1" s="1"/>
  <c r="HY99" i="1"/>
  <c r="HY100" i="1" s="1"/>
  <c r="HX99" i="1"/>
  <c r="HX100" i="1" s="1"/>
  <c r="HW99" i="1"/>
  <c r="HW100" i="1" s="1"/>
  <c r="HV99" i="1"/>
  <c r="HV100" i="1" s="1"/>
  <c r="HU99" i="1"/>
  <c r="HU100" i="1" s="1"/>
  <c r="HT99" i="1"/>
  <c r="HT100" i="1" s="1"/>
  <c r="HS99" i="1"/>
  <c r="HS100" i="1" s="1"/>
  <c r="HR99" i="1"/>
  <c r="HR100" i="1" s="1"/>
  <c r="HQ99" i="1"/>
  <c r="HQ100" i="1" s="1"/>
  <c r="HP99" i="1"/>
  <c r="HP100" i="1" s="1"/>
  <c r="HO99" i="1"/>
  <c r="HO100" i="1" s="1"/>
  <c r="HN99" i="1"/>
  <c r="HN100" i="1" s="1"/>
  <c r="HM99" i="1"/>
  <c r="HM100" i="1" s="1"/>
  <c r="HL99" i="1"/>
  <c r="HL100" i="1" s="1"/>
  <c r="HK99" i="1"/>
  <c r="HK100" i="1" s="1"/>
  <c r="HJ99" i="1"/>
  <c r="HJ100" i="1" s="1"/>
  <c r="HI99" i="1"/>
  <c r="HI100" i="1" s="1"/>
  <c r="HH99" i="1"/>
  <c r="HH100" i="1" s="1"/>
  <c r="HG99" i="1"/>
  <c r="HG100" i="1" s="1"/>
  <c r="HF99" i="1"/>
  <c r="HF100" i="1" s="1"/>
  <c r="HE99" i="1"/>
  <c r="HE100" i="1" s="1"/>
  <c r="HD99" i="1"/>
  <c r="HD100" i="1" s="1"/>
  <c r="HC99" i="1"/>
  <c r="HC100" i="1" s="1"/>
  <c r="HB99" i="1"/>
  <c r="HB100" i="1" s="1"/>
  <c r="HA99" i="1"/>
  <c r="HA100" i="1" s="1"/>
  <c r="GZ99" i="1"/>
  <c r="GZ100" i="1" s="1"/>
  <c r="GY99" i="1"/>
  <c r="GY100" i="1" s="1"/>
  <c r="GX99" i="1"/>
  <c r="GX100" i="1" s="1"/>
  <c r="GW99" i="1"/>
  <c r="GW100" i="1" s="1"/>
  <c r="GV99" i="1"/>
  <c r="GV100" i="1" s="1"/>
  <c r="GU99" i="1"/>
  <c r="GU100" i="1" s="1"/>
  <c r="GT99" i="1"/>
  <c r="GT100" i="1" s="1"/>
  <c r="GS99" i="1"/>
  <c r="GS100" i="1" s="1"/>
  <c r="GR99" i="1"/>
  <c r="GR100" i="1" s="1"/>
  <c r="GQ99" i="1"/>
  <c r="GQ100" i="1" s="1"/>
  <c r="GP99" i="1"/>
  <c r="GP100" i="1" s="1"/>
  <c r="GO99" i="1"/>
  <c r="GO100" i="1" s="1"/>
  <c r="GN99" i="1"/>
  <c r="GN100" i="1" s="1"/>
  <c r="GM99" i="1"/>
  <c r="GM100" i="1" s="1"/>
  <c r="GL99" i="1"/>
  <c r="GL100" i="1" s="1"/>
  <c r="GK99" i="1"/>
  <c r="GK100" i="1" s="1"/>
  <c r="GJ99" i="1"/>
  <c r="GJ100" i="1" s="1"/>
  <c r="GI99" i="1"/>
  <c r="GI100" i="1" s="1"/>
  <c r="GH99" i="1"/>
  <c r="GH100" i="1" s="1"/>
  <c r="GG99" i="1"/>
  <c r="GG100" i="1" s="1"/>
  <c r="GF99" i="1"/>
  <c r="GF100" i="1" s="1"/>
  <c r="GE99" i="1"/>
  <c r="GE100" i="1" s="1"/>
  <c r="GD99" i="1"/>
  <c r="GD100" i="1" s="1"/>
  <c r="GC99" i="1"/>
  <c r="GC100" i="1" s="1"/>
  <c r="GB99" i="1"/>
  <c r="GB100" i="1" s="1"/>
  <c r="GA99" i="1"/>
  <c r="GA100" i="1" s="1"/>
  <c r="FZ99" i="1"/>
  <c r="FZ100" i="1" s="1"/>
  <c r="FY99" i="1"/>
  <c r="FY100" i="1" s="1"/>
  <c r="FX99" i="1"/>
  <c r="FX100" i="1" s="1"/>
  <c r="FW99" i="1"/>
  <c r="FW100" i="1" s="1"/>
  <c r="FV99" i="1"/>
  <c r="FV100" i="1" s="1"/>
  <c r="FU99" i="1"/>
  <c r="FU100" i="1" s="1"/>
  <c r="FT99" i="1"/>
  <c r="FT100" i="1" s="1"/>
  <c r="FS99" i="1"/>
  <c r="FS100" i="1" s="1"/>
  <c r="FR99" i="1"/>
  <c r="FR100" i="1" s="1"/>
  <c r="FQ99" i="1"/>
  <c r="FQ100" i="1" s="1"/>
  <c r="FP99" i="1"/>
  <c r="FP100" i="1" s="1"/>
  <c r="FO99" i="1"/>
  <c r="FO100" i="1" s="1"/>
  <c r="FN99" i="1"/>
  <c r="FN100" i="1" s="1"/>
  <c r="FM99" i="1"/>
  <c r="FM100" i="1" s="1"/>
  <c r="FL99" i="1"/>
  <c r="FL100" i="1" s="1"/>
  <c r="FK99" i="1"/>
  <c r="FK100" i="1" s="1"/>
  <c r="FJ99" i="1"/>
  <c r="FJ100" i="1" s="1"/>
  <c r="FI99" i="1"/>
  <c r="FI100" i="1" s="1"/>
  <c r="FH99" i="1"/>
  <c r="FH100" i="1" s="1"/>
  <c r="FG99" i="1"/>
  <c r="FG100" i="1" s="1"/>
  <c r="FF99" i="1"/>
  <c r="FF100" i="1" s="1"/>
  <c r="FE99" i="1"/>
  <c r="FE100" i="1" s="1"/>
  <c r="FD99" i="1"/>
  <c r="FD100" i="1" s="1"/>
  <c r="FC99" i="1"/>
  <c r="FC100" i="1" s="1"/>
  <c r="FB99" i="1"/>
  <c r="FB100" i="1" s="1"/>
  <c r="FA99" i="1"/>
  <c r="FA100" i="1" s="1"/>
  <c r="EZ99" i="1"/>
  <c r="EZ100" i="1" s="1"/>
  <c r="EY99" i="1"/>
  <c r="EY100" i="1" s="1"/>
  <c r="EX99" i="1"/>
  <c r="EX100" i="1" s="1"/>
  <c r="EW99" i="1"/>
  <c r="EW100" i="1" s="1"/>
  <c r="EV99" i="1"/>
  <c r="EV100" i="1" s="1"/>
  <c r="EU99" i="1"/>
  <c r="EU100" i="1" s="1"/>
  <c r="ET99" i="1"/>
  <c r="ET100" i="1" s="1"/>
  <c r="ES99" i="1"/>
  <c r="ES100" i="1" s="1"/>
  <c r="ER99" i="1"/>
  <c r="ER100" i="1" s="1"/>
  <c r="EQ99" i="1"/>
  <c r="EQ100" i="1" s="1"/>
  <c r="EP99" i="1"/>
  <c r="EP100" i="1" s="1"/>
  <c r="EO99" i="1"/>
  <c r="EO100" i="1" s="1"/>
  <c r="EN99" i="1"/>
  <c r="EN100" i="1" s="1"/>
  <c r="EM99" i="1"/>
  <c r="EM100" i="1" s="1"/>
  <c r="EL99" i="1"/>
  <c r="EL100" i="1" s="1"/>
  <c r="EK99" i="1"/>
  <c r="EK100" i="1" s="1"/>
  <c r="EJ99" i="1"/>
  <c r="EJ100" i="1" s="1"/>
  <c r="EI99" i="1"/>
  <c r="EI100" i="1" s="1"/>
  <c r="EH99" i="1"/>
  <c r="EH100" i="1" s="1"/>
  <c r="EG99" i="1"/>
  <c r="EG100" i="1" s="1"/>
  <c r="EF99" i="1"/>
  <c r="EF100" i="1" s="1"/>
  <c r="EE99" i="1"/>
  <c r="EE100" i="1" s="1"/>
  <c r="ED99" i="1"/>
  <c r="ED100" i="1" s="1"/>
  <c r="EC99" i="1"/>
  <c r="EC100" i="1" s="1"/>
  <c r="EB99" i="1"/>
  <c r="EB100" i="1" s="1"/>
  <c r="EA99" i="1"/>
  <c r="EA100" i="1" s="1"/>
  <c r="DZ99" i="1"/>
  <c r="DZ100" i="1" s="1"/>
  <c r="DY99" i="1"/>
  <c r="DY100" i="1" s="1"/>
  <c r="DX99" i="1"/>
  <c r="DX100" i="1" s="1"/>
  <c r="DW99" i="1"/>
  <c r="DW100" i="1" s="1"/>
  <c r="DV99" i="1"/>
  <c r="DV100" i="1" s="1"/>
  <c r="DU99" i="1"/>
  <c r="DU100" i="1" s="1"/>
  <c r="DT99" i="1"/>
  <c r="DT100" i="1" s="1"/>
  <c r="DS99" i="1"/>
  <c r="DS100" i="1" s="1"/>
  <c r="DR99" i="1"/>
  <c r="DR100" i="1" s="1"/>
  <c r="DQ99" i="1"/>
  <c r="DQ100" i="1" s="1"/>
  <c r="DP99" i="1"/>
  <c r="DP100" i="1" s="1"/>
  <c r="DO99" i="1"/>
  <c r="DO100" i="1" s="1"/>
  <c r="DN99" i="1"/>
  <c r="DN100" i="1" s="1"/>
  <c r="DM99" i="1"/>
  <c r="DM100" i="1" s="1"/>
  <c r="DL99" i="1"/>
  <c r="DL100" i="1" s="1"/>
  <c r="DK99" i="1"/>
  <c r="DK100" i="1" s="1"/>
  <c r="DJ99" i="1"/>
  <c r="DJ100" i="1" s="1"/>
  <c r="DI99" i="1"/>
  <c r="DI100" i="1" s="1"/>
  <c r="DH99" i="1"/>
  <c r="DH100" i="1" s="1"/>
  <c r="DG99" i="1"/>
  <c r="DG100" i="1" s="1"/>
  <c r="DF99" i="1"/>
  <c r="DF100" i="1" s="1"/>
  <c r="DE99" i="1"/>
  <c r="DE100" i="1" s="1"/>
  <c r="DD99" i="1"/>
  <c r="DD100" i="1" s="1"/>
  <c r="DC99" i="1"/>
  <c r="DC100" i="1" s="1"/>
  <c r="DB99" i="1"/>
  <c r="DB100" i="1" s="1"/>
  <c r="DA99" i="1"/>
  <c r="DA100" i="1" s="1"/>
  <c r="CZ99" i="1"/>
  <c r="CZ100" i="1" s="1"/>
  <c r="CY99" i="1"/>
  <c r="CY100" i="1" s="1"/>
  <c r="CX99" i="1"/>
  <c r="CX100" i="1" s="1"/>
  <c r="CW99" i="1"/>
  <c r="CW100" i="1" s="1"/>
  <c r="CV99" i="1"/>
  <c r="CV100" i="1" s="1"/>
  <c r="CU99" i="1"/>
  <c r="CU100" i="1" s="1"/>
  <c r="CT99" i="1"/>
  <c r="CT100" i="1" s="1"/>
  <c r="CS99" i="1"/>
  <c r="CS100" i="1" s="1"/>
  <c r="CR99" i="1"/>
  <c r="CR100" i="1" s="1"/>
  <c r="CQ99" i="1"/>
  <c r="CQ100" i="1" s="1"/>
  <c r="CP99" i="1"/>
  <c r="CP100" i="1" s="1"/>
  <c r="CO99" i="1"/>
  <c r="CO100" i="1" s="1"/>
  <c r="CN99" i="1"/>
  <c r="CN100" i="1" s="1"/>
  <c r="CM99" i="1"/>
  <c r="CM100" i="1" s="1"/>
  <c r="CL99" i="1"/>
  <c r="CL100" i="1" s="1"/>
  <c r="CK99" i="1"/>
  <c r="CK100" i="1" s="1"/>
  <c r="CJ99" i="1"/>
  <c r="CJ100" i="1" s="1"/>
  <c r="CI99" i="1"/>
  <c r="CI100" i="1" s="1"/>
  <c r="CH99" i="1"/>
  <c r="CH100" i="1" s="1"/>
  <c r="CG99" i="1"/>
  <c r="CG100" i="1" s="1"/>
  <c r="CF99" i="1"/>
  <c r="CF100" i="1" s="1"/>
  <c r="CE99" i="1"/>
  <c r="CE100" i="1" s="1"/>
  <c r="CD99" i="1"/>
  <c r="CD100" i="1" s="1"/>
  <c r="CC99" i="1"/>
  <c r="CC100" i="1" s="1"/>
  <c r="CB99" i="1"/>
  <c r="CB100" i="1" s="1"/>
  <c r="CA99" i="1"/>
  <c r="CA100" i="1" s="1"/>
  <c r="BZ99" i="1"/>
  <c r="BZ100" i="1" s="1"/>
  <c r="BY99" i="1"/>
  <c r="BY100" i="1" s="1"/>
  <c r="BX99" i="1"/>
  <c r="BX100" i="1" s="1"/>
  <c r="BW99" i="1"/>
  <c r="BW100" i="1" s="1"/>
  <c r="BV99" i="1"/>
  <c r="BV100" i="1" s="1"/>
  <c r="BU99" i="1"/>
  <c r="BU100" i="1" s="1"/>
  <c r="BT99" i="1"/>
  <c r="BT100" i="1" s="1"/>
  <c r="BS99" i="1"/>
  <c r="BS100" i="1" s="1"/>
  <c r="BR99" i="1"/>
  <c r="BR100" i="1" s="1"/>
  <c r="BQ99" i="1"/>
  <c r="BQ100" i="1" s="1"/>
  <c r="BP99" i="1"/>
  <c r="BP100" i="1" s="1"/>
  <c r="BO99" i="1"/>
  <c r="BO100" i="1" s="1"/>
  <c r="BN99" i="1"/>
  <c r="BN100" i="1" s="1"/>
  <c r="BM99" i="1"/>
  <c r="BM100" i="1" s="1"/>
  <c r="BL99" i="1"/>
  <c r="BL100" i="1" s="1"/>
  <c r="BK99" i="1"/>
  <c r="BK100" i="1" s="1"/>
  <c r="BJ99" i="1"/>
  <c r="BJ100" i="1" s="1"/>
  <c r="BI99" i="1"/>
  <c r="BI100" i="1" s="1"/>
  <c r="BH99" i="1"/>
  <c r="BH100" i="1" s="1"/>
  <c r="BG99" i="1"/>
  <c r="BG100" i="1" s="1"/>
  <c r="BF99" i="1"/>
  <c r="BF100" i="1" s="1"/>
  <c r="BE99" i="1"/>
  <c r="BE100" i="1" s="1"/>
  <c r="BD99" i="1"/>
  <c r="BD100" i="1" s="1"/>
  <c r="BC99" i="1"/>
  <c r="BC100" i="1" s="1"/>
  <c r="BB99" i="1"/>
  <c r="BB100" i="1" s="1"/>
  <c r="BA99" i="1"/>
  <c r="BA100" i="1" s="1"/>
  <c r="AZ99" i="1"/>
  <c r="AZ100" i="1" s="1"/>
  <c r="AY99" i="1"/>
  <c r="AY100" i="1" s="1"/>
  <c r="AX99" i="1"/>
  <c r="AX100" i="1" s="1"/>
  <c r="AW99" i="1"/>
  <c r="AW100" i="1" s="1"/>
  <c r="AV99" i="1"/>
  <c r="AV100" i="1" s="1"/>
  <c r="AU99" i="1"/>
  <c r="AU100" i="1" s="1"/>
  <c r="AT99" i="1"/>
  <c r="AT100" i="1" s="1"/>
  <c r="AS99" i="1"/>
  <c r="AS100" i="1" s="1"/>
  <c r="AR99" i="1"/>
  <c r="AR100" i="1" s="1"/>
  <c r="AQ99" i="1"/>
  <c r="AQ100" i="1" s="1"/>
  <c r="AP99" i="1"/>
  <c r="AP100" i="1" s="1"/>
  <c r="AO99" i="1"/>
  <c r="AO100" i="1" s="1"/>
  <c r="AN99" i="1"/>
  <c r="AN100" i="1" s="1"/>
  <c r="AM99" i="1"/>
  <c r="AM100" i="1" s="1"/>
  <c r="AL99" i="1"/>
  <c r="AL100" i="1" s="1"/>
  <c r="AK99" i="1"/>
  <c r="AK100" i="1" s="1"/>
  <c r="AJ99" i="1"/>
  <c r="AJ100" i="1" s="1"/>
  <c r="AI99" i="1"/>
  <c r="AI100" i="1" s="1"/>
  <c r="AH99" i="1"/>
  <c r="AH100" i="1" s="1"/>
  <c r="AG99" i="1"/>
  <c r="AG100" i="1" s="1"/>
  <c r="AF99" i="1"/>
  <c r="AF100" i="1" s="1"/>
  <c r="AE99" i="1"/>
  <c r="AE100" i="1" s="1"/>
  <c r="AD99" i="1"/>
  <c r="AD100" i="1" s="1"/>
  <c r="AC99" i="1"/>
  <c r="AC100" i="1" s="1"/>
  <c r="AB99" i="1"/>
  <c r="AB100" i="1" s="1"/>
  <c r="AA99" i="1"/>
  <c r="AA100" i="1" s="1"/>
  <c r="Z99" i="1"/>
  <c r="Z100" i="1" s="1"/>
  <c r="Y99" i="1"/>
  <c r="Y100" i="1" s="1"/>
  <c r="X99" i="1"/>
  <c r="X100" i="1" s="1"/>
  <c r="W99" i="1"/>
  <c r="W100" i="1" s="1"/>
  <c r="V99" i="1"/>
  <c r="V100" i="1" s="1"/>
  <c r="U99" i="1"/>
  <c r="U100" i="1" s="1"/>
  <c r="T99" i="1"/>
  <c r="T100" i="1" s="1"/>
  <c r="S99" i="1"/>
  <c r="S100" i="1" s="1"/>
  <c r="R99" i="1"/>
  <c r="R100" i="1" s="1"/>
  <c r="Q99" i="1"/>
  <c r="Q100" i="1" s="1"/>
  <c r="P99" i="1"/>
  <c r="P100" i="1" s="1"/>
  <c r="O99" i="1"/>
  <c r="O100" i="1" s="1"/>
  <c r="N99" i="1"/>
  <c r="N100" i="1" s="1"/>
  <c r="M99" i="1"/>
  <c r="M100" i="1" s="1"/>
  <c r="L99" i="1"/>
  <c r="L100" i="1" s="1"/>
  <c r="K99" i="1"/>
  <c r="K100" i="1" s="1"/>
  <c r="J99" i="1"/>
  <c r="J100" i="1" s="1"/>
  <c r="I99" i="1"/>
  <c r="I100" i="1" s="1"/>
  <c r="H99" i="1"/>
  <c r="H100" i="1" s="1"/>
  <c r="G99" i="1"/>
  <c r="G100" i="1" s="1"/>
  <c r="D98" i="1"/>
  <c r="F96" i="1"/>
  <c r="D96" i="1" s="1"/>
  <c r="E95" i="1"/>
  <c r="D95" i="1" s="1"/>
  <c r="E94" i="1"/>
  <c r="D94" i="1" s="1"/>
  <c r="ID93" i="1"/>
  <c r="IC93" i="1"/>
  <c r="IB93" i="1"/>
  <c r="IA93" i="1"/>
  <c r="HZ93" i="1"/>
  <c r="HY93" i="1"/>
  <c r="HX93" i="1"/>
  <c r="HW93" i="1"/>
  <c r="HV93" i="1"/>
  <c r="HU93" i="1"/>
  <c r="HT93" i="1"/>
  <c r="HS93" i="1"/>
  <c r="HR93" i="1"/>
  <c r="HQ93" i="1"/>
  <c r="HP93" i="1"/>
  <c r="HO93" i="1"/>
  <c r="HN93" i="1"/>
  <c r="HM93" i="1"/>
  <c r="HL93" i="1"/>
  <c r="HK93" i="1"/>
  <c r="HJ93" i="1"/>
  <c r="HI93" i="1"/>
  <c r="HH93" i="1"/>
  <c r="HG93" i="1"/>
  <c r="HF93" i="1"/>
  <c r="HE93" i="1"/>
  <c r="HD93" i="1"/>
  <c r="HC93" i="1"/>
  <c r="HB93" i="1"/>
  <c r="HA93" i="1"/>
  <c r="GZ93" i="1"/>
  <c r="GY93" i="1"/>
  <c r="GX93" i="1"/>
  <c r="GW93" i="1"/>
  <c r="GV93" i="1"/>
  <c r="GU93" i="1"/>
  <c r="GT93" i="1"/>
  <c r="GS93" i="1"/>
  <c r="GR93" i="1"/>
  <c r="GQ93" i="1"/>
  <c r="GP93" i="1"/>
  <c r="GO93" i="1"/>
  <c r="GN93" i="1"/>
  <c r="GM93" i="1"/>
  <c r="GL93" i="1"/>
  <c r="GK93" i="1"/>
  <c r="GJ93" i="1"/>
  <c r="GI93" i="1"/>
  <c r="GH93" i="1"/>
  <c r="GG93" i="1"/>
  <c r="GF93" i="1"/>
  <c r="GE93" i="1"/>
  <c r="GD93" i="1"/>
  <c r="GC93" i="1"/>
  <c r="GB93" i="1"/>
  <c r="GA93" i="1"/>
  <c r="FZ93" i="1"/>
  <c r="FY93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2" i="1"/>
  <c r="D92" i="1" s="1"/>
  <c r="E91" i="1"/>
  <c r="D91" i="1" s="1"/>
  <c r="ID90" i="1"/>
  <c r="ID86" i="1" s="1"/>
  <c r="HS90" i="1"/>
  <c r="HO90" i="1"/>
  <c r="HM90" i="1"/>
  <c r="HK90" i="1"/>
  <c r="HI90" i="1"/>
  <c r="HG90" i="1"/>
  <c r="HE90" i="1"/>
  <c r="HC90" i="1"/>
  <c r="HA90" i="1"/>
  <c r="GZ90" i="1"/>
  <c r="GC90" i="1"/>
  <c r="GB90" i="1"/>
  <c r="FX90" i="1"/>
  <c r="FV90" i="1"/>
  <c r="FT90" i="1"/>
  <c r="FS90" i="1"/>
  <c r="FR90" i="1"/>
  <c r="FQ90" i="1"/>
  <c r="FL90" i="1"/>
  <c r="FK90" i="1"/>
  <c r="FH90" i="1"/>
  <c r="FG90" i="1"/>
  <c r="FA90" i="1"/>
  <c r="EZ90" i="1"/>
  <c r="EX90" i="1"/>
  <c r="EW90" i="1"/>
  <c r="EV90" i="1"/>
  <c r="EU90" i="1"/>
  <c r="ET90" i="1"/>
  <c r="ER90" i="1"/>
  <c r="EM90" i="1"/>
  <c r="EL90" i="1"/>
  <c r="EK90" i="1"/>
  <c r="EJ90" i="1"/>
  <c r="EB90" i="1"/>
  <c r="EA90" i="1"/>
  <c r="DX90" i="1"/>
  <c r="DV90" i="1"/>
  <c r="DQ90" i="1"/>
  <c r="DJ90" i="1"/>
  <c r="DH90" i="1"/>
  <c r="CZ90" i="1"/>
  <c r="CY90" i="1"/>
  <c r="CR90" i="1"/>
  <c r="CK90" i="1"/>
  <c r="CC90" i="1"/>
  <c r="BX90" i="1"/>
  <c r="BW90" i="1"/>
  <c r="BT90" i="1"/>
  <c r="BP90" i="1"/>
  <c r="BN90" i="1"/>
  <c r="BL90" i="1"/>
  <c r="BK90" i="1"/>
  <c r="BF90" i="1"/>
  <c r="BD90" i="1"/>
  <c r="BC90" i="1"/>
  <c r="AT90" i="1"/>
  <c r="AO90" i="1"/>
  <c r="AF90" i="1"/>
  <c r="R90" i="1"/>
  <c r="K90" i="1"/>
  <c r="I90" i="1"/>
  <c r="G90" i="1"/>
  <c r="ID89" i="1"/>
  <c r="HS89" i="1"/>
  <c r="HO89" i="1"/>
  <c r="HM89" i="1"/>
  <c r="HK89" i="1"/>
  <c r="HI89" i="1"/>
  <c r="HG89" i="1"/>
  <c r="HE89" i="1"/>
  <c r="HC89" i="1"/>
  <c r="HA89" i="1"/>
  <c r="GZ89" i="1"/>
  <c r="GC89" i="1"/>
  <c r="GB89" i="1"/>
  <c r="FX89" i="1"/>
  <c r="FV89" i="1"/>
  <c r="FT89" i="1"/>
  <c r="FS89" i="1"/>
  <c r="FR89" i="1"/>
  <c r="FQ89" i="1"/>
  <c r="FL89" i="1"/>
  <c r="FK89" i="1"/>
  <c r="FH89" i="1"/>
  <c r="FG89" i="1"/>
  <c r="FA89" i="1"/>
  <c r="EZ89" i="1"/>
  <c r="EX89" i="1"/>
  <c r="EW89" i="1"/>
  <c r="EV89" i="1"/>
  <c r="EU89" i="1"/>
  <c r="ET89" i="1"/>
  <c r="ER89" i="1"/>
  <c r="EM89" i="1"/>
  <c r="EL89" i="1"/>
  <c r="EK89" i="1"/>
  <c r="EJ89" i="1"/>
  <c r="EB89" i="1"/>
  <c r="EA89" i="1"/>
  <c r="DX89" i="1"/>
  <c r="DV89" i="1"/>
  <c r="DQ89" i="1"/>
  <c r="DJ89" i="1"/>
  <c r="DH89" i="1"/>
  <c r="CZ89" i="1"/>
  <c r="CY89" i="1"/>
  <c r="CR89" i="1"/>
  <c r="CK89" i="1"/>
  <c r="CC89" i="1"/>
  <c r="BX89" i="1"/>
  <c r="BW89" i="1"/>
  <c r="BT89" i="1"/>
  <c r="BP89" i="1"/>
  <c r="BN89" i="1"/>
  <c r="BL89" i="1"/>
  <c r="BK89" i="1"/>
  <c r="BF89" i="1"/>
  <c r="BD89" i="1"/>
  <c r="BC89" i="1"/>
  <c r="AT89" i="1"/>
  <c r="AO89" i="1"/>
  <c r="AF89" i="1"/>
  <c r="R89" i="1"/>
  <c r="K89" i="1"/>
  <c r="I89" i="1"/>
  <c r="G89" i="1"/>
  <c r="BF88" i="1"/>
  <c r="E88" i="1" s="1"/>
  <c r="D88" i="1" s="1"/>
  <c r="AO87" i="1"/>
  <c r="E87" i="1" s="1"/>
  <c r="D87" i="1" s="1"/>
  <c r="IC86" i="1"/>
  <c r="IB86" i="1"/>
  <c r="IA86" i="1"/>
  <c r="HZ86" i="1"/>
  <c r="HY86" i="1"/>
  <c r="HX86" i="1"/>
  <c r="HW86" i="1"/>
  <c r="HV86" i="1"/>
  <c r="HU86" i="1"/>
  <c r="HT86" i="1"/>
  <c r="HS86" i="1"/>
  <c r="HR86" i="1"/>
  <c r="HQ86" i="1"/>
  <c r="HP86" i="1"/>
  <c r="HO86" i="1"/>
  <c r="HN86" i="1"/>
  <c r="HM86" i="1"/>
  <c r="HL86" i="1"/>
  <c r="HK86" i="1"/>
  <c r="HJ86" i="1"/>
  <c r="HI86" i="1"/>
  <c r="HH86" i="1"/>
  <c r="HG86" i="1"/>
  <c r="HF86" i="1"/>
  <c r="HE86" i="1"/>
  <c r="HD86" i="1"/>
  <c r="HC86" i="1"/>
  <c r="HB86" i="1"/>
  <c r="HA86" i="1"/>
  <c r="GZ86" i="1"/>
  <c r="GY86" i="1"/>
  <c r="GX86" i="1"/>
  <c r="GW86" i="1"/>
  <c r="GV86" i="1"/>
  <c r="GU86" i="1"/>
  <c r="GT86" i="1"/>
  <c r="GS86" i="1"/>
  <c r="GR86" i="1"/>
  <c r="GQ86" i="1"/>
  <c r="GP86" i="1"/>
  <c r="GO86" i="1"/>
  <c r="GN86" i="1"/>
  <c r="GM86" i="1"/>
  <c r="GL86" i="1"/>
  <c r="GK86" i="1"/>
  <c r="GJ86" i="1"/>
  <c r="GI86" i="1"/>
  <c r="GH86" i="1"/>
  <c r="GG86" i="1"/>
  <c r="GF86" i="1"/>
  <c r="GE86" i="1"/>
  <c r="GD86" i="1"/>
  <c r="GC86" i="1"/>
  <c r="GB86" i="1"/>
  <c r="GA86" i="1"/>
  <c r="FZ86" i="1"/>
  <c r="FY86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ID85" i="1"/>
  <c r="IB85" i="1"/>
  <c r="HM85" i="1"/>
  <c r="DJ85" i="1"/>
  <c r="CR85" i="1"/>
  <c r="BK85" i="1"/>
  <c r="BA85" i="1"/>
  <c r="ID84" i="1"/>
  <c r="IB84" i="1"/>
  <c r="HM84" i="1"/>
  <c r="DJ84" i="1"/>
  <c r="CR84" i="1"/>
  <c r="BK84" i="1"/>
  <c r="BA84" i="1"/>
  <c r="E83" i="1"/>
  <c r="D83" i="1" s="1"/>
  <c r="E82" i="1"/>
  <c r="D82" i="1" s="1"/>
  <c r="Z81" i="1"/>
  <c r="E81" i="1" s="1"/>
  <c r="D81" i="1" s="1"/>
  <c r="Z80" i="1"/>
  <c r="E80" i="1"/>
  <c r="D80" i="1" s="1"/>
  <c r="CZ79" i="1"/>
  <c r="E79" i="1" s="1"/>
  <c r="E78" i="1"/>
  <c r="D78" i="1" s="1"/>
  <c r="ID77" i="1"/>
  <c r="ID73" i="1" s="1"/>
  <c r="IB77" i="1"/>
  <c r="IB73" i="1" s="1"/>
  <c r="IB71" i="1" s="1"/>
  <c r="HM77" i="1"/>
  <c r="DJ77" i="1"/>
  <c r="CR77" i="1"/>
  <c r="BK77" i="1"/>
  <c r="BA77" i="1"/>
  <c r="AW77" i="1"/>
  <c r="Z77" i="1"/>
  <c r="ID76" i="1"/>
  <c r="IB76" i="1"/>
  <c r="HM76" i="1"/>
  <c r="DJ76" i="1"/>
  <c r="CR76" i="1"/>
  <c r="BK76" i="1"/>
  <c r="BA76" i="1"/>
  <c r="AW76" i="1"/>
  <c r="Z76" i="1"/>
  <c r="E76" i="1" s="1"/>
  <c r="E75" i="1"/>
  <c r="D75" i="1"/>
  <c r="E74" i="1"/>
  <c r="D74" i="1"/>
  <c r="IC73" i="1"/>
  <c r="IA73" i="1"/>
  <c r="HZ73" i="1"/>
  <c r="HY73" i="1"/>
  <c r="HX73" i="1"/>
  <c r="HW73" i="1"/>
  <c r="HV73" i="1"/>
  <c r="HU73" i="1"/>
  <c r="HT73" i="1"/>
  <c r="HS73" i="1"/>
  <c r="HR73" i="1"/>
  <c r="HQ73" i="1"/>
  <c r="HP73" i="1"/>
  <c r="HO73" i="1"/>
  <c r="HN73" i="1"/>
  <c r="HM73" i="1"/>
  <c r="HL73" i="1"/>
  <c r="HK73" i="1"/>
  <c r="HJ73" i="1"/>
  <c r="HI73" i="1"/>
  <c r="HH73" i="1"/>
  <c r="HG73" i="1"/>
  <c r="HF73" i="1"/>
  <c r="HE73" i="1"/>
  <c r="HD73" i="1"/>
  <c r="HC73" i="1"/>
  <c r="HB73" i="1"/>
  <c r="HA73" i="1"/>
  <c r="GZ73" i="1"/>
  <c r="GY73" i="1"/>
  <c r="GX73" i="1"/>
  <c r="GW73" i="1"/>
  <c r="GV73" i="1"/>
  <c r="GU73" i="1"/>
  <c r="GT73" i="1"/>
  <c r="GS73" i="1"/>
  <c r="GR73" i="1"/>
  <c r="GQ73" i="1"/>
  <c r="GP73" i="1"/>
  <c r="GO73" i="1"/>
  <c r="GN73" i="1"/>
  <c r="GM73" i="1"/>
  <c r="GL73" i="1"/>
  <c r="GK73" i="1"/>
  <c r="GJ73" i="1"/>
  <c r="GI73" i="1"/>
  <c r="GH73" i="1"/>
  <c r="GG73" i="1"/>
  <c r="GF73" i="1"/>
  <c r="GE73" i="1"/>
  <c r="GD73" i="1"/>
  <c r="GC73" i="1"/>
  <c r="GB73" i="1"/>
  <c r="GA73" i="1"/>
  <c r="FZ73" i="1"/>
  <c r="FY73" i="1"/>
  <c r="FX73" i="1"/>
  <c r="FW73" i="1"/>
  <c r="FV73" i="1"/>
  <c r="FU73" i="1"/>
  <c r="FT73" i="1"/>
  <c r="FS73" i="1"/>
  <c r="FR73" i="1"/>
  <c r="FQ73" i="1"/>
  <c r="FP73" i="1"/>
  <c r="FO73" i="1"/>
  <c r="FN73" i="1"/>
  <c r="FM73" i="1"/>
  <c r="FL73" i="1"/>
  <c r="FK73" i="1"/>
  <c r="FJ73" i="1"/>
  <c r="FI73" i="1"/>
  <c r="FH73" i="1"/>
  <c r="FG73" i="1"/>
  <c r="FF73" i="1"/>
  <c r="FE73" i="1"/>
  <c r="FD73" i="1"/>
  <c r="FC73" i="1"/>
  <c r="FB73" i="1"/>
  <c r="FA73" i="1"/>
  <c r="EZ73" i="1"/>
  <c r="EY73" i="1"/>
  <c r="EX73" i="1"/>
  <c r="EW73" i="1"/>
  <c r="EV73" i="1"/>
  <c r="EU73" i="1"/>
  <c r="ET73" i="1"/>
  <c r="ES73" i="1"/>
  <c r="ER73" i="1"/>
  <c r="EQ73" i="1"/>
  <c r="EP73" i="1"/>
  <c r="EO73" i="1"/>
  <c r="EN73" i="1"/>
  <c r="EM73" i="1"/>
  <c r="EL73" i="1"/>
  <c r="EK73" i="1"/>
  <c r="EJ73" i="1"/>
  <c r="EI73" i="1"/>
  <c r="EH73" i="1"/>
  <c r="EG73" i="1"/>
  <c r="EF73" i="1"/>
  <c r="EE73" i="1"/>
  <c r="ED73" i="1"/>
  <c r="EC73" i="1"/>
  <c r="EB73" i="1"/>
  <c r="EA73" i="1"/>
  <c r="DZ73" i="1"/>
  <c r="DY73" i="1"/>
  <c r="DX73" i="1"/>
  <c r="DW73" i="1"/>
  <c r="DV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ID72" i="1"/>
  <c r="IC72" i="1"/>
  <c r="IB72" i="1"/>
  <c r="IA72" i="1"/>
  <c r="HZ72" i="1"/>
  <c r="HY72" i="1"/>
  <c r="HX72" i="1"/>
  <c r="HW72" i="1"/>
  <c r="HV72" i="1"/>
  <c r="HU72" i="1"/>
  <c r="HT72" i="1"/>
  <c r="HS72" i="1"/>
  <c r="HR72" i="1"/>
  <c r="HQ72" i="1"/>
  <c r="HP72" i="1"/>
  <c r="HO72" i="1"/>
  <c r="HN72" i="1"/>
  <c r="HM72" i="1"/>
  <c r="HL72" i="1"/>
  <c r="HK72" i="1"/>
  <c r="HJ72" i="1"/>
  <c r="HI72" i="1"/>
  <c r="HH72" i="1"/>
  <c r="HG72" i="1"/>
  <c r="HF72" i="1"/>
  <c r="HE72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GQ72" i="1"/>
  <c r="GP72" i="1"/>
  <c r="GO72" i="1"/>
  <c r="GN72" i="1"/>
  <c r="GM72" i="1"/>
  <c r="GL72" i="1"/>
  <c r="GK72" i="1"/>
  <c r="GJ72" i="1"/>
  <c r="GI72" i="1"/>
  <c r="GH72" i="1"/>
  <c r="GG72" i="1"/>
  <c r="GF72" i="1"/>
  <c r="GE72" i="1"/>
  <c r="GD72" i="1"/>
  <c r="GC72" i="1"/>
  <c r="GB72" i="1"/>
  <c r="GA72" i="1"/>
  <c r="FZ72" i="1"/>
  <c r="FY72" i="1"/>
  <c r="FX72" i="1"/>
  <c r="FW72" i="1"/>
  <c r="FV72" i="1"/>
  <c r="FU72" i="1"/>
  <c r="FT72" i="1"/>
  <c r="FS72" i="1"/>
  <c r="FR72" i="1"/>
  <c r="FQ72" i="1"/>
  <c r="FP72" i="1"/>
  <c r="FO72" i="1"/>
  <c r="FN72" i="1"/>
  <c r="FM72" i="1"/>
  <c r="FL72" i="1"/>
  <c r="FK72" i="1"/>
  <c r="FJ72" i="1"/>
  <c r="FI72" i="1"/>
  <c r="FH72" i="1"/>
  <c r="FG72" i="1"/>
  <c r="FF72" i="1"/>
  <c r="FE72" i="1"/>
  <c r="FD72" i="1"/>
  <c r="FC72" i="1"/>
  <c r="FB72" i="1"/>
  <c r="FA72" i="1"/>
  <c r="EZ72" i="1"/>
  <c r="EY72" i="1"/>
  <c r="EX72" i="1"/>
  <c r="EW72" i="1"/>
  <c r="EV72" i="1"/>
  <c r="EU72" i="1"/>
  <c r="ET72" i="1"/>
  <c r="ES72" i="1"/>
  <c r="ER72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IC71" i="1"/>
  <c r="IA71" i="1"/>
  <c r="HZ71" i="1"/>
  <c r="HY71" i="1"/>
  <c r="HX71" i="1"/>
  <c r="HW71" i="1"/>
  <c r="HV71" i="1"/>
  <c r="HU71" i="1"/>
  <c r="HT71" i="1"/>
  <c r="HS71" i="1"/>
  <c r="HR71" i="1"/>
  <c r="HQ71" i="1"/>
  <c r="HP71" i="1"/>
  <c r="HO71" i="1"/>
  <c r="HN71" i="1"/>
  <c r="HM71" i="1"/>
  <c r="HL71" i="1"/>
  <c r="HK71" i="1"/>
  <c r="HJ71" i="1"/>
  <c r="HI71" i="1"/>
  <c r="HH71" i="1"/>
  <c r="HG71" i="1"/>
  <c r="HF71" i="1"/>
  <c r="HE71" i="1"/>
  <c r="HD71" i="1"/>
  <c r="HC71" i="1"/>
  <c r="HB71" i="1"/>
  <c r="HA71" i="1"/>
  <c r="GZ71" i="1"/>
  <c r="GY71" i="1"/>
  <c r="GX71" i="1"/>
  <c r="GW71" i="1"/>
  <c r="GV71" i="1"/>
  <c r="GU71" i="1"/>
  <c r="GT71" i="1"/>
  <c r="GS71" i="1"/>
  <c r="GR71" i="1"/>
  <c r="GQ71" i="1"/>
  <c r="GP71" i="1"/>
  <c r="GO71" i="1"/>
  <c r="GN71" i="1"/>
  <c r="GM71" i="1"/>
  <c r="GL71" i="1"/>
  <c r="GK71" i="1"/>
  <c r="GJ71" i="1"/>
  <c r="GI71" i="1"/>
  <c r="GH71" i="1"/>
  <c r="GG71" i="1"/>
  <c r="GF71" i="1"/>
  <c r="GE71" i="1"/>
  <c r="GD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Q71" i="1"/>
  <c r="FP71" i="1"/>
  <c r="FO71" i="1"/>
  <c r="FN71" i="1"/>
  <c r="FM71" i="1"/>
  <c r="FL71" i="1"/>
  <c r="FK71" i="1"/>
  <c r="FJ71" i="1"/>
  <c r="FI71" i="1"/>
  <c r="FH71" i="1"/>
  <c r="FG71" i="1"/>
  <c r="FF71" i="1"/>
  <c r="FE71" i="1"/>
  <c r="FD71" i="1"/>
  <c r="FC71" i="1"/>
  <c r="FB71" i="1"/>
  <c r="FA71" i="1"/>
  <c r="EZ71" i="1"/>
  <c r="EY71" i="1"/>
  <c r="EX71" i="1"/>
  <c r="EW71" i="1"/>
  <c r="EV71" i="1"/>
  <c r="EU71" i="1"/>
  <c r="ET71" i="1"/>
  <c r="ES71" i="1"/>
  <c r="ER71" i="1"/>
  <c r="EQ71" i="1"/>
  <c r="EP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0" i="1"/>
  <c r="D70" i="1" s="1"/>
  <c r="E69" i="1"/>
  <c r="D69" i="1" s="1"/>
  <c r="E68" i="1"/>
  <c r="D68" i="1" s="1"/>
  <c r="E67" i="1"/>
  <c r="D67" i="1" s="1"/>
  <c r="E66" i="1"/>
  <c r="D66" i="1" s="1"/>
  <c r="E65" i="1"/>
  <c r="D65" i="1" s="1"/>
  <c r="E64" i="1"/>
  <c r="D64" i="1" s="1"/>
  <c r="E63" i="1"/>
  <c r="D63" i="1" s="1"/>
  <c r="E62" i="1"/>
  <c r="D62" i="1" s="1"/>
  <c r="E61" i="1"/>
  <c r="D61" i="1" s="1"/>
  <c r="E60" i="1"/>
  <c r="D60" i="1" s="1"/>
  <c r="E59" i="1"/>
  <c r="D59" i="1" s="1"/>
  <c r="E58" i="1"/>
  <c r="D58" i="1" s="1"/>
  <c r="E57" i="1"/>
  <c r="D57" i="1" s="1"/>
  <c r="GD56" i="1"/>
  <c r="DR56" i="1"/>
  <c r="E56" i="1"/>
  <c r="D56" i="1" s="1"/>
  <c r="GD55" i="1"/>
  <c r="DR55" i="1"/>
  <c r="E55" i="1" s="1"/>
  <c r="D55" i="1" s="1"/>
  <c r="E54" i="1"/>
  <c r="D54" i="1" s="1"/>
  <c r="E53" i="1"/>
  <c r="D53" i="1" s="1"/>
  <c r="E52" i="1"/>
  <c r="D52" i="1" s="1"/>
  <c r="E51" i="1"/>
  <c r="D51" i="1" s="1"/>
  <c r="E50" i="1"/>
  <c r="D50" i="1" s="1"/>
  <c r="E49" i="1"/>
  <c r="D49" i="1" s="1"/>
  <c r="D48" i="1"/>
  <c r="D47" i="1"/>
  <c r="E46" i="1"/>
  <c r="D46" i="1" s="1"/>
  <c r="E45" i="1"/>
  <c r="D45" i="1" s="1"/>
  <c r="E44" i="1"/>
  <c r="D44" i="1" s="1"/>
  <c r="E43" i="1"/>
  <c r="D43" i="1" s="1"/>
  <c r="F42" i="1"/>
  <c r="E42" i="1" s="1"/>
  <c r="F41" i="1"/>
  <c r="E41" i="1" s="1"/>
  <c r="D41" i="1" s="1"/>
  <c r="E40" i="1"/>
  <c r="D40" i="1" s="1"/>
  <c r="E39" i="1"/>
  <c r="D39" i="1" s="1"/>
  <c r="FK38" i="1"/>
  <c r="F38" i="1"/>
  <c r="F37" i="1"/>
  <c r="E37" i="1" s="1"/>
  <c r="D37" i="1" s="1"/>
  <c r="FK36" i="1"/>
  <c r="F36" i="1"/>
  <c r="HN35" i="1"/>
  <c r="ER35" i="1"/>
  <c r="BC35" i="1"/>
  <c r="E35" i="1" s="1"/>
  <c r="D35" i="1" s="1"/>
  <c r="HN34" i="1"/>
  <c r="ER34" i="1"/>
  <c r="BC34" i="1"/>
  <c r="D33" i="1"/>
  <c r="D32" i="1"/>
  <c r="E31" i="1"/>
  <c r="D31" i="1" s="1"/>
  <c r="E30" i="1"/>
  <c r="D30" i="1" s="1"/>
  <c r="E29" i="1"/>
  <c r="D29" i="1" s="1"/>
  <c r="E28" i="1"/>
  <c r="D28" i="1" s="1"/>
  <c r="E27" i="1"/>
  <c r="D27" i="1" s="1"/>
  <c r="E26" i="1"/>
  <c r="D26" i="1" s="1"/>
  <c r="E25" i="1"/>
  <c r="D25" i="1" s="1"/>
  <c r="E24" i="1"/>
  <c r="D24" i="1" s="1"/>
  <c r="E23" i="1"/>
  <c r="D23" i="1" s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E21" i="1"/>
  <c r="D21" i="1" s="1"/>
  <c r="E20" i="1"/>
  <c r="D20" i="1" s="1"/>
  <c r="E19" i="1"/>
  <c r="D19" i="1" s="1"/>
  <c r="E18" i="1"/>
  <c r="D18" i="1" s="1"/>
  <c r="E17" i="1"/>
  <c r="D17" i="1" s="1"/>
  <c r="E16" i="1"/>
  <c r="D16" i="1" s="1"/>
  <c r="ID15" i="1"/>
  <c r="IC15" i="1"/>
  <c r="IB15" i="1"/>
  <c r="IA15" i="1"/>
  <c r="HZ15" i="1"/>
  <c r="HY15" i="1"/>
  <c r="HX15" i="1"/>
  <c r="HW15" i="1"/>
  <c r="HV15" i="1"/>
  <c r="HU15" i="1"/>
  <c r="HT15" i="1"/>
  <c r="HS15" i="1"/>
  <c r="HR15" i="1"/>
  <c r="HQ15" i="1"/>
  <c r="HP15" i="1"/>
  <c r="HO15" i="1"/>
  <c r="HN15" i="1"/>
  <c r="HM15" i="1"/>
  <c r="HL15" i="1"/>
  <c r="HK15" i="1"/>
  <c r="HJ15" i="1"/>
  <c r="HI15" i="1"/>
  <c r="HH15" i="1"/>
  <c r="HG15" i="1"/>
  <c r="HF15" i="1"/>
  <c r="HE15" i="1"/>
  <c r="HD15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ID14" i="1"/>
  <c r="IC14" i="1"/>
  <c r="IB14" i="1"/>
  <c r="IA14" i="1"/>
  <c r="HZ14" i="1"/>
  <c r="HY14" i="1"/>
  <c r="HX14" i="1"/>
  <c r="HW14" i="1"/>
  <c r="HV14" i="1"/>
  <c r="HU14" i="1"/>
  <c r="HT14" i="1"/>
  <c r="HS14" i="1"/>
  <c r="HR14" i="1"/>
  <c r="HQ14" i="1"/>
  <c r="HP14" i="1"/>
  <c r="HO14" i="1"/>
  <c r="HN14" i="1"/>
  <c r="HM14" i="1"/>
  <c r="HL14" i="1"/>
  <c r="HK14" i="1"/>
  <c r="HJ14" i="1"/>
  <c r="HI14" i="1"/>
  <c r="HH14" i="1"/>
  <c r="HG14" i="1"/>
  <c r="HF14" i="1"/>
  <c r="HE14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 s="1"/>
  <c r="E13" i="1"/>
  <c r="D13" i="1" s="1"/>
  <c r="ID12" i="1"/>
  <c r="IC12" i="1"/>
  <c r="IB12" i="1"/>
  <c r="IA12" i="1"/>
  <c r="HZ12" i="1"/>
  <c r="HY12" i="1"/>
  <c r="HX12" i="1"/>
  <c r="HW12" i="1"/>
  <c r="HV12" i="1"/>
  <c r="HU12" i="1"/>
  <c r="HT12" i="1"/>
  <c r="HS12" i="1"/>
  <c r="HR12" i="1"/>
  <c r="HQ12" i="1"/>
  <c r="HP12" i="1"/>
  <c r="HO12" i="1"/>
  <c r="HN12" i="1"/>
  <c r="HM12" i="1"/>
  <c r="HL12" i="1"/>
  <c r="HK12" i="1"/>
  <c r="HJ12" i="1"/>
  <c r="HI12" i="1"/>
  <c r="HH12" i="1"/>
  <c r="HG12" i="1"/>
  <c r="HF12" i="1"/>
  <c r="HE12" i="1"/>
  <c r="HD12" i="1"/>
  <c r="HC12" i="1"/>
  <c r="HB12" i="1"/>
  <c r="HA12" i="1"/>
  <c r="GZ12" i="1"/>
  <c r="GY12" i="1"/>
  <c r="GX12" i="1"/>
  <c r="GW12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36" i="1" l="1"/>
  <c r="D36" i="1" s="1"/>
  <c r="E89" i="1"/>
  <c r="D89" i="1" s="1"/>
  <c r="E93" i="1"/>
  <c r="HO66" i="2"/>
  <c r="HO71" i="6" s="1"/>
  <c r="HO73" i="6"/>
  <c r="E71" i="6"/>
  <c r="D71" i="6" s="1"/>
  <c r="D73" i="6"/>
  <c r="D22" i="1"/>
  <c r="E38" i="1"/>
  <c r="D38" i="1" s="1"/>
  <c r="E77" i="1"/>
  <c r="D77" i="1" s="1"/>
  <c r="ID71" i="1"/>
  <c r="E84" i="1"/>
  <c r="D84" i="1" s="1"/>
  <c r="E90" i="1"/>
  <c r="D99" i="1"/>
  <c r="E10" i="2"/>
  <c r="D10" i="2" s="1"/>
  <c r="E17" i="2"/>
  <c r="D17" i="2" s="1"/>
  <c r="E88" i="2"/>
  <c r="H93" i="6"/>
  <c r="E93" i="6" s="1"/>
  <c r="AA97" i="6"/>
  <c r="AA101" i="6" s="1"/>
  <c r="D90" i="1"/>
  <c r="E86" i="1"/>
  <c r="D15" i="1"/>
  <c r="E34" i="1"/>
  <c r="D34" i="1" s="1"/>
  <c r="E85" i="1"/>
  <c r="D85" i="1" s="1"/>
  <c r="D86" i="1"/>
  <c r="F92" i="2"/>
  <c r="E9" i="2"/>
  <c r="D9" i="2" s="1"/>
  <c r="E7" i="2"/>
  <c r="D7" i="2" s="1"/>
  <c r="D30" i="2"/>
  <c r="E68" i="2"/>
  <c r="D72" i="2"/>
  <c r="D75" i="2"/>
  <c r="E67" i="2"/>
  <c r="D67" i="2" s="1"/>
  <c r="E81" i="2"/>
  <c r="D83" i="2"/>
  <c r="D81" i="2" s="1"/>
  <c r="G92" i="2"/>
  <c r="G97" i="6" s="1"/>
  <c r="G101" i="6" s="1"/>
  <c r="I92" i="2"/>
  <c r="I97" i="6" s="1"/>
  <c r="I101" i="6" s="1"/>
  <c r="K92" i="2"/>
  <c r="K97" i="6" s="1"/>
  <c r="K101" i="6" s="1"/>
  <c r="N92" i="2"/>
  <c r="P92" i="2"/>
  <c r="P97" i="6" s="1"/>
  <c r="P101" i="6" s="1"/>
  <c r="R92" i="2"/>
  <c r="R97" i="6" s="1"/>
  <c r="R101" i="6" s="1"/>
  <c r="T92" i="2"/>
  <c r="T97" i="6" s="1"/>
  <c r="T101" i="6" s="1"/>
  <c r="V92" i="2"/>
  <c r="V97" i="6" s="1"/>
  <c r="V101" i="6" s="1"/>
  <c r="X92" i="2"/>
  <c r="X97" i="6" s="1"/>
  <c r="X101" i="6" s="1"/>
  <c r="Z92" i="2"/>
  <c r="Z97" i="6" s="1"/>
  <c r="Z101" i="6" s="1"/>
  <c r="AB92" i="2"/>
  <c r="AB97" i="6" s="1"/>
  <c r="AB101" i="6" s="1"/>
  <c r="AD92" i="2"/>
  <c r="AD97" i="6" s="1"/>
  <c r="AD101" i="6" s="1"/>
  <c r="AF92" i="2"/>
  <c r="AF97" i="6" s="1"/>
  <c r="AF101" i="6" s="1"/>
  <c r="AH92" i="2"/>
  <c r="AH97" i="6" s="1"/>
  <c r="AH101" i="6" s="1"/>
  <c r="AJ92" i="2"/>
  <c r="AJ97" i="6" s="1"/>
  <c r="AJ101" i="6" s="1"/>
  <c r="AL92" i="2"/>
  <c r="AL97" i="6" s="1"/>
  <c r="AL101" i="6" s="1"/>
  <c r="AN92" i="2"/>
  <c r="AN97" i="6" s="1"/>
  <c r="AN101" i="6" s="1"/>
  <c r="AP92" i="2"/>
  <c r="AP97" i="6" s="1"/>
  <c r="AP101" i="6" s="1"/>
  <c r="AR92" i="2"/>
  <c r="AR97" i="6" s="1"/>
  <c r="AR101" i="6" s="1"/>
  <c r="AT92" i="2"/>
  <c r="AT97" i="6" s="1"/>
  <c r="AT101" i="6" s="1"/>
  <c r="AV92" i="2"/>
  <c r="AV97" i="6" s="1"/>
  <c r="AV101" i="6" s="1"/>
  <c r="AX92" i="2"/>
  <c r="AX97" i="6" s="1"/>
  <c r="AX101" i="6" s="1"/>
  <c r="AZ92" i="2"/>
  <c r="AZ97" i="6" s="1"/>
  <c r="AZ101" i="6" s="1"/>
  <c r="BB92" i="2"/>
  <c r="BB97" i="6" s="1"/>
  <c r="BB101" i="6" s="1"/>
  <c r="BD92" i="2"/>
  <c r="BD97" i="6" s="1"/>
  <c r="BD101" i="6" s="1"/>
  <c r="BF92" i="2"/>
  <c r="BF97" i="6" s="1"/>
  <c r="BF101" i="6" s="1"/>
  <c r="BH92" i="2"/>
  <c r="BH97" i="6" s="1"/>
  <c r="BH101" i="6" s="1"/>
  <c r="BJ92" i="2"/>
  <c r="BJ97" i="6" s="1"/>
  <c r="BJ101" i="6" s="1"/>
  <c r="BL92" i="2"/>
  <c r="BL97" i="6" s="1"/>
  <c r="BL101" i="6" s="1"/>
  <c r="BN92" i="2"/>
  <c r="BN97" i="6" s="1"/>
  <c r="BN101" i="6" s="1"/>
  <c r="BP92" i="2"/>
  <c r="BP97" i="6" s="1"/>
  <c r="BP101" i="6" s="1"/>
  <c r="BR92" i="2"/>
  <c r="BR97" i="6" s="1"/>
  <c r="BR101" i="6" s="1"/>
  <c r="BT92" i="2"/>
  <c r="BT97" i="6" s="1"/>
  <c r="BT101" i="6" s="1"/>
  <c r="BV92" i="2"/>
  <c r="BV97" i="6" s="1"/>
  <c r="BV101" i="6" s="1"/>
  <c r="BX92" i="2"/>
  <c r="BX97" i="6" s="1"/>
  <c r="BX101" i="6" s="1"/>
  <c r="BZ92" i="2"/>
  <c r="BZ97" i="6" s="1"/>
  <c r="BZ101" i="6" s="1"/>
  <c r="CB92" i="2"/>
  <c r="CB97" i="6" s="1"/>
  <c r="CB101" i="6" s="1"/>
  <c r="CD92" i="2"/>
  <c r="CD97" i="6" s="1"/>
  <c r="CD101" i="6" s="1"/>
  <c r="CF92" i="2"/>
  <c r="CF97" i="6" s="1"/>
  <c r="CF101" i="6" s="1"/>
  <c r="CH92" i="2"/>
  <c r="CH97" i="6" s="1"/>
  <c r="CH101" i="6" s="1"/>
  <c r="CJ92" i="2"/>
  <c r="CJ97" i="6" s="1"/>
  <c r="CJ101" i="6" s="1"/>
  <c r="CL92" i="2"/>
  <c r="CL97" i="6" s="1"/>
  <c r="CL101" i="6" s="1"/>
  <c r="CN92" i="2"/>
  <c r="CN97" i="6" s="1"/>
  <c r="CN101" i="6" s="1"/>
  <c r="CP92" i="2"/>
  <c r="CP97" i="6" s="1"/>
  <c r="CP101" i="6" s="1"/>
  <c r="CR92" i="2"/>
  <c r="CR97" i="6" s="1"/>
  <c r="CR101" i="6" s="1"/>
  <c r="CT92" i="2"/>
  <c r="CT97" i="6" s="1"/>
  <c r="CT101" i="6" s="1"/>
  <c r="CV92" i="2"/>
  <c r="CV97" i="6" s="1"/>
  <c r="CV101" i="6" s="1"/>
  <c r="CX92" i="2"/>
  <c r="CX97" i="6" s="1"/>
  <c r="CX101" i="6" s="1"/>
  <c r="CZ92" i="2"/>
  <c r="CZ97" i="6" s="1"/>
  <c r="CZ101" i="6" s="1"/>
  <c r="DB92" i="2"/>
  <c r="DB97" i="6" s="1"/>
  <c r="DB101" i="6" s="1"/>
  <c r="DD92" i="2"/>
  <c r="DD97" i="6" s="1"/>
  <c r="DD101" i="6" s="1"/>
  <c r="DF92" i="2"/>
  <c r="DF97" i="6" s="1"/>
  <c r="DF101" i="6" s="1"/>
  <c r="DH92" i="2"/>
  <c r="DH97" i="6" s="1"/>
  <c r="DH101" i="6" s="1"/>
  <c r="DJ92" i="2"/>
  <c r="DJ97" i="6" s="1"/>
  <c r="DJ101" i="6" s="1"/>
  <c r="DL92" i="2"/>
  <c r="DL97" i="6" s="1"/>
  <c r="DL101" i="6" s="1"/>
  <c r="DN92" i="2"/>
  <c r="DN97" i="6" s="1"/>
  <c r="DN101" i="6" s="1"/>
  <c r="DP92" i="2"/>
  <c r="DP97" i="6" s="1"/>
  <c r="DP101" i="6" s="1"/>
  <c r="DR92" i="2"/>
  <c r="DR97" i="6" s="1"/>
  <c r="DR101" i="6" s="1"/>
  <c r="DT92" i="2"/>
  <c r="DT97" i="6" s="1"/>
  <c r="DT101" i="6" s="1"/>
  <c r="DV92" i="2"/>
  <c r="DV97" i="6" s="1"/>
  <c r="DV101" i="6" s="1"/>
  <c r="DX92" i="2"/>
  <c r="DX97" i="6" s="1"/>
  <c r="DX101" i="6" s="1"/>
  <c r="DZ92" i="2"/>
  <c r="DZ97" i="6" s="1"/>
  <c r="DZ101" i="6" s="1"/>
  <c r="EB92" i="2"/>
  <c r="EB97" i="6" s="1"/>
  <c r="EB101" i="6" s="1"/>
  <c r="ED92" i="2"/>
  <c r="ED97" i="6" s="1"/>
  <c r="ED101" i="6" s="1"/>
  <c r="EF92" i="2"/>
  <c r="EF97" i="6" s="1"/>
  <c r="EF101" i="6" s="1"/>
  <c r="EH92" i="2"/>
  <c r="EH97" i="6" s="1"/>
  <c r="EH101" i="6" s="1"/>
  <c r="EJ92" i="2"/>
  <c r="EJ97" i="6" s="1"/>
  <c r="EJ101" i="6" s="1"/>
  <c r="EL92" i="2"/>
  <c r="EL97" i="6" s="1"/>
  <c r="EL101" i="6" s="1"/>
  <c r="EN92" i="2"/>
  <c r="EN97" i="6" s="1"/>
  <c r="EN101" i="6" s="1"/>
  <c r="EP92" i="2"/>
  <c r="EP97" i="6" s="1"/>
  <c r="EP101" i="6" s="1"/>
  <c r="ER92" i="2"/>
  <c r="ER97" i="6" s="1"/>
  <c r="ER101" i="6" s="1"/>
  <c r="ET92" i="2"/>
  <c r="ET97" i="6" s="1"/>
  <c r="ET101" i="6" s="1"/>
  <c r="EV92" i="2"/>
  <c r="EV97" i="6" s="1"/>
  <c r="EV101" i="6" s="1"/>
  <c r="EX92" i="2"/>
  <c r="EX97" i="6" s="1"/>
  <c r="EX101" i="6" s="1"/>
  <c r="EZ92" i="2"/>
  <c r="EZ97" i="6" s="1"/>
  <c r="EZ101" i="6" s="1"/>
  <c r="FB92" i="2"/>
  <c r="FB97" i="6" s="1"/>
  <c r="FB101" i="6" s="1"/>
  <c r="FD92" i="2"/>
  <c r="FD97" i="6" s="1"/>
  <c r="FD101" i="6" s="1"/>
  <c r="FF92" i="2"/>
  <c r="FF97" i="6" s="1"/>
  <c r="FF101" i="6" s="1"/>
  <c r="FH92" i="2"/>
  <c r="FH97" i="6" s="1"/>
  <c r="FH101" i="6" s="1"/>
  <c r="FJ92" i="2"/>
  <c r="FJ97" i="6" s="1"/>
  <c r="FJ101" i="6" s="1"/>
  <c r="FL92" i="2"/>
  <c r="FL97" i="6" s="1"/>
  <c r="FL101" i="6" s="1"/>
  <c r="FN92" i="2"/>
  <c r="FN97" i="6" s="1"/>
  <c r="FN101" i="6" s="1"/>
  <c r="FP92" i="2"/>
  <c r="FP97" i="6" s="1"/>
  <c r="FP101" i="6" s="1"/>
  <c r="FR92" i="2"/>
  <c r="FR97" i="6" s="1"/>
  <c r="FR101" i="6" s="1"/>
  <c r="FT92" i="2"/>
  <c r="FT97" i="6" s="1"/>
  <c r="FT101" i="6" s="1"/>
  <c r="FV92" i="2"/>
  <c r="FV97" i="6" s="1"/>
  <c r="FV101" i="6" s="1"/>
  <c r="FX92" i="2"/>
  <c r="FX97" i="6" s="1"/>
  <c r="FX101" i="6" s="1"/>
  <c r="FZ92" i="2"/>
  <c r="FZ97" i="6" s="1"/>
  <c r="FZ101" i="6" s="1"/>
  <c r="GB92" i="2"/>
  <c r="GB97" i="6" s="1"/>
  <c r="GB101" i="6" s="1"/>
  <c r="GD92" i="2"/>
  <c r="GD97" i="6" s="1"/>
  <c r="GD101" i="6" s="1"/>
  <c r="GF92" i="2"/>
  <c r="GF97" i="6" s="1"/>
  <c r="GF101" i="6" s="1"/>
  <c r="GH92" i="2"/>
  <c r="GH97" i="6" s="1"/>
  <c r="GH101" i="6" s="1"/>
  <c r="GJ92" i="2"/>
  <c r="GJ97" i="6" s="1"/>
  <c r="GJ101" i="6" s="1"/>
  <c r="GL92" i="2"/>
  <c r="GL97" i="6" s="1"/>
  <c r="GL101" i="6" s="1"/>
  <c r="GN92" i="2"/>
  <c r="GN97" i="6" s="1"/>
  <c r="GN101" i="6" s="1"/>
  <c r="GP92" i="2"/>
  <c r="GP97" i="6" s="1"/>
  <c r="GP101" i="6" s="1"/>
  <c r="GR92" i="2"/>
  <c r="GR97" i="6" s="1"/>
  <c r="GR101" i="6" s="1"/>
  <c r="GT92" i="2"/>
  <c r="GT97" i="6" s="1"/>
  <c r="GT101" i="6" s="1"/>
  <c r="GV92" i="2"/>
  <c r="GV97" i="6" s="1"/>
  <c r="GV101" i="6" s="1"/>
  <c r="GY92" i="2"/>
  <c r="GY97" i="6" s="1"/>
  <c r="GY101" i="6" s="1"/>
  <c r="HA92" i="2"/>
  <c r="HA97" i="6" s="1"/>
  <c r="HA101" i="6" s="1"/>
  <c r="HC92" i="2"/>
  <c r="HC97" i="6" s="1"/>
  <c r="HC101" i="6" s="1"/>
  <c r="HE92" i="2"/>
  <c r="HE97" i="6" s="1"/>
  <c r="HE101" i="6" s="1"/>
  <c r="HG92" i="2"/>
  <c r="HG97" i="6" s="1"/>
  <c r="HG101" i="6" s="1"/>
  <c r="HI92" i="2"/>
  <c r="HI97" i="6" s="1"/>
  <c r="HI101" i="6" s="1"/>
  <c r="HK92" i="2"/>
  <c r="HK97" i="6" s="1"/>
  <c r="HK101" i="6" s="1"/>
  <c r="D88" i="2"/>
  <c r="H92" i="2"/>
  <c r="H97" i="6" s="1"/>
  <c r="H101" i="6" s="1"/>
  <c r="J92" i="2"/>
  <c r="J97" i="6" s="1"/>
  <c r="J101" i="6" s="1"/>
  <c r="L92" i="2"/>
  <c r="L97" i="6" s="1"/>
  <c r="L101" i="6" s="1"/>
  <c r="O92" i="2"/>
  <c r="O97" i="6" s="1"/>
  <c r="O101" i="6" s="1"/>
  <c r="Q92" i="2"/>
  <c r="Q97" i="6" s="1"/>
  <c r="Q101" i="6" s="1"/>
  <c r="S92" i="2"/>
  <c r="S97" i="6" s="1"/>
  <c r="S101" i="6" s="1"/>
  <c r="U92" i="2"/>
  <c r="U97" i="6" s="1"/>
  <c r="U101" i="6" s="1"/>
  <c r="W92" i="2"/>
  <c r="W97" i="6" s="1"/>
  <c r="W101" i="6" s="1"/>
  <c r="Y92" i="2"/>
  <c r="Y97" i="6" s="1"/>
  <c r="Y101" i="6" s="1"/>
  <c r="AA92" i="2"/>
  <c r="AC92" i="2"/>
  <c r="AC97" i="6" s="1"/>
  <c r="AC101" i="6" s="1"/>
  <c r="AE92" i="2"/>
  <c r="AE97" i="6" s="1"/>
  <c r="AE101" i="6" s="1"/>
  <c r="AG92" i="2"/>
  <c r="AG97" i="6" s="1"/>
  <c r="AG101" i="6" s="1"/>
  <c r="AI92" i="2"/>
  <c r="AI97" i="6" s="1"/>
  <c r="AI101" i="6" s="1"/>
  <c r="AK92" i="2"/>
  <c r="AK97" i="6" s="1"/>
  <c r="AK101" i="6" s="1"/>
  <c r="AM92" i="2"/>
  <c r="AM97" i="6" s="1"/>
  <c r="AM101" i="6" s="1"/>
  <c r="AO92" i="2"/>
  <c r="AO97" i="6" s="1"/>
  <c r="AO101" i="6" s="1"/>
  <c r="AQ92" i="2"/>
  <c r="AQ97" i="6" s="1"/>
  <c r="AQ101" i="6" s="1"/>
  <c r="AS92" i="2"/>
  <c r="AS97" i="6" s="1"/>
  <c r="AS101" i="6" s="1"/>
  <c r="AU92" i="2"/>
  <c r="AU97" i="6" s="1"/>
  <c r="AU101" i="6" s="1"/>
  <c r="AW92" i="2"/>
  <c r="AW97" i="6" s="1"/>
  <c r="AW101" i="6" s="1"/>
  <c r="AY92" i="2"/>
  <c r="AY97" i="6" s="1"/>
  <c r="AY101" i="6" s="1"/>
  <c r="BA92" i="2"/>
  <c r="BA97" i="6" s="1"/>
  <c r="BA101" i="6" s="1"/>
  <c r="BC92" i="2"/>
  <c r="BC97" i="6" s="1"/>
  <c r="BC101" i="6" s="1"/>
  <c r="BE92" i="2"/>
  <c r="BE97" i="6" s="1"/>
  <c r="BE101" i="6" s="1"/>
  <c r="BG92" i="2"/>
  <c r="BG97" i="6" s="1"/>
  <c r="BG101" i="6" s="1"/>
  <c r="BI92" i="2"/>
  <c r="BI97" i="6" s="1"/>
  <c r="BI101" i="6" s="1"/>
  <c r="BK92" i="2"/>
  <c r="BK97" i="6" s="1"/>
  <c r="BK101" i="6" s="1"/>
  <c r="BM92" i="2"/>
  <c r="BM97" i="6" s="1"/>
  <c r="BM101" i="6" s="1"/>
  <c r="BO92" i="2"/>
  <c r="BO97" i="6" s="1"/>
  <c r="BO101" i="6" s="1"/>
  <c r="BQ92" i="2"/>
  <c r="BQ97" i="6" s="1"/>
  <c r="BQ101" i="6" s="1"/>
  <c r="BS92" i="2"/>
  <c r="BS97" i="6" s="1"/>
  <c r="BS101" i="6" s="1"/>
  <c r="BU92" i="2"/>
  <c r="BU97" i="6" s="1"/>
  <c r="BU101" i="6" s="1"/>
  <c r="BW92" i="2"/>
  <c r="BW97" i="6" s="1"/>
  <c r="BW101" i="6" s="1"/>
  <c r="BY92" i="2"/>
  <c r="BY97" i="6" s="1"/>
  <c r="BY101" i="6" s="1"/>
  <c r="CA92" i="2"/>
  <c r="CA97" i="6" s="1"/>
  <c r="CA101" i="6" s="1"/>
  <c r="CC92" i="2"/>
  <c r="CC97" i="6" s="1"/>
  <c r="CC101" i="6" s="1"/>
  <c r="CE92" i="2"/>
  <c r="CE97" i="6" s="1"/>
  <c r="CE101" i="6" s="1"/>
  <c r="CG92" i="2"/>
  <c r="CG97" i="6" s="1"/>
  <c r="CG101" i="6" s="1"/>
  <c r="CI92" i="2"/>
  <c r="CI97" i="6" s="1"/>
  <c r="CI101" i="6" s="1"/>
  <c r="CK92" i="2"/>
  <c r="CK97" i="6" s="1"/>
  <c r="CK101" i="6" s="1"/>
  <c r="CM92" i="2"/>
  <c r="CM97" i="6" s="1"/>
  <c r="CO92" i="2"/>
  <c r="CO97" i="6" s="1"/>
  <c r="CO101" i="6" s="1"/>
  <c r="CQ92" i="2"/>
  <c r="CQ97" i="6" s="1"/>
  <c r="CQ101" i="6" s="1"/>
  <c r="CS92" i="2"/>
  <c r="CS97" i="6" s="1"/>
  <c r="CS101" i="6" s="1"/>
  <c r="CU92" i="2"/>
  <c r="CU97" i="6" s="1"/>
  <c r="CU101" i="6" s="1"/>
  <c r="CW92" i="2"/>
  <c r="CW97" i="6" s="1"/>
  <c r="CW101" i="6" s="1"/>
  <c r="CY92" i="2"/>
  <c r="CY97" i="6" s="1"/>
  <c r="CY101" i="6" s="1"/>
  <c r="DA92" i="2"/>
  <c r="DA97" i="6" s="1"/>
  <c r="DA101" i="6" s="1"/>
  <c r="DC92" i="2"/>
  <c r="DC97" i="6" s="1"/>
  <c r="DC101" i="6" s="1"/>
  <c r="DE92" i="2"/>
  <c r="DE97" i="6" s="1"/>
  <c r="DE101" i="6" s="1"/>
  <c r="DG92" i="2"/>
  <c r="DG97" i="6" s="1"/>
  <c r="DG101" i="6" s="1"/>
  <c r="DI92" i="2"/>
  <c r="DI97" i="6" s="1"/>
  <c r="DI101" i="6" s="1"/>
  <c r="DK92" i="2"/>
  <c r="DK97" i="6" s="1"/>
  <c r="DK101" i="6" s="1"/>
  <c r="DM92" i="2"/>
  <c r="DM97" i="6" s="1"/>
  <c r="DM101" i="6" s="1"/>
  <c r="DO92" i="2"/>
  <c r="DO97" i="6" s="1"/>
  <c r="DO101" i="6" s="1"/>
  <c r="DQ92" i="2"/>
  <c r="DQ97" i="6" s="1"/>
  <c r="DQ101" i="6" s="1"/>
  <c r="DS92" i="2"/>
  <c r="DS97" i="6" s="1"/>
  <c r="DS101" i="6" s="1"/>
  <c r="DU92" i="2"/>
  <c r="DU97" i="6" s="1"/>
  <c r="DU101" i="6" s="1"/>
  <c r="DW92" i="2"/>
  <c r="DW97" i="6" s="1"/>
  <c r="DW101" i="6" s="1"/>
  <c r="DY92" i="2"/>
  <c r="DY97" i="6" s="1"/>
  <c r="DY101" i="6" s="1"/>
  <c r="EA92" i="2"/>
  <c r="EA97" i="6" s="1"/>
  <c r="EA101" i="6" s="1"/>
  <c r="EC92" i="2"/>
  <c r="EC97" i="6" s="1"/>
  <c r="EC101" i="6" s="1"/>
  <c r="EE92" i="2"/>
  <c r="EE97" i="6" s="1"/>
  <c r="EE101" i="6" s="1"/>
  <c r="EG92" i="2"/>
  <c r="EG97" i="6" s="1"/>
  <c r="EG101" i="6" s="1"/>
  <c r="EI92" i="2"/>
  <c r="EI97" i="6" s="1"/>
  <c r="EI101" i="6" s="1"/>
  <c r="EK92" i="2"/>
  <c r="EK97" i="6" s="1"/>
  <c r="EK101" i="6" s="1"/>
  <c r="EM92" i="2"/>
  <c r="EM97" i="6" s="1"/>
  <c r="EM101" i="6" s="1"/>
  <c r="EO92" i="2"/>
  <c r="EO97" i="6" s="1"/>
  <c r="EO101" i="6" s="1"/>
  <c r="EQ92" i="2"/>
  <c r="EQ97" i="6" s="1"/>
  <c r="EQ101" i="6" s="1"/>
  <c r="ES92" i="2"/>
  <c r="ES97" i="6" s="1"/>
  <c r="ES101" i="6" s="1"/>
  <c r="EU92" i="2"/>
  <c r="EU97" i="6" s="1"/>
  <c r="EU101" i="6" s="1"/>
  <c r="EW92" i="2"/>
  <c r="EW97" i="6" s="1"/>
  <c r="EW101" i="6" s="1"/>
  <c r="EY92" i="2"/>
  <c r="EY97" i="6" s="1"/>
  <c r="EY101" i="6" s="1"/>
  <c r="FA92" i="2"/>
  <c r="FA97" i="6" s="1"/>
  <c r="FA101" i="6" s="1"/>
  <c r="FC92" i="2"/>
  <c r="FC97" i="6" s="1"/>
  <c r="FC101" i="6" s="1"/>
  <c r="FE92" i="2"/>
  <c r="FE97" i="6" s="1"/>
  <c r="FE101" i="6" s="1"/>
  <c r="FG92" i="2"/>
  <c r="FG97" i="6" s="1"/>
  <c r="FG101" i="6" s="1"/>
  <c r="FI92" i="2"/>
  <c r="FI97" i="6" s="1"/>
  <c r="FI101" i="6" s="1"/>
  <c r="FK92" i="2"/>
  <c r="FK97" i="6" s="1"/>
  <c r="FK101" i="6" s="1"/>
  <c r="FM92" i="2"/>
  <c r="FM97" i="6" s="1"/>
  <c r="FM101" i="6" s="1"/>
  <c r="FO92" i="2"/>
  <c r="FO97" i="6" s="1"/>
  <c r="FO101" i="6" s="1"/>
  <c r="FQ92" i="2"/>
  <c r="FQ97" i="6" s="1"/>
  <c r="FQ101" i="6" s="1"/>
  <c r="FS92" i="2"/>
  <c r="FS97" i="6" s="1"/>
  <c r="FS101" i="6" s="1"/>
  <c r="FU92" i="2"/>
  <c r="FU97" i="6" s="1"/>
  <c r="FU101" i="6" s="1"/>
  <c r="FW92" i="2"/>
  <c r="FW97" i="6" s="1"/>
  <c r="FY92" i="2"/>
  <c r="FY97" i="6" s="1"/>
  <c r="FY101" i="6" s="1"/>
  <c r="GA92" i="2"/>
  <c r="GA97" i="6" s="1"/>
  <c r="GA101" i="6" s="1"/>
  <c r="GC92" i="2"/>
  <c r="GC97" i="6" s="1"/>
  <c r="GC101" i="6" s="1"/>
  <c r="GE92" i="2"/>
  <c r="GE97" i="6" s="1"/>
  <c r="GE101" i="6" s="1"/>
  <c r="GG92" i="2"/>
  <c r="GG97" i="6" s="1"/>
  <c r="GG101" i="6" s="1"/>
  <c r="GI92" i="2"/>
  <c r="GI97" i="6" s="1"/>
  <c r="GI101" i="6" s="1"/>
  <c r="GK92" i="2"/>
  <c r="GK97" i="6" s="1"/>
  <c r="GK101" i="6" s="1"/>
  <c r="GM92" i="2"/>
  <c r="GM97" i="6" s="1"/>
  <c r="GM101" i="6" s="1"/>
  <c r="GO92" i="2"/>
  <c r="GO97" i="6" s="1"/>
  <c r="GO101" i="6" s="1"/>
  <c r="GQ92" i="2"/>
  <c r="GQ97" i="6" s="1"/>
  <c r="GQ101" i="6" s="1"/>
  <c r="GS92" i="2"/>
  <c r="GS97" i="6" s="1"/>
  <c r="GS101" i="6" s="1"/>
  <c r="GU92" i="2"/>
  <c r="GU97" i="6" s="1"/>
  <c r="GU101" i="6" s="1"/>
  <c r="GW92" i="2"/>
  <c r="GW97" i="6" s="1"/>
  <c r="GW101" i="6" s="1"/>
  <c r="GZ92" i="2"/>
  <c r="GZ97" i="6" s="1"/>
  <c r="GZ101" i="6" s="1"/>
  <c r="HB92" i="2"/>
  <c r="HB97" i="6" s="1"/>
  <c r="HB101" i="6" s="1"/>
  <c r="HD92" i="2"/>
  <c r="HD97" i="6" s="1"/>
  <c r="HD101" i="6" s="1"/>
  <c r="HF92" i="2"/>
  <c r="HF97" i="6" s="1"/>
  <c r="HF101" i="6" s="1"/>
  <c r="HH92" i="2"/>
  <c r="HH97" i="6" s="1"/>
  <c r="HH101" i="6" s="1"/>
  <c r="HJ92" i="2"/>
  <c r="HJ97" i="6" s="1"/>
  <c r="HJ101" i="6" s="1"/>
  <c r="HL92" i="2"/>
  <c r="HL97" i="6" s="1"/>
  <c r="HL101" i="6" s="1"/>
  <c r="HN92" i="2"/>
  <c r="HN97" i="6" s="1"/>
  <c r="HN101" i="6" s="1"/>
  <c r="HP92" i="2"/>
  <c r="HP97" i="6" s="1"/>
  <c r="HP101" i="6" s="1"/>
  <c r="HR92" i="2"/>
  <c r="HR97" i="6" s="1"/>
  <c r="HR101" i="6" s="1"/>
  <c r="HT92" i="2"/>
  <c r="HT97" i="6" s="1"/>
  <c r="HT101" i="6" s="1"/>
  <c r="HV92" i="2"/>
  <c r="HV97" i="6" s="1"/>
  <c r="HV101" i="6" s="1"/>
  <c r="HX92" i="2"/>
  <c r="HX97" i="6" s="1"/>
  <c r="HX101" i="6" s="1"/>
  <c r="HZ92" i="2"/>
  <c r="HZ97" i="6" s="1"/>
  <c r="HZ101" i="6" s="1"/>
  <c r="IB92" i="2"/>
  <c r="IB97" i="6" s="1"/>
  <c r="IB101" i="6" s="1"/>
  <c r="ID92" i="2"/>
  <c r="ID97" i="6" s="1"/>
  <c r="ID101" i="6" s="1"/>
  <c r="IF92" i="2"/>
  <c r="IF97" i="6" s="1"/>
  <c r="IF101" i="6" s="1"/>
  <c r="G96" i="2"/>
  <c r="D95" i="2"/>
  <c r="I96" i="2"/>
  <c r="K96" i="2"/>
  <c r="P96" i="2"/>
  <c r="R96" i="2"/>
  <c r="T96" i="2"/>
  <c r="V96" i="2"/>
  <c r="X96" i="2"/>
  <c r="Z96" i="2"/>
  <c r="AB96" i="2"/>
  <c r="AD96" i="2"/>
  <c r="AF96" i="2"/>
  <c r="AH96" i="2"/>
  <c r="AJ96" i="2"/>
  <c r="AL96" i="2"/>
  <c r="AN96" i="2"/>
  <c r="AP96" i="2"/>
  <c r="AR96" i="2"/>
  <c r="AT96" i="2"/>
  <c r="AV96" i="2"/>
  <c r="AX96" i="2"/>
  <c r="AZ96" i="2"/>
  <c r="BB96" i="2"/>
  <c r="BD96" i="2"/>
  <c r="BF96" i="2"/>
  <c r="BH96" i="2"/>
  <c r="BJ96" i="2"/>
  <c r="BL96" i="2"/>
  <c r="BN96" i="2"/>
  <c r="BP96" i="2"/>
  <c r="BR96" i="2"/>
  <c r="BT96" i="2"/>
  <c r="BV96" i="2"/>
  <c r="BX96" i="2"/>
  <c r="BZ96" i="2"/>
  <c r="CB96" i="2"/>
  <c r="CD96" i="2"/>
  <c r="CF96" i="2"/>
  <c r="CH96" i="2"/>
  <c r="CJ96" i="2"/>
  <c r="CL96" i="2"/>
  <c r="CN96" i="2"/>
  <c r="CP96" i="2"/>
  <c r="CR96" i="2"/>
  <c r="CT96" i="2"/>
  <c r="CV96" i="2"/>
  <c r="CX96" i="2"/>
  <c r="CZ96" i="2"/>
  <c r="DB96" i="2"/>
  <c r="DD96" i="2"/>
  <c r="DF96" i="2"/>
  <c r="DH96" i="2"/>
  <c r="DJ96" i="2"/>
  <c r="DL96" i="2"/>
  <c r="DN96" i="2"/>
  <c r="DP96" i="2"/>
  <c r="DR96" i="2"/>
  <c r="DT96" i="2"/>
  <c r="DV96" i="2"/>
  <c r="DX96" i="2"/>
  <c r="DZ96" i="2"/>
  <c r="HM92" i="2"/>
  <c r="HO92" i="2"/>
  <c r="HQ92" i="2"/>
  <c r="HQ97" i="6" s="1"/>
  <c r="HQ101" i="6" s="1"/>
  <c r="HS92" i="2"/>
  <c r="HS97" i="6" s="1"/>
  <c r="HS101" i="6" s="1"/>
  <c r="HU92" i="2"/>
  <c r="HU97" i="6" s="1"/>
  <c r="HU101" i="6" s="1"/>
  <c r="HW92" i="2"/>
  <c r="HW97" i="6" s="1"/>
  <c r="HW101" i="6" s="1"/>
  <c r="HY92" i="2"/>
  <c r="HY97" i="6" s="1"/>
  <c r="HY101" i="6" s="1"/>
  <c r="IA92" i="2"/>
  <c r="IA97" i="6" s="1"/>
  <c r="IA101" i="6" s="1"/>
  <c r="IC92" i="2"/>
  <c r="IC97" i="6" s="1"/>
  <c r="IC101" i="6" s="1"/>
  <c r="IE92" i="2"/>
  <c r="IE97" i="6" s="1"/>
  <c r="IE101" i="6" s="1"/>
  <c r="H96" i="2"/>
  <c r="J96" i="2"/>
  <c r="L96" i="2"/>
  <c r="O96" i="2"/>
  <c r="Q96" i="2"/>
  <c r="S96" i="2"/>
  <c r="U96" i="2"/>
  <c r="W96" i="2"/>
  <c r="Y96" i="2"/>
  <c r="AA96" i="2"/>
  <c r="AC96" i="2"/>
  <c r="AE96" i="2"/>
  <c r="AG96" i="2"/>
  <c r="AI96" i="2"/>
  <c r="AK96" i="2"/>
  <c r="AM96" i="2"/>
  <c r="AO96" i="2"/>
  <c r="AQ96" i="2"/>
  <c r="AS96" i="2"/>
  <c r="AU96" i="2"/>
  <c r="AW96" i="2"/>
  <c r="AY96" i="2"/>
  <c r="BA96" i="2"/>
  <c r="BC96" i="2"/>
  <c r="BE96" i="2"/>
  <c r="BG96" i="2"/>
  <c r="BI96" i="2"/>
  <c r="BK96" i="2"/>
  <c r="BM96" i="2"/>
  <c r="BO96" i="2"/>
  <c r="BQ96" i="2"/>
  <c r="BS96" i="2"/>
  <c r="BU96" i="2"/>
  <c r="BW96" i="2"/>
  <c r="BY96" i="2"/>
  <c r="CA96" i="2"/>
  <c r="CC96" i="2"/>
  <c r="CE96" i="2"/>
  <c r="CG96" i="2"/>
  <c r="CI96" i="2"/>
  <c r="CK96" i="2"/>
  <c r="CM96" i="2"/>
  <c r="CO96" i="2"/>
  <c r="CQ96" i="2"/>
  <c r="CS96" i="2"/>
  <c r="CU96" i="2"/>
  <c r="CW96" i="2"/>
  <c r="CY96" i="2"/>
  <c r="DA96" i="2"/>
  <c r="DC96" i="2"/>
  <c r="DE96" i="2"/>
  <c r="DG96" i="2"/>
  <c r="DI96" i="2"/>
  <c r="DK96" i="2"/>
  <c r="DM96" i="2"/>
  <c r="DO96" i="2"/>
  <c r="DQ96" i="2"/>
  <c r="DS96" i="2"/>
  <c r="DU96" i="2"/>
  <c r="DW96" i="2"/>
  <c r="DY96" i="2"/>
  <c r="EA96" i="2"/>
  <c r="EC96" i="2"/>
  <c r="EB96" i="2"/>
  <c r="ED96" i="2"/>
  <c r="EF96" i="2"/>
  <c r="EH96" i="2"/>
  <c r="EJ96" i="2"/>
  <c r="EL96" i="2"/>
  <c r="EN96" i="2"/>
  <c r="EP96" i="2"/>
  <c r="ER96" i="2"/>
  <c r="ET96" i="2"/>
  <c r="EV96" i="2"/>
  <c r="EX96" i="2"/>
  <c r="EZ96" i="2"/>
  <c r="FB96" i="2"/>
  <c r="FD96" i="2"/>
  <c r="FF96" i="2"/>
  <c r="FH96" i="2"/>
  <c r="FJ96" i="2"/>
  <c r="FL96" i="2"/>
  <c r="FN96" i="2"/>
  <c r="FP96" i="2"/>
  <c r="FR96" i="2"/>
  <c r="FT96" i="2"/>
  <c r="FV96" i="2"/>
  <c r="FX96" i="2"/>
  <c r="FZ96" i="2"/>
  <c r="GB96" i="2"/>
  <c r="GD96" i="2"/>
  <c r="GF96" i="2"/>
  <c r="GH96" i="2"/>
  <c r="GJ96" i="2"/>
  <c r="GL96" i="2"/>
  <c r="GN96" i="2"/>
  <c r="GP96" i="2"/>
  <c r="GR96" i="2"/>
  <c r="GT96" i="2"/>
  <c r="GV96" i="2"/>
  <c r="GY96" i="2"/>
  <c r="HA96" i="2"/>
  <c r="HC96" i="2"/>
  <c r="HE96" i="2"/>
  <c r="HG96" i="2"/>
  <c r="HI96" i="2"/>
  <c r="HK96" i="2"/>
  <c r="HQ96" i="2"/>
  <c r="HS96" i="2"/>
  <c r="HU96" i="2"/>
  <c r="HW96" i="2"/>
  <c r="HY96" i="2"/>
  <c r="IA96" i="2"/>
  <c r="IC96" i="2"/>
  <c r="IE96" i="2"/>
  <c r="D94" i="2"/>
  <c r="EE96" i="2"/>
  <c r="EG96" i="2"/>
  <c r="EI96" i="2"/>
  <c r="EK96" i="2"/>
  <c r="EM96" i="2"/>
  <c r="EO96" i="2"/>
  <c r="EQ96" i="2"/>
  <c r="ES96" i="2"/>
  <c r="EU96" i="2"/>
  <c r="EW96" i="2"/>
  <c r="EY96" i="2"/>
  <c r="FA96" i="2"/>
  <c r="FC96" i="2"/>
  <c r="FE96" i="2"/>
  <c r="FG96" i="2"/>
  <c r="FI96" i="2"/>
  <c r="FK96" i="2"/>
  <c r="FM96" i="2"/>
  <c r="FO96" i="2"/>
  <c r="FQ96" i="2"/>
  <c r="FS96" i="2"/>
  <c r="FU96" i="2"/>
  <c r="FW96" i="2"/>
  <c r="FY96" i="2"/>
  <c r="GA96" i="2"/>
  <c r="GC96" i="2"/>
  <c r="GE96" i="2"/>
  <c r="GG96" i="2"/>
  <c r="GI96" i="2"/>
  <c r="GK96" i="2"/>
  <c r="GM96" i="2"/>
  <c r="GO96" i="2"/>
  <c r="GQ96" i="2"/>
  <c r="GS96" i="2"/>
  <c r="GU96" i="2"/>
  <c r="GW96" i="2"/>
  <c r="GZ96" i="2"/>
  <c r="HB96" i="2"/>
  <c r="HD96" i="2"/>
  <c r="HF96" i="2"/>
  <c r="HH96" i="2"/>
  <c r="HJ96" i="2"/>
  <c r="HL96" i="2"/>
  <c r="HN96" i="2"/>
  <c r="HP96" i="2"/>
  <c r="HR96" i="2"/>
  <c r="HT96" i="2"/>
  <c r="HV96" i="2"/>
  <c r="HX96" i="2"/>
  <c r="HZ96" i="2"/>
  <c r="IB96" i="2"/>
  <c r="ID96" i="2"/>
  <c r="IF96" i="2"/>
  <c r="D79" i="1"/>
  <c r="E73" i="1"/>
  <c r="E12" i="1"/>
  <c r="D12" i="1" s="1"/>
  <c r="D42" i="1"/>
  <c r="E72" i="1"/>
  <c r="D72" i="1" s="1"/>
  <c r="D76" i="1"/>
  <c r="F97" i="1"/>
  <c r="H97" i="1"/>
  <c r="J97" i="1"/>
  <c r="L97" i="1"/>
  <c r="N97" i="1"/>
  <c r="P97" i="1"/>
  <c r="R97" i="1"/>
  <c r="T97" i="1"/>
  <c r="V97" i="1"/>
  <c r="X97" i="1"/>
  <c r="Z97" i="1"/>
  <c r="AB97" i="1"/>
  <c r="AD97" i="1"/>
  <c r="AF97" i="1"/>
  <c r="AH97" i="1"/>
  <c r="AJ97" i="1"/>
  <c r="AL97" i="1"/>
  <c r="AN97" i="1"/>
  <c r="AP97" i="1"/>
  <c r="AR97" i="1"/>
  <c r="AT97" i="1"/>
  <c r="AV97" i="1"/>
  <c r="AX97" i="1"/>
  <c r="AZ97" i="1"/>
  <c r="BB97" i="1"/>
  <c r="BD97" i="1"/>
  <c r="BF97" i="1"/>
  <c r="BH97" i="1"/>
  <c r="BJ97" i="1"/>
  <c r="BL97" i="1"/>
  <c r="BN97" i="1"/>
  <c r="BP97" i="1"/>
  <c r="BR97" i="1"/>
  <c r="BT97" i="1"/>
  <c r="BV97" i="1"/>
  <c r="BX97" i="1"/>
  <c r="BZ97" i="1"/>
  <c r="CB97" i="1"/>
  <c r="CD97" i="1"/>
  <c r="CF97" i="1"/>
  <c r="CH97" i="1"/>
  <c r="CJ97" i="1"/>
  <c r="CL97" i="1"/>
  <c r="CN97" i="1"/>
  <c r="CP97" i="1"/>
  <c r="CR97" i="1"/>
  <c r="CT97" i="1"/>
  <c r="CV97" i="1"/>
  <c r="CX97" i="1"/>
  <c r="CZ97" i="1"/>
  <c r="DB97" i="1"/>
  <c r="DD97" i="1"/>
  <c r="DF97" i="1"/>
  <c r="DH97" i="1"/>
  <c r="DJ97" i="1"/>
  <c r="DL97" i="1"/>
  <c r="DN97" i="1"/>
  <c r="DP97" i="1"/>
  <c r="DR97" i="1"/>
  <c r="DT97" i="1"/>
  <c r="DV97" i="1"/>
  <c r="DX97" i="1"/>
  <c r="DZ97" i="1"/>
  <c r="EB97" i="1"/>
  <c r="ED97" i="1"/>
  <c r="EF97" i="1"/>
  <c r="EH97" i="1"/>
  <c r="EJ97" i="1"/>
  <c r="EL97" i="1"/>
  <c r="EN97" i="1"/>
  <c r="EP97" i="1"/>
  <c r="ER97" i="1"/>
  <c r="ET97" i="1"/>
  <c r="EV97" i="1"/>
  <c r="EX97" i="1"/>
  <c r="EZ97" i="1"/>
  <c r="FB97" i="1"/>
  <c r="FD97" i="1"/>
  <c r="FF97" i="1"/>
  <c r="FH97" i="1"/>
  <c r="FJ97" i="1"/>
  <c r="FL97" i="1"/>
  <c r="FN97" i="1"/>
  <c r="FP97" i="1"/>
  <c r="FR97" i="1"/>
  <c r="FT97" i="1"/>
  <c r="G97" i="1"/>
  <c r="I97" i="1"/>
  <c r="K97" i="1"/>
  <c r="M97" i="1"/>
  <c r="O97" i="1"/>
  <c r="Q97" i="1"/>
  <c r="S97" i="1"/>
  <c r="U97" i="1"/>
  <c r="W97" i="1"/>
  <c r="Y97" i="1"/>
  <c r="AA97" i="1"/>
  <c r="AC97" i="1"/>
  <c r="AE97" i="1"/>
  <c r="AG97" i="1"/>
  <c r="AI97" i="1"/>
  <c r="AK97" i="1"/>
  <c r="AM97" i="1"/>
  <c r="AO97" i="1"/>
  <c r="AQ97" i="1"/>
  <c r="AS97" i="1"/>
  <c r="AU97" i="1"/>
  <c r="AW97" i="1"/>
  <c r="AY97" i="1"/>
  <c r="BA97" i="1"/>
  <c r="BC97" i="1"/>
  <c r="BE97" i="1"/>
  <c r="BG97" i="1"/>
  <c r="BI97" i="1"/>
  <c r="BK97" i="1"/>
  <c r="BM97" i="1"/>
  <c r="BO97" i="1"/>
  <c r="BQ97" i="1"/>
  <c r="BS97" i="1"/>
  <c r="BU97" i="1"/>
  <c r="BW97" i="1"/>
  <c r="BY97" i="1"/>
  <c r="CA97" i="1"/>
  <c r="CC97" i="1"/>
  <c r="CE97" i="1"/>
  <c r="CG97" i="1"/>
  <c r="CI97" i="1"/>
  <c r="CK97" i="1"/>
  <c r="CM97" i="1"/>
  <c r="CO97" i="1"/>
  <c r="CQ97" i="1"/>
  <c r="CS97" i="1"/>
  <c r="CU97" i="1"/>
  <c r="CW97" i="1"/>
  <c r="CY97" i="1"/>
  <c r="DA97" i="1"/>
  <c r="DC97" i="1"/>
  <c r="DE97" i="1"/>
  <c r="DG97" i="1"/>
  <c r="DI97" i="1"/>
  <c r="DK97" i="1"/>
  <c r="D93" i="1"/>
  <c r="FV97" i="1"/>
  <c r="FX97" i="1"/>
  <c r="FZ97" i="1"/>
  <c r="GB97" i="1"/>
  <c r="GD97" i="1"/>
  <c r="GF97" i="1"/>
  <c r="GH97" i="1"/>
  <c r="GJ97" i="1"/>
  <c r="GL97" i="1"/>
  <c r="GN97" i="1"/>
  <c r="GP97" i="1"/>
  <c r="GR97" i="1"/>
  <c r="GT97" i="1"/>
  <c r="GV97" i="1"/>
  <c r="GX97" i="1"/>
  <c r="GZ97" i="1"/>
  <c r="HB97" i="1"/>
  <c r="HD97" i="1"/>
  <c r="HF97" i="1"/>
  <c r="HH97" i="1"/>
  <c r="HJ97" i="1"/>
  <c r="HL97" i="1"/>
  <c r="HN97" i="1"/>
  <c r="HP97" i="1"/>
  <c r="HR97" i="1"/>
  <c r="HT97" i="1"/>
  <c r="HV97" i="1"/>
  <c r="HX97" i="1"/>
  <c r="HZ97" i="1"/>
  <c r="IB97" i="1"/>
  <c r="ID97" i="1"/>
  <c r="G101" i="1"/>
  <c r="D100" i="1"/>
  <c r="I101" i="1"/>
  <c r="K101" i="1"/>
  <c r="M101" i="1"/>
  <c r="O101" i="1"/>
  <c r="Q101" i="1"/>
  <c r="S101" i="1"/>
  <c r="U101" i="1"/>
  <c r="W101" i="1"/>
  <c r="Y101" i="1"/>
  <c r="AA101" i="1"/>
  <c r="AC101" i="1"/>
  <c r="AE101" i="1"/>
  <c r="AG101" i="1"/>
  <c r="AI101" i="1"/>
  <c r="AK101" i="1"/>
  <c r="AM101" i="1"/>
  <c r="AO101" i="1"/>
  <c r="AQ101" i="1"/>
  <c r="AS101" i="1"/>
  <c r="AU101" i="1"/>
  <c r="AW101" i="1"/>
  <c r="AY101" i="1"/>
  <c r="BA101" i="1"/>
  <c r="BC101" i="1"/>
  <c r="BE101" i="1"/>
  <c r="BG101" i="1"/>
  <c r="BI101" i="1"/>
  <c r="BK101" i="1"/>
  <c r="BM101" i="1"/>
  <c r="BO101" i="1"/>
  <c r="BQ101" i="1"/>
  <c r="BS101" i="1"/>
  <c r="BU101" i="1"/>
  <c r="BW101" i="1"/>
  <c r="BY101" i="1"/>
  <c r="CA101" i="1"/>
  <c r="CC101" i="1"/>
  <c r="CE101" i="1"/>
  <c r="CG101" i="1"/>
  <c r="CI101" i="1"/>
  <c r="CK101" i="1"/>
  <c r="CM101" i="1"/>
  <c r="CO101" i="1"/>
  <c r="CQ101" i="1"/>
  <c r="CS101" i="1"/>
  <c r="CU101" i="1"/>
  <c r="CW101" i="1"/>
  <c r="CY101" i="1"/>
  <c r="DA101" i="1"/>
  <c r="DC101" i="1"/>
  <c r="DE101" i="1"/>
  <c r="DG101" i="1"/>
  <c r="DI101" i="1"/>
  <c r="DK101" i="1"/>
  <c r="DM97" i="1"/>
  <c r="DM101" i="1" s="1"/>
  <c r="DO97" i="1"/>
  <c r="DO101" i="1" s="1"/>
  <c r="DQ97" i="1"/>
  <c r="DQ101" i="1" s="1"/>
  <c r="DS97" i="1"/>
  <c r="DS101" i="1" s="1"/>
  <c r="DU97" i="1"/>
  <c r="DU101" i="1" s="1"/>
  <c r="DW97" i="1"/>
  <c r="DW101" i="1" s="1"/>
  <c r="DY97" i="1"/>
  <c r="DY101" i="1" s="1"/>
  <c r="EA97" i="1"/>
  <c r="EA101" i="1" s="1"/>
  <c r="EC97" i="1"/>
  <c r="EE97" i="1"/>
  <c r="EG97" i="1"/>
  <c r="EI97" i="1"/>
  <c r="EK97" i="1"/>
  <c r="EM97" i="1"/>
  <c r="EO97" i="1"/>
  <c r="EQ97" i="1"/>
  <c r="ES97" i="1"/>
  <c r="EU97" i="1"/>
  <c r="EW97" i="1"/>
  <c r="EY97" i="1"/>
  <c r="FA97" i="1"/>
  <c r="FC97" i="1"/>
  <c r="FE97" i="1"/>
  <c r="FG97" i="1"/>
  <c r="FI97" i="1"/>
  <c r="FK97" i="1"/>
  <c r="FM97" i="1"/>
  <c r="FO97" i="1"/>
  <c r="FQ97" i="1"/>
  <c r="FS97" i="1"/>
  <c r="FU97" i="1"/>
  <c r="FW97" i="1"/>
  <c r="FY97" i="1"/>
  <c r="GA97" i="1"/>
  <c r="GC97" i="1"/>
  <c r="GE97" i="1"/>
  <c r="GG97" i="1"/>
  <c r="GI97" i="1"/>
  <c r="GK97" i="1"/>
  <c r="GM97" i="1"/>
  <c r="GO97" i="1"/>
  <c r="GQ97" i="1"/>
  <c r="GS97" i="1"/>
  <c r="GU97" i="1"/>
  <c r="GW97" i="1"/>
  <c r="GY97" i="1"/>
  <c r="HA97" i="1"/>
  <c r="HC97" i="1"/>
  <c r="HE97" i="1"/>
  <c r="HG97" i="1"/>
  <c r="HI97" i="1"/>
  <c r="HK97" i="1"/>
  <c r="HM97" i="1"/>
  <c r="HO97" i="1"/>
  <c r="HQ97" i="1"/>
  <c r="HS97" i="1"/>
  <c r="HU97" i="1"/>
  <c r="HW97" i="1"/>
  <c r="HY97" i="1"/>
  <c r="IA97" i="1"/>
  <c r="IC97" i="1"/>
  <c r="H101" i="1"/>
  <c r="J101" i="1"/>
  <c r="L101" i="1"/>
  <c r="N101" i="1"/>
  <c r="P101" i="1"/>
  <c r="R101" i="1"/>
  <c r="T101" i="1"/>
  <c r="V101" i="1"/>
  <c r="X101" i="1"/>
  <c r="Z101" i="1"/>
  <c r="AB101" i="1"/>
  <c r="AD101" i="1"/>
  <c r="AF101" i="1"/>
  <c r="AH101" i="1"/>
  <c r="AJ101" i="1"/>
  <c r="AL101" i="1"/>
  <c r="AN101" i="1"/>
  <c r="AP101" i="1"/>
  <c r="AR101" i="1"/>
  <c r="AT101" i="1"/>
  <c r="AV101" i="1"/>
  <c r="AX101" i="1"/>
  <c r="AZ101" i="1"/>
  <c r="BB101" i="1"/>
  <c r="BD101" i="1"/>
  <c r="BF101" i="1"/>
  <c r="BH101" i="1"/>
  <c r="BJ101" i="1"/>
  <c r="BL101" i="1"/>
  <c r="BN101" i="1"/>
  <c r="BP101" i="1"/>
  <c r="BR101" i="1"/>
  <c r="BT101" i="1"/>
  <c r="BV101" i="1"/>
  <c r="BX101" i="1"/>
  <c r="BZ101" i="1"/>
  <c r="CB101" i="1"/>
  <c r="CD101" i="1"/>
  <c r="CF101" i="1"/>
  <c r="CH101" i="1"/>
  <c r="CJ101" i="1"/>
  <c r="CL101" i="1"/>
  <c r="CN101" i="1"/>
  <c r="CP101" i="1"/>
  <c r="CR101" i="1"/>
  <c r="CT101" i="1"/>
  <c r="CV101" i="1"/>
  <c r="CX101" i="1"/>
  <c r="CZ101" i="1"/>
  <c r="DB101" i="1"/>
  <c r="DD101" i="1"/>
  <c r="DF101" i="1"/>
  <c r="DH101" i="1"/>
  <c r="DJ101" i="1"/>
  <c r="DL101" i="1"/>
  <c r="DN101" i="1"/>
  <c r="DP101" i="1"/>
  <c r="DR101" i="1"/>
  <c r="DT101" i="1"/>
  <c r="DV101" i="1"/>
  <c r="DX101" i="1"/>
  <c r="DZ101" i="1"/>
  <c r="EB101" i="1"/>
  <c r="ED101" i="1"/>
  <c r="EF101" i="1"/>
  <c r="EH101" i="1"/>
  <c r="EJ101" i="1"/>
  <c r="EL101" i="1"/>
  <c r="EN101" i="1"/>
  <c r="EP101" i="1"/>
  <c r="ER101" i="1"/>
  <c r="ET101" i="1"/>
  <c r="EV101" i="1"/>
  <c r="EX101" i="1"/>
  <c r="EZ101" i="1"/>
  <c r="FB101" i="1"/>
  <c r="FD101" i="1"/>
  <c r="FF101" i="1"/>
  <c r="FH101" i="1"/>
  <c r="FJ101" i="1"/>
  <c r="FL101" i="1"/>
  <c r="FN101" i="1"/>
  <c r="FP101" i="1"/>
  <c r="FR101" i="1"/>
  <c r="FT101" i="1"/>
  <c r="FV101" i="1"/>
  <c r="FX101" i="1"/>
  <c r="FZ101" i="1"/>
  <c r="GB101" i="1"/>
  <c r="GD101" i="1"/>
  <c r="GF101" i="1"/>
  <c r="GH101" i="1"/>
  <c r="GJ101" i="1"/>
  <c r="GL101" i="1"/>
  <c r="GN101" i="1"/>
  <c r="GP101" i="1"/>
  <c r="GR101" i="1"/>
  <c r="GT101" i="1"/>
  <c r="GV101" i="1"/>
  <c r="GX101" i="1"/>
  <c r="GZ101" i="1"/>
  <c r="HB101" i="1"/>
  <c r="HD101" i="1"/>
  <c r="HF101" i="1"/>
  <c r="HH101" i="1"/>
  <c r="HJ101" i="1"/>
  <c r="HL101" i="1"/>
  <c r="HN101" i="1"/>
  <c r="HP101" i="1"/>
  <c r="HR101" i="1"/>
  <c r="HT101" i="1"/>
  <c r="HV101" i="1"/>
  <c r="HX101" i="1"/>
  <c r="HZ101" i="1"/>
  <c r="IB101" i="1"/>
  <c r="ID101" i="1"/>
  <c r="EC101" i="1"/>
  <c r="EE101" i="1"/>
  <c r="EG101" i="1"/>
  <c r="EI101" i="1"/>
  <c r="EK101" i="1"/>
  <c r="EM101" i="1"/>
  <c r="EO101" i="1"/>
  <c r="EQ101" i="1"/>
  <c r="ES101" i="1"/>
  <c r="EU101" i="1"/>
  <c r="EW101" i="1"/>
  <c r="EY101" i="1"/>
  <c r="FA101" i="1"/>
  <c r="FC101" i="1"/>
  <c r="FE101" i="1"/>
  <c r="FG101" i="1"/>
  <c r="FI101" i="1"/>
  <c r="FK101" i="1"/>
  <c r="FM101" i="1"/>
  <c r="FO101" i="1"/>
  <c r="FQ101" i="1"/>
  <c r="FS101" i="1"/>
  <c r="FU101" i="1"/>
  <c r="FW101" i="1"/>
  <c r="FY101" i="1"/>
  <c r="GA101" i="1"/>
  <c r="GC101" i="1"/>
  <c r="GE101" i="1"/>
  <c r="GG101" i="1"/>
  <c r="GI101" i="1"/>
  <c r="GK101" i="1"/>
  <c r="GM101" i="1"/>
  <c r="GO101" i="1"/>
  <c r="GQ101" i="1"/>
  <c r="GS101" i="1"/>
  <c r="GU101" i="1"/>
  <c r="GW101" i="1"/>
  <c r="GY101" i="1"/>
  <c r="HA101" i="1"/>
  <c r="HC101" i="1"/>
  <c r="HE101" i="1"/>
  <c r="HG101" i="1"/>
  <c r="HI101" i="1"/>
  <c r="HK101" i="1"/>
  <c r="HM101" i="1"/>
  <c r="HO101" i="1"/>
  <c r="HQ101" i="1"/>
  <c r="HS101" i="1"/>
  <c r="HU101" i="1"/>
  <c r="HW101" i="1"/>
  <c r="HY101" i="1"/>
  <c r="IA101" i="1"/>
  <c r="IC101" i="1"/>
  <c r="D93" i="6" l="1"/>
  <c r="D97" i="6" s="1"/>
  <c r="E97" i="6"/>
  <c r="HO96" i="2"/>
  <c r="HO97" i="6"/>
  <c r="HO101" i="6" s="1"/>
  <c r="HM96" i="2"/>
  <c r="HM97" i="6"/>
  <c r="HM101" i="6" s="1"/>
  <c r="N96" i="2"/>
  <c r="N97" i="6"/>
  <c r="N101" i="6" s="1"/>
  <c r="CM101" i="6"/>
  <c r="FW101" i="6"/>
  <c r="D96" i="2"/>
  <c r="E66" i="2"/>
  <c r="D68" i="2"/>
  <c r="D101" i="1"/>
  <c r="D73" i="1"/>
  <c r="E71" i="1"/>
  <c r="D101" i="6" l="1"/>
  <c r="D66" i="2"/>
  <c r="D92" i="2" s="1"/>
  <c r="E92" i="2"/>
  <c r="D71" i="1"/>
  <c r="D97" i="1" s="1"/>
  <c r="E97" i="1"/>
</calcChain>
</file>

<file path=xl/sharedStrings.xml><?xml version="1.0" encoding="utf-8"?>
<sst xmlns="http://schemas.openxmlformats.org/spreadsheetml/2006/main" count="2149" uniqueCount="574">
  <si>
    <t>"Согласовано"</t>
  </si>
  <si>
    <t>Директор СПб ГКУ "ЖА ВО района СПб"</t>
  </si>
  <si>
    <t>________________________С.А.Алексеев</t>
  </si>
  <si>
    <t>Приложение №1</t>
  </si>
  <si>
    <t>Код</t>
  </si>
  <si>
    <t>Наименование работ</t>
  </si>
  <si>
    <t>ед.изм.</t>
  </si>
  <si>
    <t>Текущий ремонт, выполняемый за счет средств</t>
  </si>
  <si>
    <t>12-я линия д.19 литера А</t>
  </si>
  <si>
    <t>23-я линия д.28 литера А</t>
  </si>
  <si>
    <t>Наличная ул. д.18 литера Б</t>
  </si>
  <si>
    <t>Платы населения (работы, выполняемые ООО "ЖКС")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</si>
  <si>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</si>
  <si>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</si>
  <si>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</si>
  <si>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</si>
  <si>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</si>
  <si>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</si>
  <si>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</si>
  <si>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</si>
  <si>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</si>
  <si>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</si>
  <si>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</si>
  <si>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</si>
  <si>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</si>
  <si>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</si>
  <si>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</si>
  <si>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</si>
  <si>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</si>
  <si>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</si>
  <si>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</si>
  <si>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</si>
  <si>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</si>
  <si>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</si>
  <si>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</si>
  <si>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</si>
  <si>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</si>
  <si>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</si>
  <si>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</si>
  <si>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</si>
  <si>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</si>
  <si>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</si>
  <si>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</si>
  <si>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</si>
  <si>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</si>
  <si>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</si>
  <si>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</si>
  <si>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</si>
  <si>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</si>
  <si>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</si>
  <si>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</si>
  <si>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</si>
  <si>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</si>
  <si>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</si>
  <si>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</si>
  <si>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</si>
  <si>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</si>
  <si>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</si>
  <si>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</si>
  <si>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</si>
  <si>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</si>
  <si>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</si>
  <si>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заполнений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</si>
  <si>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</si>
  <si>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</si>
  <si>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</si>
  <si>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</si>
  <si>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</si>
  <si>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</si>
  <si>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</si>
  <si>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</si>
  <si>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</si>
  <si>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</si>
  <si>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</si>
  <si>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</si>
  <si>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</si>
  <si>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</si>
  <si>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</si>
  <si>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</si>
  <si>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</si>
  <si>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</si>
  <si>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</si>
  <si>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</si>
  <si>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</si>
  <si>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</si>
  <si>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</si>
  <si>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</si>
  <si>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</si>
  <si>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</si>
  <si>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</si>
  <si>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</si>
  <si>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</si>
  <si>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</si>
  <si>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</si>
  <si>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</si>
  <si>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</si>
  <si>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</si>
  <si>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</si>
  <si>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</si>
  <si>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</si>
  <si>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</si>
  <si>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</si>
  <si>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</si>
  <si>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</si>
  <si>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</si>
  <si>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</si>
  <si>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</si>
  <si>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</si>
  <si>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</si>
  <si>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</si>
  <si>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</si>
  <si>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29</t>
  </si>
  <si>
    <t>30</t>
  </si>
  <si>
    <t>Аварийно-восстановительные работы (не менее 10%)</t>
  </si>
  <si>
    <t>ИТОГО ПО ТЕКУЩЕМУ РЕМОНТУ:</t>
  </si>
  <si>
    <t>Площадь дома</t>
  </si>
  <si>
    <t>кв.м.</t>
  </si>
  <si>
    <t>Сумма текущего ремонта на месяц (тариф 5,08)</t>
  </si>
  <si>
    <t xml:space="preserve">    Лимит текущего ремонта на год</t>
  </si>
  <si>
    <t>Антисептирование деревянной стропильной системы</t>
  </si>
  <si>
    <t>Антиперирование деревянной стропильной системы</t>
  </si>
  <si>
    <t>13-я линия д.2/19 литера А</t>
  </si>
  <si>
    <t>19-я линия д.6 литера А</t>
  </si>
  <si>
    <t>20-я линия д.9 литера А</t>
  </si>
  <si>
    <t>20-я линия д.13 литера А</t>
  </si>
  <si>
    <t>20-я линия д.13 литера Б</t>
  </si>
  <si>
    <t>20-я линия д.15 литера А</t>
  </si>
  <si>
    <t>ул. Беринга д.3 литера З</t>
  </si>
  <si>
    <t>ул. Беринга д.8 литера А</t>
  </si>
  <si>
    <t>ул. Беринга д.16 литера А</t>
  </si>
  <si>
    <t>ул. Беринга д.18 литера А</t>
  </si>
  <si>
    <t>ул. Беринга д.20 литера А</t>
  </si>
  <si>
    <t>ул. Беринга д.22 к.1 литера А</t>
  </si>
  <si>
    <t>ул. Беринга д.24 к.1 литера А</t>
  </si>
  <si>
    <t>ул. Беринга д.24 к.2 литера Б</t>
  </si>
  <si>
    <t>ул. Беринга д.24 к.3 литера В</t>
  </si>
  <si>
    <t>ул. Беринга д.26 к.1 литера А</t>
  </si>
  <si>
    <t>ул. Беринга д.26 к.3 литера Е</t>
  </si>
  <si>
    <t>ул. Беринга д.28 к.1 литера А</t>
  </si>
  <si>
    <t>ул. Беринга д.28 к.2 литера Б</t>
  </si>
  <si>
    <t>ул. Беринга д.2 к.1 литера А</t>
  </si>
  <si>
    <t>ул. Беринга д.34 литера А</t>
  </si>
  <si>
    <t>Большой пр. д.52/15 литера А</t>
  </si>
  <si>
    <t>Большой пр. д.82 литера А</t>
  </si>
  <si>
    <t>Большой пр. д.82 литера Б</t>
  </si>
  <si>
    <t>Большой пр. д.89 литера А</t>
  </si>
  <si>
    <t>Большой пр. д.90 литера А</t>
  </si>
  <si>
    <t>Большой пр. д.91 литера А</t>
  </si>
  <si>
    <t>Большой пр. д.92 литера А</t>
  </si>
  <si>
    <t>Большой пр. д.94 литера Б</t>
  </si>
  <si>
    <t>Большой пр. д.96 литера В</t>
  </si>
  <si>
    <t>Большой пр. д.99 литера А</t>
  </si>
  <si>
    <t>Большой пр. д.99 литера Б</t>
  </si>
  <si>
    <t>Большой пр. д.101 литера А</t>
  </si>
  <si>
    <t>Весельная ул. д.2/93 литера А</t>
  </si>
  <si>
    <t>Весельная ул. д.2/93 литера Б</t>
  </si>
  <si>
    <t>Весельная ул. д.4 литера А</t>
  </si>
  <si>
    <t>Весельная ул. д.4 литера Б</t>
  </si>
  <si>
    <t>Весельная ул. д.5 литера А</t>
  </si>
  <si>
    <t>Весельная ул. д.7/10 литера А</t>
  </si>
  <si>
    <t>Весельная ул. д.8 литера А</t>
  </si>
  <si>
    <t>Весельная ул. д.9 литера А</t>
  </si>
  <si>
    <t>Весельная ул. д.10 литера А</t>
  </si>
  <si>
    <t>Весельная ул. д.11 литера А</t>
  </si>
  <si>
    <t>Весельная ул. д.12 литера А</t>
  </si>
  <si>
    <t>Гаванская ул. д.2/97 литера А</t>
  </si>
  <si>
    <t>Гаванская ул. д.4 литера А</t>
  </si>
  <si>
    <t>Гаванская ул. д.6 литера А</t>
  </si>
  <si>
    <t>Гаванская ул. д.7 литера А</t>
  </si>
  <si>
    <t>Гаванская ул. д.9 литера А</t>
  </si>
  <si>
    <t>Гаванская ул. д.10 литера А</t>
  </si>
  <si>
    <t>Гаванская ул. д.11 литера А</t>
  </si>
  <si>
    <t>Гаванская ул. д.12 литера А</t>
  </si>
  <si>
    <t>Гаванская ул. д.14 литера В</t>
  </si>
  <si>
    <t>Гаванская ул. д.14 литера Д</t>
  </si>
  <si>
    <t>Гаванская ул. д.15 литера А</t>
  </si>
  <si>
    <t>Гаванская ул. д.16 литера А</t>
  </si>
  <si>
    <t>Гаванская ул. д.17 литера А</t>
  </si>
  <si>
    <t>Гаванская ул. д.19/100 литера А</t>
  </si>
  <si>
    <t>Гаванская ул. д.24 литера А</t>
  </si>
  <si>
    <t>Гаванская ул. д.26 литера А</t>
  </si>
  <si>
    <t>Гаванская ул. д.27 литера А</t>
  </si>
  <si>
    <t>Гаванская ул. д.30 литера А</t>
  </si>
  <si>
    <t>Гаванская ул. д.32 литера А</t>
  </si>
  <si>
    <t>Гаванская ул. д.33 литера А</t>
  </si>
  <si>
    <t>Гаванская ул. д.34 литера А</t>
  </si>
  <si>
    <t>Гаванская ул. д.35 литера А</t>
  </si>
  <si>
    <t>Гаванская ул. д.36 литера А</t>
  </si>
  <si>
    <t>Гаванская ул. д.37 литера А</t>
  </si>
  <si>
    <t>Гаванская ул. д.38 литера А</t>
  </si>
  <si>
    <t>Гаванская ул. д.40 литера А</t>
  </si>
  <si>
    <t>Гаванская ул. д.41 литера А</t>
  </si>
  <si>
    <t>Гаванская ул. д.42 литера А</t>
  </si>
  <si>
    <t>Гаванская ул. д.43 литера А</t>
  </si>
  <si>
    <t>Гаванская ул. д.44 литера А</t>
  </si>
  <si>
    <t>Гаванская ул. д.45 литера А</t>
  </si>
  <si>
    <t>Гаванская ул. д.46 литера А</t>
  </si>
  <si>
    <t>Гаванская ул. д.47 литера А</t>
  </si>
  <si>
    <t>Гаванская ул. д.47 литера Б</t>
  </si>
  <si>
    <t>Гаванская ул. д.47 литера В</t>
  </si>
  <si>
    <t>Гаванская ул. д.47 литера Г</t>
  </si>
  <si>
    <t>Гаванская ул. д.47 литера Д</t>
  </si>
  <si>
    <t>Гаванская ул. д.48 литера А</t>
  </si>
  <si>
    <t>Гаванская ул. д.49 литера А</t>
  </si>
  <si>
    <t>Гаванская ул. д.49  к.2 литера А</t>
  </si>
  <si>
    <t>Гаванская ул. д.51 литера А</t>
  </si>
  <si>
    <t>Детская ул. д.11 литера А</t>
  </si>
  <si>
    <t>Детская ул. д.17 литера А</t>
  </si>
  <si>
    <t>Детская ул. д.26 литера А</t>
  </si>
  <si>
    <t>Детская ул. д.30 литера А</t>
  </si>
  <si>
    <t>Детская ул. д.34/90 литера А</t>
  </si>
  <si>
    <t>Железноводская ул. д.26-28 литера А</t>
  </si>
  <si>
    <t>Канареечная ул. д.6/4 литера А</t>
  </si>
  <si>
    <t>Канареечная ул. д.10 литера А</t>
  </si>
  <si>
    <t>Карташихина ул. д.2/13 литера А</t>
  </si>
  <si>
    <t>Карташихина ул. д.6 литера А</t>
  </si>
  <si>
    <t>Карташихина ул. д.7 литера А</t>
  </si>
  <si>
    <t>Карташихина ул. д.10/97 литера А</t>
  </si>
  <si>
    <t>Карташихина ул. д.12 литера А</t>
  </si>
  <si>
    <t>Карташихина ул. д.13 литера А</t>
  </si>
  <si>
    <t>Карташихина ул. д.17 литера А</t>
  </si>
  <si>
    <t>Карташихина ул. д.19 литера А</t>
  </si>
  <si>
    <t>Карташихина ул. д.20 литера В</t>
  </si>
  <si>
    <t>Карташихина ул. д.21 литера А</t>
  </si>
  <si>
    <t>Карташихина ул. д.22 литера А</t>
  </si>
  <si>
    <t>пр. КИМа д.11 литера А</t>
  </si>
  <si>
    <t>пр. КИМа д.13 литера А</t>
  </si>
  <si>
    <t>Кораблестроителей ул. д.16 к.1 литера А</t>
  </si>
  <si>
    <t>Кораблестроителей ул. д.19 к.1 литера А</t>
  </si>
  <si>
    <t>Кораблестроителей ул. д.19 к.1 литера В</t>
  </si>
  <si>
    <t>Кораблестроителей ул. д.19 к.2 литера А</t>
  </si>
  <si>
    <t>Кораблестроителей ул. д.22 к.1 литера А</t>
  </si>
  <si>
    <t>Косая линия д.24/25 литера А</t>
  </si>
  <si>
    <t>Малый пр. д.65 к.1 литера А</t>
  </si>
  <si>
    <t>Малый пр. д.65 к.2 литера Б</t>
  </si>
  <si>
    <t>Малый пр. д.67 к.1 литера А</t>
  </si>
  <si>
    <t>Малый пр. д.67 к.2 литера Б</t>
  </si>
  <si>
    <t>Малый пр. д.70 литера А</t>
  </si>
  <si>
    <t>Малый пр. д.75 литера А</t>
  </si>
  <si>
    <t>Мичманская ул. д.2 к.1 литера А</t>
  </si>
  <si>
    <t>Мичманская ул. д.4 литера А</t>
  </si>
  <si>
    <t>Морская наб. д.9 литера В</t>
  </si>
  <si>
    <t>Морская наб. д.15 литера Г, л/кл 26,27</t>
  </si>
  <si>
    <t>Морская наб. д.15 литера А, л/кл 1-21</t>
  </si>
  <si>
    <t>Морская наб. д.15 литера Д, л/кл 28,29</t>
  </si>
  <si>
    <t>Морская наб. д.17 литера Б, л/к 1-3</t>
  </si>
  <si>
    <t xml:space="preserve">Морская наб. д.17 литера Г, л/к 6-7 </t>
  </si>
  <si>
    <t>Морская наб. д.17 литера Д, л/к 8-9</t>
  </si>
  <si>
    <t>Морская наб. д.17 литера Ж, л/к 12</t>
  </si>
  <si>
    <t>Морская наб. д.17 к.2 литера А</t>
  </si>
  <si>
    <t>Морская наб. д.17 к.3 литера А</t>
  </si>
  <si>
    <t>Морская наб. д.19 литера А</t>
  </si>
  <si>
    <t>Наличная ул. д.5 литера А</t>
  </si>
  <si>
    <t>Наличная ул. д.7 литера А</t>
  </si>
  <si>
    <t>Наличная ул. д.9 литера А</t>
  </si>
  <si>
    <t>Наличная ул. д.11 литера А</t>
  </si>
  <si>
    <t>Наличная ул. д.12 литера А</t>
  </si>
  <si>
    <t>Наличная ул. д.13 литера А</t>
  </si>
  <si>
    <t>Наличная ул. д.14 литера А</t>
  </si>
  <si>
    <t>Наличная ул.  д.15 литера А</t>
  </si>
  <si>
    <t>Наличная ул.  д.15 к.2 литера А</t>
  </si>
  <si>
    <t>Наличная ул. д.17 литера А</t>
  </si>
  <si>
    <t>Наличная ул. д.19 литера А</t>
  </si>
  <si>
    <t>Наличная ул. д.19 литера Б</t>
  </si>
  <si>
    <t>Наличная ул. д.21 литера А</t>
  </si>
  <si>
    <t>Наличная ул. д.22 литера А</t>
  </si>
  <si>
    <t>Наличная ул. д.23 литера А</t>
  </si>
  <si>
    <t>Наличная ул. д.25/84 литера А</t>
  </si>
  <si>
    <t>Наличная ул. д.27 литера А</t>
  </si>
  <si>
    <t>Наличная ул. д.29 литера А</t>
  </si>
  <si>
    <t>Наличная ул. д.31 литера А</t>
  </si>
  <si>
    <t>Наличная ул. д.33 литера А</t>
  </si>
  <si>
    <t>Наличная ул. д.35 к.1 литера А</t>
  </si>
  <si>
    <t>Наличная ул. д.35 к.2 литера Б</t>
  </si>
  <si>
    <t>Наличная ул. д.35 к.3 литера В</t>
  </si>
  <si>
    <t>Наличная ул. д.36 к.1 литера А</t>
  </si>
  <si>
    <t>Наличная ул. д.36 к.3 литера А</t>
  </si>
  <si>
    <t>Наличная ул. д.37 к.2 литера Б</t>
  </si>
  <si>
    <t>Наличная ул. д.37 к.4 литера Г</t>
  </si>
  <si>
    <t>Наличная ул. д.45 литера А</t>
  </si>
  <si>
    <t>ул. Нахимова д.1 литера А</t>
  </si>
  <si>
    <t>ул. Нахимова д.2/30 литера А</t>
  </si>
  <si>
    <t>ул. Нахимова д.3 к.2 литера А</t>
  </si>
  <si>
    <t>ул. Нахимова д.4 литера В</t>
  </si>
  <si>
    <t>ул. Нахимова д.5 к.4 литера А</t>
  </si>
  <si>
    <t>ул. Нахимова д.7 к.3 литера А</t>
  </si>
  <si>
    <t>ул. Нахимова д.8 к.3 литера В</t>
  </si>
  <si>
    <t>ул. Нахимова д.12 литера Б</t>
  </si>
  <si>
    <t>ул. Нахимова д.4/41 литера А</t>
  </si>
  <si>
    <t>ул. Нахимова д.14/41 литера Б</t>
  </si>
  <si>
    <t>ул. Одоевского д.12 литера А</t>
  </si>
  <si>
    <t>Опочинина ул. д.3 литера А</t>
  </si>
  <si>
    <t>Опочинина ул. д.5 литера А</t>
  </si>
  <si>
    <t>Опочинина ул. д.6 литера А</t>
  </si>
  <si>
    <t>Опочинина ул. д.7 литера А</t>
  </si>
  <si>
    <t>Опочинина ул. д.9 литера А</t>
  </si>
  <si>
    <t>Опочинина ул. д.11 литера А</t>
  </si>
  <si>
    <t>Опочинина ул. д.13 литера А</t>
  </si>
  <si>
    <t>Опочинина ул. д.15/18 литера А</t>
  </si>
  <si>
    <t>Опочинина ул. д.17 литера А</t>
  </si>
  <si>
    <t>Опочинина ул. д.17 литера В</t>
  </si>
  <si>
    <t>Опочинина ул. д.21 литера А</t>
  </si>
  <si>
    <t>Опочинина ул. д.27 литера А</t>
  </si>
  <si>
    <t>Опочинина ул. д.29 литера А</t>
  </si>
  <si>
    <t>Опочинина ул. д.33 литера А</t>
  </si>
  <si>
    <t>Остоумова ул. д.7/9 литера А</t>
  </si>
  <si>
    <t>Остоумова ул. д.7/9 литера Б</t>
  </si>
  <si>
    <t>Остоумова ул. д.8 литера А</t>
  </si>
  <si>
    <t>Остоумова ул. д.10 литера А</t>
  </si>
  <si>
    <t>Среднегаванский пр. д.1 литера А</t>
  </si>
  <si>
    <t>Среднегаванский пр.  д.2/20 литера А</t>
  </si>
  <si>
    <t>Среднегаванский пр. д.2/20 литера Б</t>
  </si>
  <si>
    <t>Среднегаванский пр. д.3 литера А</t>
  </si>
  <si>
    <t>Среднегаванский пр. д.7/8 литера А</t>
  </si>
  <si>
    <t>Среднегаванский пр. д.9 литера А</t>
  </si>
  <si>
    <t>Среднегаванский пр. д.12 литера А</t>
  </si>
  <si>
    <t>Среднегаванский пр. д.14 литера А</t>
  </si>
  <si>
    <t>Средний пр. д.51 литера А</t>
  </si>
  <si>
    <t>Средний пр. д.70 литера А</t>
  </si>
  <si>
    <t>Средний пр. д.79 литера А</t>
  </si>
  <si>
    <t>Средний пр. д.9 к.1 литера Б</t>
  </si>
  <si>
    <t>Средний пр. д.92 литера А</t>
  </si>
  <si>
    <t>Средний пр. д.96 литера А</t>
  </si>
  <si>
    <t>Средний пр. д.98 литера А</t>
  </si>
  <si>
    <t>Средний пр. д.99/18 литера А</t>
  </si>
  <si>
    <t>Средний пр. д.99/18 литера Б</t>
  </si>
  <si>
    <t>Средний пр. д.106 литера Б</t>
  </si>
  <si>
    <t>ул. Шевченко д.2 литера А</t>
  </si>
  <si>
    <t>ул. Шевченко  д.3 литера А</t>
  </si>
  <si>
    <t>ул. Шевченко д.4 литера А</t>
  </si>
  <si>
    <t>ул. Шевченко д.5/6 литера А</t>
  </si>
  <si>
    <t>ул. Шевченко д.9 литера А</t>
  </si>
  <si>
    <t>ул. Шевченко д.11 литера А</t>
  </si>
  <si>
    <t>ул. Шевченко д.16 литера А</t>
  </si>
  <si>
    <t>ул. Шевченко д.17 литера А</t>
  </si>
  <si>
    <t>ул. Шевченко д.18 литера А</t>
  </si>
  <si>
    <t>ул. Шевченко д.22 к.1 литера А</t>
  </si>
  <si>
    <t>ул. Шевченко д.2 к.2 литера Ж</t>
  </si>
  <si>
    <t>ул. Шевченко д.23 к.1 литера А</t>
  </si>
  <si>
    <t>ул. Шевченко д.24 к.1 литера А</t>
  </si>
  <si>
    <t>ул Шевченко д.24 к.2 литера Ж</t>
  </si>
  <si>
    <t>ул. Шевченко д.27 литера А</t>
  </si>
  <si>
    <t>ул. Шевченко д.28 литера А</t>
  </si>
  <si>
    <t>ул. Шевченко д.29 литера А</t>
  </si>
  <si>
    <t>ул. Шевченко д.30 литера А</t>
  </si>
  <si>
    <t>ул. Шевченко д.31 литера А</t>
  </si>
  <si>
    <t>ул. Шевченко д.32 литера А</t>
  </si>
  <si>
    <t>ул. Шевченко д.33 литера А</t>
  </si>
  <si>
    <t>ул. Шевченко д.34 литера А</t>
  </si>
  <si>
    <t>ул. Шевченко д.37 литера А</t>
  </si>
  <si>
    <t>ул. Шевченко д.38 литера А</t>
  </si>
  <si>
    <t>Шкиперский проток д.2 литера Б</t>
  </si>
  <si>
    <t>Остаток средств на 9 месяцев</t>
  </si>
  <si>
    <t>Остаток средств до конца текущего года</t>
  </si>
  <si>
    <t>Выполнение текущего ремонта за I квартал 2016 года по ООО "ЖКС №1 Василеостровского района"</t>
  </si>
  <si>
    <t>Выполнение  текущего ремонта в марте месяце 2016 года  по ООО "ЖКС №1 Василеостровского района"</t>
  </si>
  <si>
    <t>Выполнение  текущего ремонта в феврале месяце 2016 года по ООО "ЖКС №1 Василеостровского района"</t>
  </si>
  <si>
    <t>Выполнение  текущего ремонта в январе месяце 2016 года по ООО "ЖКС №1 Василеостровского района"</t>
  </si>
  <si>
    <t>План  текущего ремонта на 2016 год по ООО "ЖКС №1 Василеостровского района"</t>
  </si>
  <si>
    <t>13-я  линия  д.  2/19 литера А</t>
  </si>
  <si>
    <t>19- линия  д. 6 литера А</t>
  </si>
  <si>
    <t>20-я линия  д.  9 литера А</t>
  </si>
  <si>
    <t>20-я линия  д.  13 литера А</t>
  </si>
  <si>
    <t>20-я линия  д.  13 литера Б</t>
  </si>
  <si>
    <t>ул. Беринга  д.  3 литера З</t>
  </si>
  <si>
    <t>ул. Беринга , д.  8 литера А</t>
  </si>
  <si>
    <t>ул. Беринга  д.  16 литера А</t>
  </si>
  <si>
    <t>ул. Беринга   д.  18 литера А</t>
  </si>
  <si>
    <t>ул. Беринга   д.  20 литера А</t>
  </si>
  <si>
    <t>ул. Беринга  д. 22  к. 1 литера А</t>
  </si>
  <si>
    <t>ул. Беринга  д.  24 к. 1 литера А</t>
  </si>
  <si>
    <t>ул. Беринга  д.  24 к. 2 литера Б</t>
  </si>
  <si>
    <t>ул. Беринга  д.  24 к. 3 литера В</t>
  </si>
  <si>
    <t>ул. Беринга  д.  26 к. 1 литера А</t>
  </si>
  <si>
    <t>ул. Беринга   д.  26 к. 3 литера Е</t>
  </si>
  <si>
    <t>ул. Беринга  д. 28 к. 1 литера А</t>
  </si>
  <si>
    <t>ул. Беринга  д.  28 к. 2 литера Б</t>
  </si>
  <si>
    <t>ул. Беринга  д.  32 к. 1 литера А</t>
  </si>
  <si>
    <t>ул. Беринга  д.  34  литера А</t>
  </si>
  <si>
    <t>Большой пр. В.О. д.  52/15 литера А</t>
  </si>
  <si>
    <t>Большой пр.В.О.  д.  82 литера А</t>
  </si>
  <si>
    <t>Большой пр. В.О.  д.  82 литера Б</t>
  </si>
  <si>
    <t>Большой пр.В.О.  д.  89 литера А</t>
  </si>
  <si>
    <t>Большой пр.В.О.  д.  90 литера А</t>
  </si>
  <si>
    <t>Большой пр.В.О.  д.  91  литера А</t>
  </si>
  <si>
    <t>Большой пр.В.О.  д.  92 литера А</t>
  </si>
  <si>
    <t>Большой пр.В.О.  д.  94 литера Б</t>
  </si>
  <si>
    <t>Большой пр.В.О.  д.  96 литера В</t>
  </si>
  <si>
    <t>Большой пр. В.О.  д.  99 литера А</t>
  </si>
  <si>
    <t>Большой пр. В.О.  д.  99 литера Б</t>
  </si>
  <si>
    <t>Большой пр.В.О.  д. 101 литера А</t>
  </si>
  <si>
    <t>Весельная ул.,  д.   2/  93 литера А</t>
  </si>
  <si>
    <t>Весельная ул.,  д.   2/  93 литера Б</t>
  </si>
  <si>
    <t>Весельная ул.,  д.   4 литера А</t>
  </si>
  <si>
    <t>Весельная ул.,  д.   4 литера Б</t>
  </si>
  <si>
    <t>Весельная ул.,  д.   5 литера А</t>
  </si>
  <si>
    <t>Весельная ул.,  д. 7/10 литера А</t>
  </si>
  <si>
    <t>Весельная ул.,  д.   8 литера А</t>
  </si>
  <si>
    <t>Весельная ул.,  д.   9 литера А</t>
  </si>
  <si>
    <t>Весельная ул.,  д.  10 литера А</t>
  </si>
  <si>
    <t>Весельная ул.,  д.  11 литера А</t>
  </si>
  <si>
    <t>Весельная ул.,  д.  12 литера А</t>
  </si>
  <si>
    <t>Гаванская ул.,  д.   2/  97 литера А</t>
  </si>
  <si>
    <t>Гаванская ул.,  д.   4 литера А</t>
  </si>
  <si>
    <t>Гаванская ул.,  д.   6 литера А</t>
  </si>
  <si>
    <t>Гаванская ул.,  д.   7 литера А</t>
  </si>
  <si>
    <t>Гаванская ул.,  д.   9 литера А</t>
  </si>
  <si>
    <t>Гаванская ул.,  д.  10 литера А</t>
  </si>
  <si>
    <t>Гаванская ул.,  д.  11 литера А</t>
  </si>
  <si>
    <t>Гаванская ул.,  д.  12 литера А</t>
  </si>
  <si>
    <t>Гаванская ул.,  д.  14 литера В</t>
  </si>
  <si>
    <t>Гаванская ул.,  д.  14 литера Д</t>
  </si>
  <si>
    <t>Гаванская ул.,  д.  15 литера А</t>
  </si>
  <si>
    <t>Гаванская ул.,  д.  16 литера А</t>
  </si>
  <si>
    <t>Гаванская ул.,  д.  17 литера А</t>
  </si>
  <si>
    <t>Гаванская ул.,  д.  19/ 100 литера А</t>
  </si>
  <si>
    <t>Гаванская ул.,  д.  24 литера А</t>
  </si>
  <si>
    <t>Гаванская ул.,  д.  26 литера А</t>
  </si>
  <si>
    <t>Гаванская ул.,  д.  27 литера А</t>
  </si>
  <si>
    <t>Гаванская ул.,  д.  30 литера А</t>
  </si>
  <si>
    <t>Гаванская ул.,  д.  32 литера А</t>
  </si>
  <si>
    <t>Гаванская ул.,  д.  33 литера А</t>
  </si>
  <si>
    <t>Гаванская ул.,  д.  34 литера А</t>
  </si>
  <si>
    <t>Гаванская ул.,  д.  35 литера А</t>
  </si>
  <si>
    <t>Гаванская ул.,  д.  36 литера А</t>
  </si>
  <si>
    <t>Гаванская ул.,  д.  37 литера А</t>
  </si>
  <si>
    <t>Гаванская ул.,  д.  38 литера А</t>
  </si>
  <si>
    <t>Гаванская ул.,  д.  40 литера А</t>
  </si>
  <si>
    <t>Гаванская ул.,  д.  41 литера А</t>
  </si>
  <si>
    <t>Гаванская ул.,  д.  42 литера А</t>
  </si>
  <si>
    <t>Гаванская ул.,  д.  43 литера А</t>
  </si>
  <si>
    <t>Гаванская ул.,  д.  44 литера А</t>
  </si>
  <si>
    <t>Гаванская ул.,  д.  45 литера А</t>
  </si>
  <si>
    <t>Гаванская ул.,  д.  46 литера А</t>
  </si>
  <si>
    <t>Гаванская ул.,  д.  47 литера А</t>
  </si>
  <si>
    <t>Гаванская ул.,  д.  47 литера Б</t>
  </si>
  <si>
    <t>Гаванская ул.,  д.  47 литера В</t>
  </si>
  <si>
    <t>Гаванская ул.,  д.  47 литера Г</t>
  </si>
  <si>
    <t>Гаванская ул.,  д.  47 литера Д</t>
  </si>
  <si>
    <t>Гаванская ул.,  д.  48 литера А</t>
  </si>
  <si>
    <t>Гаванская ул.,  д.  49 литера А</t>
  </si>
  <si>
    <t>Гаванская ул.,  д.  49  к   2 литера А</t>
  </si>
  <si>
    <t>Гаванская ул.,  д.  51 литера А</t>
  </si>
  <si>
    <t>Детская ул.,  д.  11 литера А</t>
  </si>
  <si>
    <t>Детская ул.,  д.  17 литера А</t>
  </si>
  <si>
    <t>Детская ул.,  д.  26 литера А</t>
  </si>
  <si>
    <t>Детская ул.,  д.  30 литера А</t>
  </si>
  <si>
    <t>Детская ул.,  д.  34/  90 литера А</t>
  </si>
  <si>
    <t>Железноводская ул.д.26-28 литера А</t>
  </si>
  <si>
    <t>Канареечная ул., д.   6/4 литера А</t>
  </si>
  <si>
    <t>Канареечная ул,  д.  10 литера А</t>
  </si>
  <si>
    <t>Карташихина ул.,  д.   2/  13 литера А</t>
  </si>
  <si>
    <t>Карташихина ул.,  д.   6 литера А</t>
  </si>
  <si>
    <t>Карташихина ул.,  д.   7 литера А</t>
  </si>
  <si>
    <t>Карташихина ул.,  д.  10/  97 литера А</t>
  </si>
  <si>
    <t>Карташихина ул.,  д.  12 литера А</t>
  </si>
  <si>
    <t>Карташихина ул.,  д.  13 литера А</t>
  </si>
  <si>
    <t>Карташихина ул.,  д.  17 литера А</t>
  </si>
  <si>
    <t>Карташихина ул.,  д.  19 литера А</t>
  </si>
  <si>
    <t>Карташихина ул.,  д.  20 литера В</t>
  </si>
  <si>
    <t>Карташихина ул.,  д.  21 литера А</t>
  </si>
  <si>
    <t>Карташихина ул.,  д.  22 литера А</t>
  </si>
  <si>
    <t>пр.КИМа  д.  11 литера А</t>
  </si>
  <si>
    <t>пр.КИМа   д. 13 литера А</t>
  </si>
  <si>
    <t>Кораблестроителей ул., д.  16 к.1 литера А</t>
  </si>
  <si>
    <t>Кораблестроителей ул., д.19 к.1 литера А</t>
  </si>
  <si>
    <t>Кораблестроителей ул., д.19 к.1 литера В</t>
  </si>
  <si>
    <t>Кораблестроителей ул., д.19 к.2 литера А</t>
  </si>
  <si>
    <t>Кораблестроителей ул., д.22 к.1 литера А</t>
  </si>
  <si>
    <t>Косая линия 24/25 литера А</t>
  </si>
  <si>
    <t>Малый пр.В.О. д.65  к.1 литера А</t>
  </si>
  <si>
    <t>Малый пр.В.О. д.65  к.2 литера Б</t>
  </si>
  <si>
    <t>Малый пр.В.О. д.67  к.1 литера А</t>
  </si>
  <si>
    <t>Малый пр.В.О. д.67  к.2 литера Б</t>
  </si>
  <si>
    <t>Малый пр.В.О.  д.  70 литера А</t>
  </si>
  <si>
    <t>Малый пр.В.О.  д.  75 литера А</t>
  </si>
  <si>
    <t>Мичманская ул., д.   2 к.1 литера А</t>
  </si>
  <si>
    <t>Мичманская ул., д.4 литера А</t>
  </si>
  <si>
    <t>Морская наб., д.   9 литера В</t>
  </si>
  <si>
    <t>Морская наб., д.15 (26-27 л/к) литера Д</t>
  </si>
  <si>
    <t>Морская наб., д.15 (28-29 л/к) литера Г</t>
  </si>
  <si>
    <t>Морская наб., д.15 (1-21 л/к) литера А</t>
  </si>
  <si>
    <t>Морская наб., д.17 (1-3  л/к) литера Б</t>
  </si>
  <si>
    <t>Морская наб., д.17 (6-7 л/к) литера Г</t>
  </si>
  <si>
    <t>Морская наб., д.17 (8-9 л/к) литера Д</t>
  </si>
  <si>
    <t>Морская наб., д.17 (12 л/к) литера Ж</t>
  </si>
  <si>
    <t>Морская наб., д.  17 к.2 литера А</t>
  </si>
  <si>
    <t>Морская наб., д.  17 к.3 литера А</t>
  </si>
  <si>
    <t>Морская наб., д.  19 литера А</t>
  </si>
  <si>
    <t>Наличная ул.,  д.   5 литера А</t>
  </si>
  <si>
    <t>Наличная ул.,  д.   7 литера А</t>
  </si>
  <si>
    <t>Наличная ул.,  д.   9 литера А</t>
  </si>
  <si>
    <t>Наличная ул.,  д.  11 литера А</t>
  </si>
  <si>
    <t>Наличная ул., д.  12 литера А</t>
  </si>
  <si>
    <t>Наличная ул.,  д.  13 литера А</t>
  </si>
  <si>
    <t>Наличная ул., д.  14 литера А</t>
  </si>
  <si>
    <t>Наличная ул.,  д.  15 литера А</t>
  </si>
  <si>
    <t>Наличная ул.,  д.  15  к.2 литера А</t>
  </si>
  <si>
    <t>Наличная ул.,  д.  17 литера А</t>
  </si>
  <si>
    <t>Наличная ул.,  д.  19 литера А</t>
  </si>
  <si>
    <t>Наличная ул.,  д.  19  литера Б</t>
  </si>
  <si>
    <t>Наличная ул.,  д.  21 литера А</t>
  </si>
  <si>
    <t>Наличная ул., д.  22 литера А</t>
  </si>
  <si>
    <t>Наличная ул.,  д.  23 литера А</t>
  </si>
  <si>
    <t>Наличная ул.,  д.  25/84 литера А</t>
  </si>
  <si>
    <t>Наличная ул.,  д.  27 литера А</t>
  </si>
  <si>
    <t>Наличная ул.,  д.  29 литера А</t>
  </si>
  <si>
    <t>Наличная ул.,  д.  31 литера А</t>
  </si>
  <si>
    <t>Наличная ул.,  д.  33 литера А</t>
  </si>
  <si>
    <t>Наличная ул.,  д.  35  к.   1 литера А</t>
  </si>
  <si>
    <t>Наличная ул.,  д.  35  к   2 литера Б</t>
  </si>
  <si>
    <t>Наличная ул.,  д.  35  к.   3 литера В</t>
  </si>
  <si>
    <t>Наличная ул.,  д.  36  к.   1 литера А</t>
  </si>
  <si>
    <t>Наличная ул.,  д.  36  к.   3 литера А</t>
  </si>
  <si>
    <t>Наличная ул.,  д.  37  к.   2 литера Б</t>
  </si>
  <si>
    <t>Наличная ул.,  д.  37  к.   4 литера Г</t>
  </si>
  <si>
    <t>Наличная ул.,  д.  45 литера А</t>
  </si>
  <si>
    <t>ул. Нахимова   д.   1 литера А</t>
  </si>
  <si>
    <t>ул. Нахимова   д.   2/  30 литера А</t>
  </si>
  <si>
    <t>ул. Нахимова  д. 3 к. 2 литера А</t>
  </si>
  <si>
    <t>ул Нахимова   д.   4 литера В</t>
  </si>
  <si>
    <t>ул Нахимова   д. 5 к.   4 литера А</t>
  </si>
  <si>
    <t>ул. Нахимова   д. 7 корп.  3 литера А</t>
  </si>
  <si>
    <t>ул. Нахимова  д.    8  к.   3 литера В</t>
  </si>
  <si>
    <t>ул. Нахимова   д.  12 литера Б</t>
  </si>
  <si>
    <t>ул. Нахимова   д.  14/  41 литера А</t>
  </si>
  <si>
    <t>ул Нахимова   д.  14/  41 литера Б</t>
  </si>
  <si>
    <t>ул. Одоевского   д. 12 литера А</t>
  </si>
  <si>
    <t>Опочинина ул.,  д.   3 литера А</t>
  </si>
  <si>
    <t>Опочинина ул.,  д.   5 литера А</t>
  </si>
  <si>
    <t>Опочинина ул.,  д.   6 литера А</t>
  </si>
  <si>
    <t>Опочинина ул.,  д.   7 литера А</t>
  </si>
  <si>
    <t>Опочинина ул.,  д.   9 литера А</t>
  </si>
  <si>
    <t>Опочинина ул.,  д.  11 литера А</t>
  </si>
  <si>
    <t>Опочинина ул.,  д.  13 литера А</t>
  </si>
  <si>
    <t>Опочинина ул.,  д.  15/  18 литера А</t>
  </si>
  <si>
    <t>Опочинина ул.,  д.  17 литера А</t>
  </si>
  <si>
    <t>Опочинина ул.,  д.  17 литера В</t>
  </si>
  <si>
    <t>Опочинина ул.,  д.  21 литера А</t>
  </si>
  <si>
    <t>Опочинина ул.,  д.  27 литера А</t>
  </si>
  <si>
    <t>Опочинина ул.,  д.  29 литера А</t>
  </si>
  <si>
    <t>Опочинина ул.,  д.  33 литера А</t>
  </si>
  <si>
    <t>Остоумова ул.,  д.   7/   9 литера А</t>
  </si>
  <si>
    <t>Остоумова ул.,  д.   7/   9 литера Б</t>
  </si>
  <si>
    <t>Остоумова ул.,  д.   8 литера А</t>
  </si>
  <si>
    <t>Остоумова ул.,  д.  10 литера А</t>
  </si>
  <si>
    <t>Среднегаванский пр, д.   1 литера А</t>
  </si>
  <si>
    <t>Среднегаванский пр,  д.   2/20 литера А</t>
  </si>
  <si>
    <t>Среднегаванский пр,  д.   2/20 литера Б</t>
  </si>
  <si>
    <t>Среднегаванский пр, д.   3 литера А</t>
  </si>
  <si>
    <t>Среднегаванский пр,  д.   7/ 8 литера А</t>
  </si>
  <si>
    <t>Среднегаванский пр,  д.   9 литера А</t>
  </si>
  <si>
    <t>Среднегаванский пр,  д.  12 литера А</t>
  </si>
  <si>
    <t>Среднегаванский пр,  д.  14 литера А</t>
  </si>
  <si>
    <t>Средний пр В.О. д.  70 литера А</t>
  </si>
  <si>
    <t>Средний пр В.О. д.  79 литера А</t>
  </si>
  <si>
    <t>Средний пр В.О. д.  79 к.1 литера Б</t>
  </si>
  <si>
    <t>Средний пр.В.О.  д.  92 литера А</t>
  </si>
  <si>
    <t>Средний пр.В.О.  д.  96 литера А</t>
  </si>
  <si>
    <t>Средний пр.В.О. д.  98 литера А</t>
  </si>
  <si>
    <t>Средний пр. В.О.  д. 99/18 лит "А"</t>
  </si>
  <si>
    <t>Средний пр. В.О.  д. 99/18 лит "Б"</t>
  </si>
  <si>
    <t>Средний пр.В.О.  д. 106 литера Б</t>
  </si>
  <si>
    <t>ул.Шевченко   д.   2 литера А</t>
  </si>
  <si>
    <t>ул. Шевченко   д.   3 литера А</t>
  </si>
  <si>
    <t>ул. Шевченко   д.   4 литера А</t>
  </si>
  <si>
    <t>ул. Шевченко   д.   5/ 6 литера А</t>
  </si>
  <si>
    <t>ул. Шевченко   д.   9 литера А</t>
  </si>
  <si>
    <t>ул.Шевченко  д.  11 литера А</t>
  </si>
  <si>
    <t>ул.Шевченко ул.  д.  16 литера А</t>
  </si>
  <si>
    <t>ул. Шевченко  д.  17 литера А</t>
  </si>
  <si>
    <t>ул. Шевченко  д.  18 литера А</t>
  </si>
  <si>
    <t>ул. Шевченко д.24 к.2 литера Ж</t>
  </si>
  <si>
    <t>ул. Шевченко д.22 к.2 литера 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</si>
</sst>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#,##0_ ;[Red]\-#,##0\ "/>
    <numFmt numFmtId="166" formatCode="#,##0.000_ ;[Red]\-#,##0.000\ "/>
    <numFmt numFmtId="167" formatCode="0.000"/>
  </numFmts>
  <fonts count="13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i/>
      <sz val="11"/>
      <name val="Times"/>
      <family val="1"/>
    </font>
    <font>
      <sz val="11"/>
      <name val="CG Times"/>
      <family val="1"/>
    </font>
    <font>
      <b/>
      <sz val="11"/>
      <name val="CG Times"/>
      <family val="1"/>
    </font>
    <font>
      <sz val="11"/>
      <color indexed="10"/>
      <name val="CG Times"/>
      <family val="1"/>
    </font>
    <font>
      <b/>
      <i/>
      <sz val="11"/>
      <name val="CG Times"/>
      <family val="1"/>
    </font>
    <font>
      <i/>
      <sz val="11"/>
      <name val="CG Times"/>
      <family val="1"/>
    </font>
    <font>
      <sz val="10"/>
      <name val="CG Times"/>
      <family val="1"/>
    </font>
    <font>
      <sz val="11"/>
      <color indexed="8"/>
      <name val="CG Times"/>
      <family val="1"/>
    </font>
    <font>
      <b/>
      <sz val="14"/>
      <name val="CG Times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/>
    <xf numFmtId="0" fontId="5" fillId="0" borderId="0" xfId="0" applyFont="1" applyFill="1" applyAlignment="1"/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0" fontId="4" fillId="0" borderId="1" xfId="0" applyFont="1" applyFill="1" applyBorder="1"/>
    <xf numFmtId="164" fontId="6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0" fontId="8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wrapText="1"/>
    </xf>
    <xf numFmtId="2" fontId="9" fillId="0" borderId="1" xfId="1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2" fontId="4" fillId="0" borderId="1" xfId="1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/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textRotation="90" wrapText="1"/>
    </xf>
    <xf numFmtId="4" fontId="12" fillId="0" borderId="3" xfId="0" applyNumberFormat="1" applyFont="1" applyFill="1" applyBorder="1" applyAlignment="1">
      <alignment horizontal="center" textRotation="90" wrapText="1"/>
    </xf>
    <xf numFmtId="4" fontId="12" fillId="0" borderId="4" xfId="0" applyNumberFormat="1" applyFont="1" applyFill="1" applyBorder="1" applyAlignment="1">
      <alignment horizontal="center" textRotation="90" wrapText="1"/>
    </xf>
    <xf numFmtId="0" fontId="12" fillId="0" borderId="2" xfId="0" applyFont="1" applyFill="1" applyBorder="1" applyAlignment="1">
      <alignment horizontal="center" textRotation="90" wrapText="1"/>
    </xf>
    <xf numFmtId="0" fontId="12" fillId="0" borderId="3" xfId="0" applyFont="1" applyFill="1" applyBorder="1" applyAlignment="1">
      <alignment horizontal="center" textRotation="90" wrapText="1"/>
    </xf>
    <xf numFmtId="0" fontId="12" fillId="0" borderId="4" xfId="0" applyFont="1" applyFill="1" applyBorder="1" applyAlignment="1">
      <alignment horizontal="center" textRotation="90" wrapText="1"/>
    </xf>
    <xf numFmtId="4" fontId="9" fillId="0" borderId="1" xfId="0" applyNumberFormat="1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2:ID136"/>
  <sheetViews>
    <sheetView topLeftCell="A5" zoomScale="90" zoomScaleNormal="90" workbookViewId="0">
      <selection activeCell="HN9" sqref="HN9:HN11"/>
    </sheetView>
  </sheetViews>
  <sheetFormatPr defaultColWidth="3.5703125" defaultRowHeight="15"/>
  <cols>
    <col min="1" max="1" width="5.140625" style="1" customWidth="1"/>
    <col min="2" max="2" width="74.42578125" style="1" customWidth="1"/>
    <col min="3" max="3" width="11.140625" style="1" customWidth="1"/>
    <col min="4" max="4" width="13" style="1" customWidth="1"/>
    <col min="5" max="5" width="10" style="1" customWidth="1"/>
    <col min="6" max="6" width="10.28515625" style="1" customWidth="1"/>
    <col min="7" max="7" width="8.5703125" style="1" customWidth="1"/>
    <col min="8" max="8" width="7.5703125" style="1" customWidth="1"/>
    <col min="9" max="9" width="8.42578125" style="1" customWidth="1"/>
    <col min="10" max="10" width="7.28515625" style="1" customWidth="1"/>
    <col min="11" max="11" width="7.85546875" style="1" customWidth="1"/>
    <col min="12" max="12" width="7.7109375" style="1" customWidth="1"/>
    <col min="13" max="13" width="8" style="1" customWidth="1"/>
    <col min="14" max="14" width="7.5703125" style="1" customWidth="1"/>
    <col min="15" max="15" width="7.85546875" style="1" customWidth="1"/>
    <col min="16" max="17" width="7.7109375" style="1" customWidth="1"/>
    <col min="18" max="18" width="7.5703125" style="1" customWidth="1"/>
    <col min="19" max="19" width="7.85546875" style="1" customWidth="1"/>
    <col min="20" max="20" width="8" style="1" customWidth="1"/>
    <col min="21" max="21" width="7.7109375" style="1" customWidth="1"/>
    <col min="22" max="22" width="7.85546875" style="1" customWidth="1"/>
    <col min="23" max="23" width="7.5703125" style="1" customWidth="1"/>
    <col min="24" max="24" width="7.85546875" style="1" customWidth="1"/>
    <col min="25" max="25" width="6.85546875" style="1" customWidth="1"/>
    <col min="26" max="27" width="8" style="1" customWidth="1"/>
    <col min="28" max="28" width="7.85546875" style="1" customWidth="1"/>
    <col min="29" max="29" width="8.7109375" style="1" customWidth="1"/>
    <col min="30" max="30" width="7.5703125" style="1" customWidth="1"/>
    <col min="31" max="32" width="7.85546875" style="1" customWidth="1"/>
    <col min="33" max="33" width="7.5703125" style="1" customWidth="1"/>
    <col min="34" max="34" width="7.85546875" style="1" customWidth="1"/>
    <col min="35" max="35" width="6.7109375" style="1" customWidth="1"/>
    <col min="36" max="36" width="8.5703125" style="1" customWidth="1"/>
    <col min="37" max="37" width="7.5703125" style="1" customWidth="1"/>
    <col min="38" max="38" width="7.140625" style="1" customWidth="1"/>
    <col min="39" max="39" width="6.85546875" style="1" customWidth="1"/>
    <col min="40" max="40" width="8.42578125" style="1" customWidth="1"/>
    <col min="41" max="41" width="8.5703125" style="1" customWidth="1"/>
    <col min="42" max="42" width="6.7109375" style="1" customWidth="1"/>
    <col min="43" max="44" width="8.42578125" style="1" customWidth="1"/>
    <col min="45" max="45" width="7.85546875" style="1" customWidth="1"/>
    <col min="46" max="46" width="8.5703125" style="1" customWidth="1"/>
    <col min="47" max="48" width="7.7109375" style="1" customWidth="1"/>
    <col min="49" max="49" width="8.28515625" style="1" customWidth="1"/>
    <col min="50" max="50" width="6.5703125" style="1" customWidth="1"/>
    <col min="51" max="51" width="7.85546875" style="1" customWidth="1"/>
    <col min="52" max="52" width="9" style="1" customWidth="1"/>
    <col min="53" max="53" width="7.85546875" style="1" customWidth="1"/>
    <col min="54" max="55" width="8.42578125" style="1" customWidth="1"/>
    <col min="56" max="56" width="8" style="1" customWidth="1"/>
    <col min="57" max="57" width="7.7109375" style="1" customWidth="1"/>
    <col min="58" max="58" width="7.85546875" style="1" customWidth="1"/>
    <col min="59" max="59" width="8.28515625" style="1" customWidth="1"/>
    <col min="60" max="60" width="6.85546875" style="1" customWidth="1"/>
    <col min="61" max="61" width="7" style="1" customWidth="1"/>
    <col min="62" max="62" width="8.7109375" style="1" customWidth="1"/>
    <col min="63" max="63" width="8.85546875" style="1" customWidth="1"/>
    <col min="64" max="64" width="9.140625" style="1" customWidth="1"/>
    <col min="65" max="65" width="8" style="1" customWidth="1"/>
    <col min="66" max="66" width="8.42578125" style="1" customWidth="1"/>
    <col min="67" max="67" width="6.85546875" style="1" customWidth="1"/>
    <col min="68" max="68" width="7.7109375" style="1" customWidth="1"/>
    <col min="69" max="69" width="6.5703125" style="1" customWidth="1"/>
    <col min="70" max="70" width="7.5703125" style="1" customWidth="1"/>
    <col min="71" max="71" width="8.28515625" style="1" customWidth="1"/>
    <col min="72" max="72" width="7.7109375" style="1" customWidth="1"/>
    <col min="73" max="73" width="8.5703125" style="1" customWidth="1"/>
    <col min="74" max="74" width="6.7109375" style="1" customWidth="1"/>
    <col min="75" max="75" width="7.85546875" style="1" customWidth="1"/>
    <col min="76" max="76" width="8" style="1" customWidth="1"/>
    <col min="77" max="77" width="8.42578125" style="1" customWidth="1"/>
    <col min="78" max="78" width="8.140625" style="1" customWidth="1"/>
    <col min="79" max="79" width="8.5703125" style="1" customWidth="1"/>
    <col min="80" max="80" width="7.5703125" style="1" customWidth="1"/>
    <col min="81" max="81" width="7.85546875" style="1" customWidth="1"/>
    <col min="82" max="82" width="7.5703125" style="1" customWidth="1"/>
    <col min="83" max="84" width="7.85546875" style="1" customWidth="1"/>
    <col min="85" max="85" width="8.28515625" style="1" customWidth="1"/>
    <col min="86" max="86" width="7.7109375" style="1" customWidth="1"/>
    <col min="87" max="87" width="6.5703125" style="1" customWidth="1"/>
    <col min="88" max="90" width="7.85546875" style="1" customWidth="1"/>
    <col min="91" max="91" width="8" style="1" customWidth="1"/>
    <col min="92" max="92" width="8.42578125" style="1" customWidth="1"/>
    <col min="93" max="93" width="8" style="1" customWidth="1"/>
    <col min="94" max="94" width="8.28515625" style="1" customWidth="1"/>
    <col min="95" max="95" width="8" style="1" customWidth="1"/>
    <col min="96" max="96" width="9" style="1" customWidth="1"/>
    <col min="97" max="97" width="8.140625" style="1" customWidth="1"/>
    <col min="98" max="98" width="7.5703125" style="1" customWidth="1"/>
    <col min="99" max="99" width="8" style="1" customWidth="1"/>
    <col min="100" max="100" width="8.42578125" style="1" customWidth="1"/>
    <col min="101" max="102" width="7.85546875" style="1" customWidth="1"/>
    <col min="103" max="103" width="8" style="1" customWidth="1"/>
    <col min="104" max="104" width="8.42578125" style="1" customWidth="1"/>
    <col min="105" max="105" width="7" style="1" customWidth="1"/>
    <col min="106" max="106" width="9" style="1" customWidth="1"/>
    <col min="107" max="107" width="7.5703125" style="1" customWidth="1"/>
    <col min="108" max="108" width="7.85546875" style="1" customWidth="1"/>
    <col min="109" max="109" width="7.28515625" style="1" customWidth="1"/>
    <col min="110" max="110" width="8.5703125" style="1" customWidth="1"/>
    <col min="111" max="111" width="8.85546875" style="1" customWidth="1"/>
    <col min="112" max="112" width="8.140625" style="1" customWidth="1"/>
    <col min="113" max="113" width="8.5703125" style="1" customWidth="1"/>
    <col min="114" max="114" width="9.140625" style="1" customWidth="1"/>
    <col min="115" max="115" width="9.28515625" style="1" customWidth="1"/>
    <col min="116" max="116" width="9.42578125" style="1" customWidth="1"/>
    <col min="117" max="117" width="7.5703125" style="1" customWidth="1"/>
    <col min="118" max="118" width="9.140625" style="1" customWidth="1"/>
    <col min="119" max="119" width="8.140625" style="1" customWidth="1"/>
    <col min="120" max="120" width="7.5703125" style="1" customWidth="1"/>
    <col min="121" max="121" width="8.28515625" style="1" customWidth="1"/>
    <col min="122" max="122" width="7.85546875" style="1" customWidth="1"/>
    <col min="123" max="123" width="8.140625" style="1" customWidth="1"/>
    <col min="124" max="124" width="8.28515625" style="1" customWidth="1"/>
    <col min="125" max="125" width="8" style="1" customWidth="1"/>
    <col min="126" max="126" width="9.28515625" style="1" customWidth="1"/>
    <col min="127" max="127" width="7.85546875" style="1" customWidth="1"/>
    <col min="128" max="128" width="9.5703125" style="1" customWidth="1"/>
    <col min="129" max="129" width="8.28515625" style="1" customWidth="1"/>
    <col min="130" max="130" width="9.28515625" style="1" customWidth="1"/>
    <col min="131" max="131" width="9.140625" style="1" customWidth="1"/>
    <col min="132" max="132" width="9.28515625" style="1" customWidth="1"/>
    <col min="133" max="133" width="8.28515625" style="1" customWidth="1"/>
    <col min="134" max="134" width="8.140625" style="1" customWidth="1"/>
    <col min="135" max="136" width="7.85546875" style="1" customWidth="1"/>
    <col min="137" max="137" width="8.140625" style="1" customWidth="1"/>
    <col min="138" max="138" width="7.85546875" style="1" customWidth="1"/>
    <col min="139" max="139" width="8.28515625" style="1" customWidth="1"/>
    <col min="140" max="140" width="7.5703125" style="1" customWidth="1"/>
    <col min="141" max="141" width="8.5703125" style="1" customWidth="1"/>
    <col min="142" max="142" width="8.7109375" style="1" customWidth="1"/>
    <col min="143" max="143" width="7.85546875" style="1" customWidth="1"/>
    <col min="144" max="144" width="8.42578125" style="1" customWidth="1"/>
    <col min="145" max="145" width="8.140625" style="1" customWidth="1"/>
    <col min="146" max="146" width="8.5703125" style="1" customWidth="1"/>
    <col min="147" max="147" width="7.85546875" style="1" customWidth="1"/>
    <col min="148" max="148" width="8.7109375" style="1" customWidth="1"/>
    <col min="149" max="150" width="8" style="1" customWidth="1"/>
    <col min="151" max="151" width="7.85546875" style="1" customWidth="1"/>
    <col min="152" max="152" width="7.5703125" style="1" customWidth="1"/>
    <col min="153" max="153" width="8.42578125" style="1" customWidth="1"/>
    <col min="154" max="154" width="8.85546875" style="1" customWidth="1"/>
    <col min="155" max="155" width="7.5703125" style="1" customWidth="1"/>
    <col min="156" max="156" width="8" style="1" customWidth="1"/>
    <col min="157" max="157" width="7.5703125" style="1" customWidth="1"/>
    <col min="158" max="158" width="8.140625" style="1" customWidth="1"/>
    <col min="159" max="159" width="8.28515625" style="1" customWidth="1"/>
    <col min="160" max="161" width="7.5703125" style="1" customWidth="1"/>
    <col min="162" max="163" width="7.85546875" style="1" customWidth="1"/>
    <col min="164" max="164" width="9.42578125" style="1" customWidth="1"/>
    <col min="165" max="165" width="8.5703125" style="1" customWidth="1"/>
    <col min="166" max="166" width="7.5703125" style="1" customWidth="1"/>
    <col min="167" max="168" width="9.5703125" style="1" customWidth="1"/>
    <col min="169" max="169" width="8.42578125" style="1" customWidth="1"/>
    <col min="170" max="170" width="7.85546875" style="1" customWidth="1"/>
    <col min="171" max="171" width="7.5703125" style="1" customWidth="1"/>
    <col min="172" max="172" width="7.85546875" style="1" customWidth="1"/>
    <col min="173" max="173" width="7.5703125" style="1" customWidth="1"/>
    <col min="174" max="175" width="8.140625" style="1" customWidth="1"/>
    <col min="176" max="176" width="7.5703125" style="1" customWidth="1"/>
    <col min="177" max="178" width="8.7109375" style="1" customWidth="1"/>
    <col min="179" max="179" width="8.5703125" style="1" customWidth="1"/>
    <col min="180" max="180" width="7.7109375" style="1" customWidth="1"/>
    <col min="181" max="181" width="8.140625" style="1" customWidth="1"/>
    <col min="182" max="182" width="7.7109375" style="1" customWidth="1"/>
    <col min="183" max="183" width="8.28515625" style="1" customWidth="1"/>
    <col min="184" max="184" width="8.85546875" style="1" customWidth="1"/>
    <col min="185" max="185" width="8.7109375" style="1" customWidth="1"/>
    <col min="186" max="186" width="8.85546875" style="1" customWidth="1"/>
    <col min="187" max="187" width="7.85546875" style="1" customWidth="1"/>
    <col min="188" max="188" width="7" style="1" customWidth="1"/>
    <col min="189" max="189" width="8" style="1" customWidth="1"/>
    <col min="190" max="190" width="7.85546875" style="1" customWidth="1"/>
    <col min="191" max="192" width="7.5703125" style="1" customWidth="1"/>
    <col min="193" max="193" width="7.28515625" style="1" customWidth="1"/>
    <col min="194" max="194" width="6.5703125" style="1" customWidth="1"/>
    <col min="195" max="196" width="7.5703125" style="1" customWidth="1"/>
    <col min="197" max="197" width="8.28515625" style="1" customWidth="1"/>
    <col min="198" max="198" width="7.7109375" style="1" customWidth="1"/>
    <col min="199" max="199" width="6.85546875" style="1" customWidth="1"/>
    <col min="200" max="200" width="8.140625" style="1" customWidth="1"/>
    <col min="201" max="201" width="8.42578125" style="1" customWidth="1"/>
    <col min="202" max="202" width="8" style="1" customWidth="1"/>
    <col min="203" max="203" width="8.85546875" style="1" customWidth="1"/>
    <col min="204" max="204" width="7.85546875" style="1" customWidth="1"/>
    <col min="205" max="205" width="8" style="1" customWidth="1"/>
    <col min="206" max="206" width="7.85546875" style="1" customWidth="1"/>
    <col min="207" max="207" width="7.7109375" style="1" customWidth="1"/>
    <col min="208" max="208" width="8" style="1" customWidth="1"/>
    <col min="209" max="209" width="8.28515625" style="1" customWidth="1"/>
    <col min="210" max="210" width="8" style="1" customWidth="1"/>
    <col min="211" max="211" width="8.5703125" style="1" customWidth="1"/>
    <col min="212" max="212" width="6.42578125" style="1" customWidth="1"/>
    <col min="213" max="213" width="8.42578125" style="1" customWidth="1"/>
    <col min="214" max="214" width="8.140625" style="1" customWidth="1"/>
    <col min="215" max="216" width="8.28515625" style="1" customWidth="1"/>
    <col min="217" max="217" width="8.85546875" style="1" customWidth="1"/>
    <col min="218" max="218" width="8" style="1" customWidth="1"/>
    <col min="219" max="219" width="8.28515625" style="1" customWidth="1"/>
    <col min="220" max="220" width="7.85546875" style="1" customWidth="1"/>
    <col min="221" max="221" width="9.28515625" style="1" customWidth="1"/>
    <col min="222" max="222" width="8" style="1" customWidth="1"/>
    <col min="223" max="223" width="8.28515625" style="1" customWidth="1"/>
    <col min="224" max="225" width="7.85546875" style="1" customWidth="1"/>
    <col min="226" max="226" width="7.5703125" style="1" customWidth="1"/>
    <col min="227" max="227" width="7.85546875" style="1" customWidth="1"/>
    <col min="228" max="228" width="8.42578125" style="1" customWidth="1"/>
    <col min="229" max="229" width="7.5703125" style="1" customWidth="1"/>
    <col min="230" max="230" width="8" style="1" customWidth="1"/>
    <col min="231" max="231" width="7.5703125" style="1" customWidth="1"/>
    <col min="232" max="232" width="7.85546875" style="1" customWidth="1"/>
    <col min="233" max="234" width="7.5703125" style="1" customWidth="1"/>
    <col min="235" max="236" width="8.28515625" style="1" customWidth="1"/>
    <col min="237" max="237" width="8.42578125" style="1" customWidth="1"/>
    <col min="238" max="238" width="9.28515625" style="1" customWidth="1"/>
    <col min="239" max="16384" width="3.5703125" style="1"/>
  </cols>
  <sheetData>
    <row r="2" spans="1:238" ht="16.5" hidden="1" customHeight="1">
      <c r="B2" s="2" t="s">
        <v>0</v>
      </c>
      <c r="F2" s="2"/>
      <c r="G2" s="2"/>
      <c r="H2" s="2"/>
      <c r="U2" s="2"/>
      <c r="V2" s="2"/>
      <c r="W2" s="2"/>
      <c r="X2" s="2"/>
      <c r="Y2" s="2"/>
      <c r="Z2" s="2"/>
      <c r="AA2" s="2"/>
      <c r="AB2" s="2"/>
      <c r="AC2" s="2"/>
      <c r="AE2" s="2"/>
      <c r="AG2" s="2"/>
    </row>
    <row r="3" spans="1:238" ht="16.5" hidden="1" customHeight="1">
      <c r="B3" s="2" t="s">
        <v>1</v>
      </c>
      <c r="F3" s="2"/>
      <c r="G3" s="2"/>
      <c r="H3" s="2"/>
      <c r="U3" s="2"/>
      <c r="V3" s="2"/>
      <c r="W3" s="2"/>
      <c r="X3" s="2"/>
      <c r="Y3" s="2"/>
      <c r="Z3" s="2"/>
      <c r="AA3" s="2"/>
      <c r="AB3" s="2"/>
      <c r="AC3" s="2"/>
      <c r="AE3" s="2"/>
      <c r="AG3" s="2"/>
    </row>
    <row r="4" spans="1:238" ht="16.5" hidden="1" customHeight="1">
      <c r="B4" s="2" t="s">
        <v>2</v>
      </c>
      <c r="F4" s="2"/>
      <c r="G4" s="2"/>
      <c r="H4" s="2"/>
      <c r="U4" s="2"/>
      <c r="V4" s="2"/>
      <c r="W4" s="2"/>
      <c r="X4" s="2"/>
      <c r="Y4" s="2"/>
      <c r="Z4" s="2"/>
      <c r="AA4" s="2"/>
      <c r="AB4" s="2"/>
      <c r="AC4" s="2"/>
      <c r="AE4" s="2"/>
    </row>
    <row r="5" spans="1:238" ht="12.75" customHeight="1">
      <c r="B5" s="2"/>
      <c r="E5" s="3"/>
      <c r="F5" s="2"/>
      <c r="G5" s="2"/>
      <c r="H5" s="2"/>
      <c r="U5" s="2"/>
      <c r="V5" s="2"/>
      <c r="W5" s="2"/>
      <c r="X5" s="2"/>
      <c r="Y5" s="2"/>
      <c r="Z5" s="2"/>
      <c r="AA5" s="2"/>
      <c r="AB5" s="2"/>
      <c r="AC5" s="2"/>
      <c r="AE5" s="2"/>
    </row>
    <row r="6" spans="1:238" ht="15" customHeight="1">
      <c r="F6" s="2"/>
      <c r="G6" s="2"/>
      <c r="H6" s="2"/>
      <c r="U6" s="2"/>
      <c r="V6" s="2"/>
      <c r="W6" s="2"/>
      <c r="X6" s="2"/>
      <c r="Y6" s="2"/>
      <c r="Z6" s="2"/>
      <c r="AA6" s="2"/>
      <c r="AB6" s="2"/>
      <c r="AC6" s="2"/>
      <c r="AE6" s="2"/>
    </row>
    <row r="7" spans="1:238" ht="18" customHeight="1">
      <c r="A7" s="74" t="s">
        <v>358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</row>
    <row r="8" spans="1:238" ht="13.5" customHeight="1">
      <c r="A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8" t="s">
        <v>3</v>
      </c>
      <c r="AJ8" s="9"/>
      <c r="AK8" s="7"/>
    </row>
    <row r="9" spans="1:238" ht="39" customHeight="1">
      <c r="A9" s="75" t="s">
        <v>4</v>
      </c>
      <c r="B9" s="76" t="s">
        <v>5</v>
      </c>
      <c r="C9" s="76" t="s">
        <v>6</v>
      </c>
      <c r="D9" s="77" t="s">
        <v>7</v>
      </c>
      <c r="E9" s="77"/>
      <c r="F9" s="77"/>
      <c r="G9" s="78" t="s">
        <v>8</v>
      </c>
      <c r="H9" s="78" t="s">
        <v>359</v>
      </c>
      <c r="I9" s="78" t="s">
        <v>360</v>
      </c>
      <c r="J9" s="78" t="s">
        <v>361</v>
      </c>
      <c r="K9" s="81" t="s">
        <v>362</v>
      </c>
      <c r="L9" s="81" t="s">
        <v>363</v>
      </c>
      <c r="M9" s="78" t="s">
        <v>9</v>
      </c>
      <c r="N9" s="78" t="s">
        <v>364</v>
      </c>
      <c r="O9" s="78" t="s">
        <v>365</v>
      </c>
      <c r="P9" s="78" t="s">
        <v>366</v>
      </c>
      <c r="Q9" s="78" t="s">
        <v>367</v>
      </c>
      <c r="R9" s="78" t="s">
        <v>368</v>
      </c>
      <c r="S9" s="78" t="s">
        <v>369</v>
      </c>
      <c r="T9" s="78" t="s">
        <v>370</v>
      </c>
      <c r="U9" s="78" t="s">
        <v>371</v>
      </c>
      <c r="V9" s="78" t="s">
        <v>372</v>
      </c>
      <c r="W9" s="78" t="s">
        <v>373</v>
      </c>
      <c r="X9" s="78" t="s">
        <v>374</v>
      </c>
      <c r="Y9" s="78" t="s">
        <v>375</v>
      </c>
      <c r="Z9" s="78" t="s">
        <v>376</v>
      </c>
      <c r="AA9" s="78" t="s">
        <v>377</v>
      </c>
      <c r="AB9" s="78" t="s">
        <v>378</v>
      </c>
      <c r="AC9" s="78" t="s">
        <v>379</v>
      </c>
      <c r="AD9" s="78" t="s">
        <v>380</v>
      </c>
      <c r="AE9" s="78" t="s">
        <v>381</v>
      </c>
      <c r="AF9" s="78" t="s">
        <v>382</v>
      </c>
      <c r="AG9" s="78" t="s">
        <v>383</v>
      </c>
      <c r="AH9" s="78" t="s">
        <v>384</v>
      </c>
      <c r="AI9" s="78" t="s">
        <v>385</v>
      </c>
      <c r="AJ9" s="78" t="s">
        <v>386</v>
      </c>
      <c r="AK9" s="78" t="s">
        <v>387</v>
      </c>
      <c r="AL9" s="78" t="s">
        <v>388</v>
      </c>
      <c r="AM9" s="78" t="s">
        <v>389</v>
      </c>
      <c r="AN9" s="78" t="s">
        <v>390</v>
      </c>
      <c r="AO9" s="78" t="s">
        <v>391</v>
      </c>
      <c r="AP9" s="78" t="s">
        <v>392</v>
      </c>
      <c r="AQ9" s="78" t="s">
        <v>393</v>
      </c>
      <c r="AR9" s="78" t="s">
        <v>394</v>
      </c>
      <c r="AS9" s="78" t="s">
        <v>395</v>
      </c>
      <c r="AT9" s="78" t="s">
        <v>396</v>
      </c>
      <c r="AU9" s="78" t="s">
        <v>397</v>
      </c>
      <c r="AV9" s="78" t="s">
        <v>398</v>
      </c>
      <c r="AW9" s="78" t="s">
        <v>399</v>
      </c>
      <c r="AX9" s="78" t="s">
        <v>400</v>
      </c>
      <c r="AY9" s="78" t="s">
        <v>401</v>
      </c>
      <c r="AZ9" s="78" t="s">
        <v>402</v>
      </c>
      <c r="BA9" s="78" t="s">
        <v>403</v>
      </c>
      <c r="BB9" s="78" t="s">
        <v>404</v>
      </c>
      <c r="BC9" s="78" t="s">
        <v>405</v>
      </c>
      <c r="BD9" s="78" t="s">
        <v>406</v>
      </c>
      <c r="BE9" s="78" t="s">
        <v>407</v>
      </c>
      <c r="BF9" s="78" t="s">
        <v>408</v>
      </c>
      <c r="BG9" s="78" t="s">
        <v>409</v>
      </c>
      <c r="BH9" s="78" t="s">
        <v>410</v>
      </c>
      <c r="BI9" s="78" t="s">
        <v>411</v>
      </c>
      <c r="BJ9" s="78" t="s">
        <v>412</v>
      </c>
      <c r="BK9" s="78" t="s">
        <v>413</v>
      </c>
      <c r="BL9" s="78" t="s">
        <v>414</v>
      </c>
      <c r="BM9" s="78" t="s">
        <v>415</v>
      </c>
      <c r="BN9" s="78" t="s">
        <v>416</v>
      </c>
      <c r="BO9" s="78" t="s">
        <v>417</v>
      </c>
      <c r="BP9" s="78" t="s">
        <v>418</v>
      </c>
      <c r="BQ9" s="78" t="s">
        <v>419</v>
      </c>
      <c r="BR9" s="78" t="s">
        <v>420</v>
      </c>
      <c r="BS9" s="78" t="s">
        <v>421</v>
      </c>
      <c r="BT9" s="78" t="s">
        <v>422</v>
      </c>
      <c r="BU9" s="78" t="s">
        <v>423</v>
      </c>
      <c r="BV9" s="78" t="s">
        <v>424</v>
      </c>
      <c r="BW9" s="78" t="s">
        <v>425</v>
      </c>
      <c r="BX9" s="78" t="s">
        <v>426</v>
      </c>
      <c r="BY9" s="78" t="s">
        <v>427</v>
      </c>
      <c r="BZ9" s="78" t="s">
        <v>428</v>
      </c>
      <c r="CA9" s="78" t="s">
        <v>429</v>
      </c>
      <c r="CB9" s="78" t="s">
        <v>430</v>
      </c>
      <c r="CC9" s="78" t="s">
        <v>431</v>
      </c>
      <c r="CD9" s="78" t="s">
        <v>432</v>
      </c>
      <c r="CE9" s="78" t="s">
        <v>433</v>
      </c>
      <c r="CF9" s="78" t="s">
        <v>434</v>
      </c>
      <c r="CG9" s="78" t="s">
        <v>435</v>
      </c>
      <c r="CH9" s="78" t="s">
        <v>436</v>
      </c>
      <c r="CI9" s="78" t="s">
        <v>437</v>
      </c>
      <c r="CJ9" s="78" t="s">
        <v>438</v>
      </c>
      <c r="CK9" s="78" t="s">
        <v>439</v>
      </c>
      <c r="CL9" s="78" t="s">
        <v>440</v>
      </c>
      <c r="CM9" s="78" t="s">
        <v>441</v>
      </c>
      <c r="CN9" s="78" t="s">
        <v>442</v>
      </c>
      <c r="CO9" s="78" t="s">
        <v>443</v>
      </c>
      <c r="CP9" s="78" t="s">
        <v>444</v>
      </c>
      <c r="CQ9" s="78" t="s">
        <v>445</v>
      </c>
      <c r="CR9" s="78" t="s">
        <v>446</v>
      </c>
      <c r="CS9" s="78" t="s">
        <v>447</v>
      </c>
      <c r="CT9" s="78" t="s">
        <v>448</v>
      </c>
      <c r="CU9" s="78" t="s">
        <v>449</v>
      </c>
      <c r="CV9" s="78" t="s">
        <v>450</v>
      </c>
      <c r="CW9" s="78" t="s">
        <v>451</v>
      </c>
      <c r="CX9" s="78" t="s">
        <v>452</v>
      </c>
      <c r="CY9" s="78" t="s">
        <v>453</v>
      </c>
      <c r="CZ9" s="78" t="s">
        <v>454</v>
      </c>
      <c r="DA9" s="78" t="s">
        <v>455</v>
      </c>
      <c r="DB9" s="78" t="s">
        <v>456</v>
      </c>
      <c r="DC9" s="78" t="s">
        <v>457</v>
      </c>
      <c r="DD9" s="78" t="s">
        <v>458</v>
      </c>
      <c r="DE9" s="78" t="s">
        <v>459</v>
      </c>
      <c r="DF9" s="78" t="s">
        <v>460</v>
      </c>
      <c r="DG9" s="78" t="s">
        <v>461</v>
      </c>
      <c r="DH9" s="78" t="s">
        <v>462</v>
      </c>
      <c r="DI9" s="78" t="s">
        <v>463</v>
      </c>
      <c r="DJ9" s="78" t="s">
        <v>464</v>
      </c>
      <c r="DK9" s="78" t="s">
        <v>465</v>
      </c>
      <c r="DL9" s="78" t="s">
        <v>466</v>
      </c>
      <c r="DM9" s="78" t="s">
        <v>467</v>
      </c>
      <c r="DN9" s="78" t="s">
        <v>468</v>
      </c>
      <c r="DO9" s="78" t="s">
        <v>469</v>
      </c>
      <c r="DP9" s="78" t="s">
        <v>470</v>
      </c>
      <c r="DQ9" s="78" t="s">
        <v>471</v>
      </c>
      <c r="DR9" s="78" t="s">
        <v>472</v>
      </c>
      <c r="DS9" s="78" t="s">
        <v>473</v>
      </c>
      <c r="DT9" s="78" t="s">
        <v>474</v>
      </c>
      <c r="DU9" s="78" t="s">
        <v>475</v>
      </c>
      <c r="DV9" s="78" t="s">
        <v>476</v>
      </c>
      <c r="DW9" s="78" t="s">
        <v>477</v>
      </c>
      <c r="DX9" s="78" t="s">
        <v>478</v>
      </c>
      <c r="DY9" s="78" t="s">
        <v>479</v>
      </c>
      <c r="DZ9" s="78" t="s">
        <v>480</v>
      </c>
      <c r="EA9" s="78" t="s">
        <v>481</v>
      </c>
      <c r="EB9" s="78" t="s">
        <v>482</v>
      </c>
      <c r="EC9" s="78" t="s">
        <v>483</v>
      </c>
      <c r="ED9" s="78" t="s">
        <v>484</v>
      </c>
      <c r="EE9" s="78" t="s">
        <v>485</v>
      </c>
      <c r="EF9" s="78" t="s">
        <v>486</v>
      </c>
      <c r="EG9" s="78" t="s">
        <v>487</v>
      </c>
      <c r="EH9" s="78" t="s">
        <v>488</v>
      </c>
      <c r="EI9" s="78" t="s">
        <v>489</v>
      </c>
      <c r="EJ9" s="78" t="s">
        <v>490</v>
      </c>
      <c r="EK9" s="78" t="s">
        <v>491</v>
      </c>
      <c r="EL9" s="78" t="s">
        <v>492</v>
      </c>
      <c r="EM9" s="78" t="s">
        <v>493</v>
      </c>
      <c r="EN9" s="78" t="s">
        <v>494</v>
      </c>
      <c r="EO9" s="78" t="s">
        <v>495</v>
      </c>
      <c r="EP9" s="78" t="s">
        <v>496</v>
      </c>
      <c r="EQ9" s="78" t="s">
        <v>497</v>
      </c>
      <c r="ER9" s="78" t="s">
        <v>498</v>
      </c>
      <c r="ES9" s="78" t="s">
        <v>10</v>
      </c>
      <c r="ET9" s="78" t="s">
        <v>499</v>
      </c>
      <c r="EU9" s="78" t="s">
        <v>500</v>
      </c>
      <c r="EV9" s="78" t="s">
        <v>501</v>
      </c>
      <c r="EW9" s="78" t="s">
        <v>502</v>
      </c>
      <c r="EX9" s="78" t="s">
        <v>503</v>
      </c>
      <c r="EY9" s="78" t="s">
        <v>504</v>
      </c>
      <c r="EZ9" s="78" t="s">
        <v>505</v>
      </c>
      <c r="FA9" s="78" t="s">
        <v>506</v>
      </c>
      <c r="FB9" s="78" t="s">
        <v>507</v>
      </c>
      <c r="FC9" s="78" t="s">
        <v>508</v>
      </c>
      <c r="FD9" s="78" t="s">
        <v>509</v>
      </c>
      <c r="FE9" s="78" t="s">
        <v>510</v>
      </c>
      <c r="FF9" s="78" t="s">
        <v>511</v>
      </c>
      <c r="FG9" s="78" t="s">
        <v>512</v>
      </c>
      <c r="FH9" s="78" t="s">
        <v>513</v>
      </c>
      <c r="FI9" s="78" t="s">
        <v>514</v>
      </c>
      <c r="FJ9" s="78" t="s">
        <v>515</v>
      </c>
      <c r="FK9" s="78" t="s">
        <v>516</v>
      </c>
      <c r="FL9" s="78" t="s">
        <v>517</v>
      </c>
      <c r="FM9" s="78" t="s">
        <v>518</v>
      </c>
      <c r="FN9" s="78" t="s">
        <v>519</v>
      </c>
      <c r="FO9" s="78" t="s">
        <v>520</v>
      </c>
      <c r="FP9" s="78" t="s">
        <v>521</v>
      </c>
      <c r="FQ9" s="78" t="s">
        <v>522</v>
      </c>
      <c r="FR9" s="78" t="s">
        <v>523</v>
      </c>
      <c r="FS9" s="78" t="s">
        <v>524</v>
      </c>
      <c r="FT9" s="78" t="s">
        <v>525</v>
      </c>
      <c r="FU9" s="78" t="s">
        <v>526</v>
      </c>
      <c r="FV9" s="78" t="s">
        <v>527</v>
      </c>
      <c r="FW9" s="78" t="s">
        <v>528</v>
      </c>
      <c r="FX9" s="78" t="s">
        <v>529</v>
      </c>
      <c r="FY9" s="78" t="s">
        <v>530</v>
      </c>
      <c r="FZ9" s="78" t="s">
        <v>531</v>
      </c>
      <c r="GA9" s="78" t="s">
        <v>532</v>
      </c>
      <c r="GB9" s="78" t="s">
        <v>533</v>
      </c>
      <c r="GC9" s="78" t="s">
        <v>534</v>
      </c>
      <c r="GD9" s="78" t="s">
        <v>535</v>
      </c>
      <c r="GE9" s="78" t="s">
        <v>536</v>
      </c>
      <c r="GF9" s="78" t="s">
        <v>537</v>
      </c>
      <c r="GG9" s="78" t="s">
        <v>538</v>
      </c>
      <c r="GH9" s="78" t="s">
        <v>539</v>
      </c>
      <c r="GI9" s="78" t="s">
        <v>540</v>
      </c>
      <c r="GJ9" s="78" t="s">
        <v>541</v>
      </c>
      <c r="GK9" s="78" t="s">
        <v>542</v>
      </c>
      <c r="GL9" s="78" t="s">
        <v>543</v>
      </c>
      <c r="GM9" s="78" t="s">
        <v>544</v>
      </c>
      <c r="GN9" s="78" t="s">
        <v>545</v>
      </c>
      <c r="GO9" s="78" t="s">
        <v>546</v>
      </c>
      <c r="GP9" s="78" t="s">
        <v>547</v>
      </c>
      <c r="GQ9" s="78" t="s">
        <v>548</v>
      </c>
      <c r="GR9" s="78" t="s">
        <v>549</v>
      </c>
      <c r="GS9" s="78" t="s">
        <v>550</v>
      </c>
      <c r="GT9" s="78" t="s">
        <v>551</v>
      </c>
      <c r="GU9" s="78" t="s">
        <v>552</v>
      </c>
      <c r="GV9" s="78" t="s">
        <v>553</v>
      </c>
      <c r="GW9" s="78" t="s">
        <v>554</v>
      </c>
      <c r="GX9" s="78" t="s">
        <v>555</v>
      </c>
      <c r="GY9" s="78" t="s">
        <v>556</v>
      </c>
      <c r="GZ9" s="78" t="s">
        <v>557</v>
      </c>
      <c r="HA9" s="78" t="s">
        <v>558</v>
      </c>
      <c r="HB9" s="78" t="s">
        <v>559</v>
      </c>
      <c r="HC9" s="78" t="s">
        <v>560</v>
      </c>
      <c r="HD9" s="78" t="s">
        <v>561</v>
      </c>
      <c r="HE9" s="78" t="s">
        <v>562</v>
      </c>
      <c r="HF9" s="78" t="s">
        <v>563</v>
      </c>
      <c r="HG9" s="78" t="s">
        <v>564</v>
      </c>
      <c r="HH9" s="78" t="s">
        <v>565</v>
      </c>
      <c r="HI9" s="78" t="s">
        <v>566</v>
      </c>
      <c r="HJ9" s="78" t="s">
        <v>567</v>
      </c>
      <c r="HK9" s="78" t="s">
        <v>568</v>
      </c>
      <c r="HL9" s="78" t="s">
        <v>569</v>
      </c>
      <c r="HM9" s="78" t="s">
        <v>570</v>
      </c>
      <c r="HN9" s="78" t="s">
        <v>571</v>
      </c>
      <c r="HO9" s="78" t="s">
        <v>336</v>
      </c>
      <c r="HP9" s="78" t="s">
        <v>573</v>
      </c>
      <c r="HQ9" s="78" t="s">
        <v>338</v>
      </c>
      <c r="HR9" s="78" t="s">
        <v>339</v>
      </c>
      <c r="HS9" s="78" t="s">
        <v>572</v>
      </c>
      <c r="HT9" s="78" t="s">
        <v>341</v>
      </c>
      <c r="HU9" s="78" t="s">
        <v>342</v>
      </c>
      <c r="HV9" s="78" t="s">
        <v>343</v>
      </c>
      <c r="HW9" s="78" t="s">
        <v>344</v>
      </c>
      <c r="HX9" s="78" t="s">
        <v>345</v>
      </c>
      <c r="HY9" s="78" t="s">
        <v>346</v>
      </c>
      <c r="HZ9" s="78" t="s">
        <v>347</v>
      </c>
      <c r="IA9" s="78" t="s">
        <v>348</v>
      </c>
      <c r="IB9" s="78" t="s">
        <v>349</v>
      </c>
      <c r="IC9" s="78" t="s">
        <v>350</v>
      </c>
      <c r="ID9" s="78" t="s">
        <v>351</v>
      </c>
    </row>
    <row r="10" spans="1:238" ht="45.75" customHeight="1">
      <c r="A10" s="75"/>
      <c r="B10" s="76"/>
      <c r="C10" s="76"/>
      <c r="D10" s="77" t="s">
        <v>11</v>
      </c>
      <c r="E10" s="77"/>
      <c r="F10" s="77"/>
      <c r="G10" s="79"/>
      <c r="H10" s="79"/>
      <c r="I10" s="79"/>
      <c r="J10" s="79"/>
      <c r="K10" s="82"/>
      <c r="L10" s="82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</row>
    <row r="11" spans="1:238" ht="126.75" customHeight="1">
      <c r="A11" s="75"/>
      <c r="B11" s="76"/>
      <c r="C11" s="76"/>
      <c r="D11" s="52" t="s">
        <v>12</v>
      </c>
      <c r="E11" s="51" t="s">
        <v>13</v>
      </c>
      <c r="F11" s="51" t="s">
        <v>14</v>
      </c>
      <c r="G11" s="80"/>
      <c r="H11" s="80"/>
      <c r="I11" s="80"/>
      <c r="J11" s="80"/>
      <c r="K11" s="83"/>
      <c r="L11" s="83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</row>
    <row r="12" spans="1:238" s="2" customFormat="1" ht="15" customHeight="1">
      <c r="A12" s="11" t="s">
        <v>15</v>
      </c>
      <c r="B12" s="12" t="s">
        <v>16</v>
      </c>
      <c r="C12" s="13" t="s">
        <v>17</v>
      </c>
      <c r="D12" s="14">
        <f>E12+F12</f>
        <v>43675.236000000019</v>
      </c>
      <c r="E12" s="14">
        <f>E15+E22+E33+E35+E38+E40+E42+E44+E46+E48+E50+E52+E54+E56+E58+E60+E62+E64+E66+E68+E70</f>
        <v>14545.108000000015</v>
      </c>
      <c r="F12" s="14">
        <f>F15+F22+F33+F35+F38+F42+F44+F48+F56</f>
        <v>29130.128000000001</v>
      </c>
      <c r="G12" s="14">
        <f t="shared" ref="G12:BS12" si="0">G15+G22+G33+G35+G38+G40+G42+G44+G46+G48+G50+G52+G54+G56+G58+G60+G62+G64+G66+G68+G70</f>
        <v>623.57899999999995</v>
      </c>
      <c r="H12" s="14">
        <f t="shared" si="0"/>
        <v>68.959000000000003</v>
      </c>
      <c r="I12" s="14">
        <f t="shared" si="0"/>
        <v>194.72099999999998</v>
      </c>
      <c r="J12" s="14">
        <f t="shared" si="0"/>
        <v>9.9369999999999994</v>
      </c>
      <c r="K12" s="14">
        <f t="shared" si="0"/>
        <v>261.14999999999998</v>
      </c>
      <c r="L12" s="14">
        <f t="shared" si="0"/>
        <v>0</v>
      </c>
      <c r="M12" s="14">
        <f t="shared" si="0"/>
        <v>236.69300000000001</v>
      </c>
      <c r="N12" s="14">
        <f t="shared" si="0"/>
        <v>0</v>
      </c>
      <c r="O12" s="14">
        <f t="shared" si="0"/>
        <v>19.872</v>
      </c>
      <c r="P12" s="14">
        <f t="shared" si="0"/>
        <v>29.038999999999998</v>
      </c>
      <c r="Q12" s="14">
        <f t="shared" si="0"/>
        <v>1.9350000000000001</v>
      </c>
      <c r="R12" s="14">
        <f t="shared" si="0"/>
        <v>214.899</v>
      </c>
      <c r="S12" s="14">
        <f t="shared" si="0"/>
        <v>13.552</v>
      </c>
      <c r="T12" s="14">
        <f t="shared" si="0"/>
        <v>136.46</v>
      </c>
      <c r="U12" s="14">
        <f t="shared" si="0"/>
        <v>7.7419999999999991</v>
      </c>
      <c r="V12" s="14">
        <f t="shared" si="0"/>
        <v>24.311</v>
      </c>
      <c r="W12" s="14">
        <f t="shared" si="0"/>
        <v>105.072</v>
      </c>
      <c r="X12" s="14">
        <f t="shared" si="0"/>
        <v>34.826000000000001</v>
      </c>
      <c r="Y12" s="14">
        <f t="shared" si="0"/>
        <v>14.591000000000001</v>
      </c>
      <c r="Z12" s="14">
        <f t="shared" si="0"/>
        <v>22.169</v>
      </c>
      <c r="AA12" s="14">
        <f t="shared" si="0"/>
        <v>81.134</v>
      </c>
      <c r="AB12" s="14">
        <f t="shared" si="0"/>
        <v>194.797</v>
      </c>
      <c r="AC12" s="14">
        <f t="shared" si="0"/>
        <v>466.59499999999997</v>
      </c>
      <c r="AD12" s="14">
        <f t="shared" si="0"/>
        <v>0.877</v>
      </c>
      <c r="AE12" s="14">
        <f t="shared" si="0"/>
        <v>0</v>
      </c>
      <c r="AF12" s="14">
        <f t="shared" si="0"/>
        <v>309.13300000000004</v>
      </c>
      <c r="AG12" s="14">
        <f t="shared" si="0"/>
        <v>21.966999999999999</v>
      </c>
      <c r="AH12" s="14">
        <f t="shared" si="0"/>
        <v>0.438</v>
      </c>
      <c r="AI12" s="14">
        <f t="shared" si="0"/>
        <v>49.599000000000004</v>
      </c>
      <c r="AJ12" s="14">
        <f t="shared" si="0"/>
        <v>269.26099999999997</v>
      </c>
      <c r="AK12" s="14">
        <f t="shared" si="0"/>
        <v>225.80200000000002</v>
      </c>
      <c r="AL12" s="14">
        <f t="shared" si="0"/>
        <v>5.9340000000000002</v>
      </c>
      <c r="AM12" s="14">
        <f t="shared" si="0"/>
        <v>0</v>
      </c>
      <c r="AN12" s="14">
        <f t="shared" si="0"/>
        <v>355.25299999999999</v>
      </c>
      <c r="AO12" s="14">
        <f t="shared" si="0"/>
        <v>515.28300000000002</v>
      </c>
      <c r="AP12" s="14">
        <f t="shared" si="0"/>
        <v>0</v>
      </c>
      <c r="AQ12" s="14">
        <f t="shared" si="0"/>
        <v>487.64299999999997</v>
      </c>
      <c r="AR12" s="14">
        <f t="shared" si="0"/>
        <v>223.50200000000001</v>
      </c>
      <c r="AS12" s="14">
        <f t="shared" si="0"/>
        <v>4.968</v>
      </c>
      <c r="AT12" s="14">
        <f t="shared" si="0"/>
        <v>408.57499999999999</v>
      </c>
      <c r="AU12" s="14">
        <f t="shared" si="0"/>
        <v>0</v>
      </c>
      <c r="AV12" s="14">
        <f t="shared" si="0"/>
        <v>96.675000000000011</v>
      </c>
      <c r="AW12" s="14">
        <f t="shared" si="0"/>
        <v>0</v>
      </c>
      <c r="AX12" s="14">
        <f t="shared" si="0"/>
        <v>0</v>
      </c>
      <c r="AY12" s="14">
        <f t="shared" si="0"/>
        <v>7.391</v>
      </c>
      <c r="AZ12" s="14">
        <f t="shared" si="0"/>
        <v>287.08199999999999</v>
      </c>
      <c r="BA12" s="14">
        <f t="shared" si="0"/>
        <v>43.057000000000002</v>
      </c>
      <c r="BB12" s="14">
        <f t="shared" si="0"/>
        <v>348.81899999999996</v>
      </c>
      <c r="BC12" s="14">
        <f t="shared" si="0"/>
        <v>324.887</v>
      </c>
      <c r="BD12" s="14">
        <f t="shared" si="0"/>
        <v>146.88499999999999</v>
      </c>
      <c r="BE12" s="14">
        <f t="shared" si="0"/>
        <v>0</v>
      </c>
      <c r="BF12" s="14">
        <f t="shared" si="0"/>
        <v>298.30399999999997</v>
      </c>
      <c r="BG12" s="14">
        <f t="shared" si="0"/>
        <v>233.13200000000001</v>
      </c>
      <c r="BH12" s="14">
        <f t="shared" si="0"/>
        <v>0</v>
      </c>
      <c r="BI12" s="14">
        <f t="shared" si="0"/>
        <v>0</v>
      </c>
      <c r="BJ12" s="14">
        <f t="shared" si="0"/>
        <v>178.30799999999999</v>
      </c>
      <c r="BK12" s="14">
        <f t="shared" si="0"/>
        <v>21.966000000000001</v>
      </c>
      <c r="BL12" s="14">
        <f t="shared" si="0"/>
        <v>306.49699999999996</v>
      </c>
      <c r="BM12" s="14">
        <f t="shared" si="0"/>
        <v>6.4339999999999993</v>
      </c>
      <c r="BN12" s="14">
        <f t="shared" si="0"/>
        <v>372.02500000000009</v>
      </c>
      <c r="BO12" s="14">
        <f t="shared" si="0"/>
        <v>0</v>
      </c>
      <c r="BP12" s="14">
        <f t="shared" si="0"/>
        <v>154.94900000000001</v>
      </c>
      <c r="BQ12" s="14">
        <f t="shared" si="0"/>
        <v>0</v>
      </c>
      <c r="BR12" s="14">
        <f t="shared" si="0"/>
        <v>12.222</v>
      </c>
      <c r="BS12" s="14">
        <f t="shared" si="0"/>
        <v>671.43600000000004</v>
      </c>
      <c r="BT12" s="14">
        <f>BT15+BT22+BT33+BT35+BT38+BT40+BT42+BT44+BT46+BT48+BT50+BT52+BT54+BT56+BT58+BT60+BT62+BT64+BT66+BT68+BT70</f>
        <v>149.339</v>
      </c>
      <c r="BU12" s="14">
        <f t="shared" ref="BU12:EF12" si="1">BU15+BU22+BU33+BU35+BU38+BU40+BU42+BU44+BU46+BU48+BU50+BU52+BU54+BU56+BU58+BU60+BU62+BU64+BU66+BU68+BU70</f>
        <v>413.57300000000004</v>
      </c>
      <c r="BV12" s="14">
        <f t="shared" si="1"/>
        <v>0</v>
      </c>
      <c r="BW12" s="14">
        <f t="shared" si="1"/>
        <v>367.41899999999998</v>
      </c>
      <c r="BX12" s="14">
        <f t="shared" si="1"/>
        <v>149.661</v>
      </c>
      <c r="BY12" s="14">
        <f t="shared" si="1"/>
        <v>273.37099999999998</v>
      </c>
      <c r="BZ12" s="14">
        <f t="shared" si="1"/>
        <v>13.420999999999999</v>
      </c>
      <c r="CA12" s="14">
        <f t="shared" si="1"/>
        <v>0</v>
      </c>
      <c r="CB12" s="14">
        <f t="shared" si="1"/>
        <v>240.21</v>
      </c>
      <c r="CC12" s="14">
        <f t="shared" si="1"/>
        <v>154.565</v>
      </c>
      <c r="CD12" s="14">
        <f t="shared" si="1"/>
        <v>2.919</v>
      </c>
      <c r="CE12" s="14">
        <f t="shared" si="1"/>
        <v>1.458</v>
      </c>
      <c r="CF12" s="14">
        <f t="shared" si="1"/>
        <v>31.902999999999999</v>
      </c>
      <c r="CG12" s="14">
        <f t="shared" si="1"/>
        <v>18.148</v>
      </c>
      <c r="CH12" s="14">
        <f t="shared" si="1"/>
        <v>38.646000000000001</v>
      </c>
      <c r="CI12" s="14">
        <f t="shared" si="1"/>
        <v>15.489999999999998</v>
      </c>
      <c r="CJ12" s="14">
        <f t="shared" si="1"/>
        <v>12.831999999999999</v>
      </c>
      <c r="CK12" s="14">
        <f t="shared" si="1"/>
        <v>175.54</v>
      </c>
      <c r="CL12" s="14">
        <f t="shared" si="1"/>
        <v>11.274999999999999</v>
      </c>
      <c r="CM12" s="14">
        <f t="shared" si="1"/>
        <v>0.71499999999999997</v>
      </c>
      <c r="CN12" s="14">
        <f t="shared" si="1"/>
        <v>20.489000000000001</v>
      </c>
      <c r="CO12" s="14">
        <f t="shared" si="1"/>
        <v>0.438</v>
      </c>
      <c r="CP12" s="14">
        <f t="shared" si="1"/>
        <v>192.85</v>
      </c>
      <c r="CQ12" s="14">
        <f t="shared" si="1"/>
        <v>0</v>
      </c>
      <c r="CR12" s="14">
        <f t="shared" si="1"/>
        <v>238.49700000000001</v>
      </c>
      <c r="CS12" s="14">
        <f t="shared" si="1"/>
        <v>6.2539999999999996</v>
      </c>
      <c r="CT12" s="14">
        <f t="shared" si="1"/>
        <v>62.274000000000001</v>
      </c>
      <c r="CU12" s="14">
        <f t="shared" si="1"/>
        <v>0</v>
      </c>
      <c r="CV12" s="14">
        <f t="shared" si="1"/>
        <v>0.877</v>
      </c>
      <c r="CW12" s="14">
        <f t="shared" si="1"/>
        <v>0</v>
      </c>
      <c r="CX12" s="14">
        <f t="shared" si="1"/>
        <v>0</v>
      </c>
      <c r="CY12" s="14">
        <f t="shared" si="1"/>
        <v>131.32899999999998</v>
      </c>
      <c r="CZ12" s="14">
        <f t="shared" si="1"/>
        <v>662.22199999999998</v>
      </c>
      <c r="DA12" s="14">
        <f t="shared" si="1"/>
        <v>0</v>
      </c>
      <c r="DB12" s="14">
        <f t="shared" si="1"/>
        <v>278.67500000000001</v>
      </c>
      <c r="DC12" s="14">
        <f t="shared" si="1"/>
        <v>185.75099999999998</v>
      </c>
      <c r="DD12" s="14">
        <f t="shared" si="1"/>
        <v>15.747</v>
      </c>
      <c r="DE12" s="14">
        <f t="shared" si="1"/>
        <v>23.687000000000001</v>
      </c>
      <c r="DF12" s="14">
        <f t="shared" si="1"/>
        <v>500.26499999999999</v>
      </c>
      <c r="DG12" s="14">
        <f t="shared" si="1"/>
        <v>250.69499999999999</v>
      </c>
      <c r="DH12" s="14">
        <f t="shared" si="1"/>
        <v>293.17900000000003</v>
      </c>
      <c r="DI12" s="14">
        <f t="shared" si="1"/>
        <v>363.67699999999996</v>
      </c>
      <c r="DJ12" s="14">
        <f t="shared" si="1"/>
        <v>1161.2619999999999</v>
      </c>
      <c r="DK12" s="14">
        <f t="shared" si="1"/>
        <v>0</v>
      </c>
      <c r="DL12" s="14">
        <f t="shared" si="1"/>
        <v>0</v>
      </c>
      <c r="DM12" s="14">
        <f t="shared" si="1"/>
        <v>4.5049999999999999</v>
      </c>
      <c r="DN12" s="14">
        <f t="shared" si="1"/>
        <v>1002.9589999999999</v>
      </c>
      <c r="DO12" s="14">
        <f t="shared" si="1"/>
        <v>26.258000000000003</v>
      </c>
      <c r="DP12" s="14">
        <f t="shared" si="1"/>
        <v>1.022</v>
      </c>
      <c r="DQ12" s="14">
        <f t="shared" si="1"/>
        <v>263.70699999999999</v>
      </c>
      <c r="DR12" s="14">
        <f t="shared" si="1"/>
        <v>34.603999999999999</v>
      </c>
      <c r="DS12" s="14">
        <f t="shared" si="1"/>
        <v>19.574000000000002</v>
      </c>
      <c r="DT12" s="14">
        <f t="shared" si="1"/>
        <v>0</v>
      </c>
      <c r="DU12" s="14">
        <f t="shared" si="1"/>
        <v>5.4080000000000004</v>
      </c>
      <c r="DV12" s="14">
        <f t="shared" si="1"/>
        <v>1615.444</v>
      </c>
      <c r="DW12" s="14">
        <f t="shared" si="1"/>
        <v>29.052</v>
      </c>
      <c r="DX12" s="14">
        <f t="shared" si="1"/>
        <v>1963.221</v>
      </c>
      <c r="DY12" s="14">
        <f t="shared" si="1"/>
        <v>9.2669999999999995</v>
      </c>
      <c r="DZ12" s="14">
        <f t="shared" si="1"/>
        <v>1314.268</v>
      </c>
      <c r="EA12" s="14">
        <f t="shared" si="1"/>
        <v>882.74800000000016</v>
      </c>
      <c r="EB12" s="14">
        <f t="shared" si="1"/>
        <v>510.017</v>
      </c>
      <c r="EC12" s="14">
        <f t="shared" si="1"/>
        <v>32.881</v>
      </c>
      <c r="ED12" s="14">
        <f t="shared" si="1"/>
        <v>19.873999999999999</v>
      </c>
      <c r="EE12" s="14">
        <f t="shared" si="1"/>
        <v>0</v>
      </c>
      <c r="EF12" s="14">
        <f t="shared" si="1"/>
        <v>9.9369999999999994</v>
      </c>
      <c r="EG12" s="14">
        <f t="shared" ref="EG12:GU12" si="2">EG15+EG22+EG33+EG35+EG38+EG40+EG42+EG44+EG46+EG48+EG50+EG52+EG54+EG56+EG58+EG60+EG62+EG64+EG66+EG68+EG70</f>
        <v>113.28</v>
      </c>
      <c r="EH12" s="14">
        <f t="shared" si="2"/>
        <v>29.885999999999996</v>
      </c>
      <c r="EI12" s="14">
        <f t="shared" si="2"/>
        <v>498.53500000000003</v>
      </c>
      <c r="EJ12" s="14">
        <f t="shared" si="2"/>
        <v>230.93799999999999</v>
      </c>
      <c r="EK12" s="14">
        <f t="shared" si="2"/>
        <v>256.56700000000001</v>
      </c>
      <c r="EL12" s="14">
        <f t="shared" si="2"/>
        <v>452.47</v>
      </c>
      <c r="EM12" s="14">
        <f t="shared" si="2"/>
        <v>116.4</v>
      </c>
      <c r="EN12" s="14">
        <f t="shared" si="2"/>
        <v>381.971</v>
      </c>
      <c r="EO12" s="14">
        <f t="shared" si="2"/>
        <v>0</v>
      </c>
      <c r="EP12" s="14">
        <f t="shared" si="2"/>
        <v>550.09299999999996</v>
      </c>
      <c r="EQ12" s="14">
        <f t="shared" si="2"/>
        <v>53.820999999999998</v>
      </c>
      <c r="ER12" s="14">
        <f t="shared" si="2"/>
        <v>724.41300000000001</v>
      </c>
      <c r="ES12" s="14">
        <f t="shared" si="2"/>
        <v>0</v>
      </c>
      <c r="ET12" s="14">
        <f t="shared" si="2"/>
        <v>127.129</v>
      </c>
      <c r="EU12" s="14">
        <f t="shared" si="2"/>
        <v>255.33500000000001</v>
      </c>
      <c r="EV12" s="14">
        <f t="shared" si="2"/>
        <v>730.57499999999993</v>
      </c>
      <c r="EW12" s="14">
        <f t="shared" si="2"/>
        <v>422.791</v>
      </c>
      <c r="EX12" s="14">
        <f t="shared" si="2"/>
        <v>403.57500000000005</v>
      </c>
      <c r="EY12" s="14">
        <f t="shared" si="2"/>
        <v>175.75199999999998</v>
      </c>
      <c r="EZ12" s="14">
        <f t="shared" si="2"/>
        <v>261.435</v>
      </c>
      <c r="FA12" s="14">
        <f t="shared" si="2"/>
        <v>154.893</v>
      </c>
      <c r="FB12" s="14">
        <f t="shared" si="2"/>
        <v>3.867</v>
      </c>
      <c r="FC12" s="14">
        <f t="shared" si="2"/>
        <v>13.61</v>
      </c>
      <c r="FD12" s="14">
        <f t="shared" si="2"/>
        <v>134.739</v>
      </c>
      <c r="FE12" s="14">
        <f t="shared" si="2"/>
        <v>274.80099999999999</v>
      </c>
      <c r="FF12" s="14">
        <f t="shared" si="2"/>
        <v>29.088999999999999</v>
      </c>
      <c r="FG12" s="14">
        <f t="shared" si="2"/>
        <v>296.678</v>
      </c>
      <c r="FH12" s="14">
        <f t="shared" si="2"/>
        <v>1517.8509999999999</v>
      </c>
      <c r="FI12" s="14">
        <f t="shared" si="2"/>
        <v>25.145</v>
      </c>
      <c r="FJ12" s="14">
        <f t="shared" si="2"/>
        <v>194.02100000000002</v>
      </c>
      <c r="FK12" s="14">
        <f t="shared" si="2"/>
        <v>1027.1399999999999</v>
      </c>
      <c r="FL12" s="14">
        <f t="shared" si="2"/>
        <v>1094.046</v>
      </c>
      <c r="FM12" s="14">
        <f t="shared" si="2"/>
        <v>21.902000000000001</v>
      </c>
      <c r="FN12" s="14">
        <f t="shared" si="2"/>
        <v>0</v>
      </c>
      <c r="FO12" s="14">
        <f t="shared" si="2"/>
        <v>0</v>
      </c>
      <c r="FP12" s="14">
        <f t="shared" si="2"/>
        <v>0</v>
      </c>
      <c r="FQ12" s="14">
        <f t="shared" si="2"/>
        <v>31.295000000000002</v>
      </c>
      <c r="FR12" s="14">
        <f t="shared" si="2"/>
        <v>128.15699999999998</v>
      </c>
      <c r="FS12" s="14">
        <f t="shared" si="2"/>
        <v>99.01400000000001</v>
      </c>
      <c r="FT12" s="14">
        <f t="shared" si="2"/>
        <v>215.93700000000001</v>
      </c>
      <c r="FU12" s="14">
        <f t="shared" si="2"/>
        <v>53.703000000000003</v>
      </c>
      <c r="FV12" s="14">
        <f t="shared" si="2"/>
        <v>368.61900000000003</v>
      </c>
      <c r="FW12" s="14">
        <f t="shared" si="2"/>
        <v>896.59300000000007</v>
      </c>
      <c r="FX12" s="14">
        <f t="shared" si="2"/>
        <v>2.085</v>
      </c>
      <c r="FY12" s="14">
        <f t="shared" si="2"/>
        <v>0</v>
      </c>
      <c r="FZ12" s="14">
        <f t="shared" si="2"/>
        <v>8.0459999999999994</v>
      </c>
      <c r="GA12" s="14">
        <f t="shared" si="2"/>
        <v>28.004999999999999</v>
      </c>
      <c r="GB12" s="14">
        <f t="shared" si="2"/>
        <v>212.249</v>
      </c>
      <c r="GC12" s="14">
        <f t="shared" si="2"/>
        <v>403.822</v>
      </c>
      <c r="GD12" s="14">
        <f t="shared" si="2"/>
        <v>390.08499999999998</v>
      </c>
      <c r="GE12" s="14">
        <f t="shared" si="2"/>
        <v>11.757999999999999</v>
      </c>
      <c r="GF12" s="14">
        <f t="shared" si="2"/>
        <v>3.6349999999999998</v>
      </c>
      <c r="GG12" s="14">
        <f t="shared" si="2"/>
        <v>8.6349999999999998</v>
      </c>
      <c r="GH12" s="14">
        <f t="shared" si="2"/>
        <v>5.9509999999999996</v>
      </c>
      <c r="GI12" s="14">
        <f t="shared" si="2"/>
        <v>19.873999999999999</v>
      </c>
      <c r="GJ12" s="14">
        <f t="shared" si="2"/>
        <v>244.971</v>
      </c>
      <c r="GK12" s="14">
        <f t="shared" si="2"/>
        <v>11.712999999999999</v>
      </c>
      <c r="GL12" s="14">
        <f t="shared" si="2"/>
        <v>2.76</v>
      </c>
      <c r="GM12" s="14">
        <f t="shared" si="2"/>
        <v>0</v>
      </c>
      <c r="GN12" s="14">
        <f t="shared" si="2"/>
        <v>17.095000000000002</v>
      </c>
      <c r="GO12" s="14">
        <f t="shared" si="2"/>
        <v>257.91500000000002</v>
      </c>
      <c r="GP12" s="14">
        <f t="shared" si="2"/>
        <v>0</v>
      </c>
      <c r="GQ12" s="14">
        <f t="shared" si="2"/>
        <v>0</v>
      </c>
      <c r="GR12" s="14">
        <f t="shared" si="2"/>
        <v>222.642</v>
      </c>
      <c r="GS12" s="14">
        <f t="shared" si="2"/>
        <v>651.25400000000002</v>
      </c>
      <c r="GT12" s="14">
        <f t="shared" si="2"/>
        <v>0</v>
      </c>
      <c r="GU12" s="14">
        <f t="shared" si="2"/>
        <v>227.62400000000002</v>
      </c>
      <c r="GV12" s="14">
        <f t="shared" ref="GV12:ID12" si="3">GV15+GV22+GV33+GV35+GV38+GV40+GV42+GV44+GV46+GV48+GV50+GV52+GV54+GV56+GV58+GV60+GV62+GV64+GV66+GV68+GV70</f>
        <v>127.27300000000001</v>
      </c>
      <c r="GW12" s="14">
        <f t="shared" si="3"/>
        <v>152.75900000000001</v>
      </c>
      <c r="GX12" s="14">
        <f t="shared" si="3"/>
        <v>22.315999999999999</v>
      </c>
      <c r="GY12" s="14">
        <f t="shared" si="3"/>
        <v>0.438</v>
      </c>
      <c r="GZ12" s="14">
        <f t="shared" si="3"/>
        <v>141.06199999999998</v>
      </c>
      <c r="HA12" s="14">
        <f t="shared" si="3"/>
        <v>250.43799999999999</v>
      </c>
      <c r="HB12" s="14">
        <f t="shared" si="3"/>
        <v>0.438</v>
      </c>
      <c r="HC12" s="14">
        <f t="shared" si="3"/>
        <v>591.88900000000001</v>
      </c>
      <c r="HD12" s="14">
        <f t="shared" si="3"/>
        <v>0</v>
      </c>
      <c r="HE12" s="14">
        <f t="shared" si="3"/>
        <v>115.58</v>
      </c>
      <c r="HF12" s="14">
        <f t="shared" si="3"/>
        <v>86.486999999999995</v>
      </c>
      <c r="HG12" s="14">
        <f t="shared" si="3"/>
        <v>232.589</v>
      </c>
      <c r="HH12" s="14">
        <f t="shared" si="3"/>
        <v>0</v>
      </c>
      <c r="HI12" s="14">
        <f t="shared" si="3"/>
        <v>197.05199999999999</v>
      </c>
      <c r="HJ12" s="14">
        <f t="shared" si="3"/>
        <v>0</v>
      </c>
      <c r="HK12" s="14">
        <f t="shared" si="3"/>
        <v>428.89599999999996</v>
      </c>
      <c r="HL12" s="14">
        <f t="shared" si="3"/>
        <v>12.945</v>
      </c>
      <c r="HM12" s="14">
        <f t="shared" si="3"/>
        <v>702.98900000000003</v>
      </c>
      <c r="HN12" s="14">
        <f t="shared" si="3"/>
        <v>11.771000000000001</v>
      </c>
      <c r="HO12" s="14">
        <f t="shared" si="3"/>
        <v>52.449999999999996</v>
      </c>
      <c r="HP12" s="14">
        <f t="shared" si="3"/>
        <v>182.53499999999997</v>
      </c>
      <c r="HQ12" s="14">
        <f t="shared" si="3"/>
        <v>0</v>
      </c>
      <c r="HR12" s="14">
        <f t="shared" si="3"/>
        <v>136.49</v>
      </c>
      <c r="HS12" s="14">
        <f t="shared" si="3"/>
        <v>168.68</v>
      </c>
      <c r="HT12" s="14">
        <f t="shared" si="3"/>
        <v>202.54899999999998</v>
      </c>
      <c r="HU12" s="14">
        <f t="shared" si="3"/>
        <v>277.67700000000002</v>
      </c>
      <c r="HV12" s="14">
        <f t="shared" si="3"/>
        <v>129.804</v>
      </c>
      <c r="HW12" s="14">
        <f t="shared" si="3"/>
        <v>27.137</v>
      </c>
      <c r="HX12" s="14">
        <f t="shared" si="3"/>
        <v>18.552</v>
      </c>
      <c r="HY12" s="14">
        <f t="shared" si="3"/>
        <v>23.905000000000001</v>
      </c>
      <c r="HZ12" s="14">
        <f t="shared" si="3"/>
        <v>1.9350000000000001</v>
      </c>
      <c r="IA12" s="14">
        <f t="shared" si="3"/>
        <v>19.52</v>
      </c>
      <c r="IB12" s="14">
        <f t="shared" si="3"/>
        <v>6.3239999999999998</v>
      </c>
      <c r="IC12" s="14">
        <f t="shared" si="3"/>
        <v>243.54400000000001</v>
      </c>
      <c r="ID12" s="14">
        <f t="shared" si="3"/>
        <v>659.29099999999994</v>
      </c>
    </row>
    <row r="13" spans="1:238" ht="12.75" customHeight="1">
      <c r="A13" s="15">
        <v>1</v>
      </c>
      <c r="B13" s="53" t="s">
        <v>18</v>
      </c>
      <c r="C13" s="16" t="s">
        <v>19</v>
      </c>
      <c r="D13" s="17">
        <f>E13+F13</f>
        <v>0</v>
      </c>
      <c r="E13" s="17">
        <f>SUM(G13:ID13)</f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</row>
    <row r="14" spans="1:238" ht="13.5" customHeight="1">
      <c r="A14" s="15"/>
      <c r="B14" s="53"/>
      <c r="C14" s="16" t="s">
        <v>20</v>
      </c>
      <c r="D14" s="17">
        <f t="shared" ref="D14:D20" si="4">E14+F14</f>
        <v>0.4</v>
      </c>
      <c r="E14" s="17">
        <f>E16+E18</f>
        <v>0.4</v>
      </c>
      <c r="F14" s="17">
        <f>F16+F18</f>
        <v>0</v>
      </c>
      <c r="G14" s="17">
        <f t="shared" ref="G14:BR14" si="5">G16+G18</f>
        <v>0</v>
      </c>
      <c r="H14" s="17">
        <f t="shared" si="5"/>
        <v>0</v>
      </c>
      <c r="I14" s="17">
        <f t="shared" si="5"/>
        <v>0</v>
      </c>
      <c r="J14" s="17">
        <f t="shared" si="5"/>
        <v>0</v>
      </c>
      <c r="K14" s="17">
        <f t="shared" si="5"/>
        <v>0</v>
      </c>
      <c r="L14" s="17">
        <f t="shared" si="5"/>
        <v>0</v>
      </c>
      <c r="M14" s="17">
        <f t="shared" si="5"/>
        <v>0</v>
      </c>
      <c r="N14" s="17">
        <f t="shared" si="5"/>
        <v>0</v>
      </c>
      <c r="O14" s="17">
        <f t="shared" si="5"/>
        <v>0</v>
      </c>
      <c r="P14" s="17">
        <f t="shared" si="5"/>
        <v>0</v>
      </c>
      <c r="Q14" s="17">
        <f t="shared" si="5"/>
        <v>0</v>
      </c>
      <c r="R14" s="17">
        <f t="shared" si="5"/>
        <v>0</v>
      </c>
      <c r="S14" s="17">
        <f t="shared" si="5"/>
        <v>0</v>
      </c>
      <c r="T14" s="17">
        <f t="shared" si="5"/>
        <v>0</v>
      </c>
      <c r="U14" s="17">
        <f t="shared" si="5"/>
        <v>0</v>
      </c>
      <c r="V14" s="17">
        <f t="shared" si="5"/>
        <v>0</v>
      </c>
      <c r="W14" s="17">
        <f t="shared" si="5"/>
        <v>0</v>
      </c>
      <c r="X14" s="17">
        <f t="shared" si="5"/>
        <v>0</v>
      </c>
      <c r="Y14" s="17">
        <f t="shared" si="5"/>
        <v>0</v>
      </c>
      <c r="Z14" s="17">
        <f t="shared" si="5"/>
        <v>0</v>
      </c>
      <c r="AA14" s="17">
        <f t="shared" si="5"/>
        <v>0</v>
      </c>
      <c r="AB14" s="17">
        <f t="shared" si="5"/>
        <v>0</v>
      </c>
      <c r="AC14" s="17">
        <f t="shared" si="5"/>
        <v>0</v>
      </c>
      <c r="AD14" s="17">
        <f t="shared" si="5"/>
        <v>0</v>
      </c>
      <c r="AE14" s="17">
        <f t="shared" si="5"/>
        <v>0</v>
      </c>
      <c r="AF14" s="17">
        <f t="shared" si="5"/>
        <v>0</v>
      </c>
      <c r="AG14" s="17">
        <f t="shared" si="5"/>
        <v>0</v>
      </c>
      <c r="AH14" s="17">
        <f t="shared" si="5"/>
        <v>0</v>
      </c>
      <c r="AI14" s="17">
        <f t="shared" si="5"/>
        <v>0</v>
      </c>
      <c r="AJ14" s="17">
        <f t="shared" si="5"/>
        <v>0</v>
      </c>
      <c r="AK14" s="17">
        <f t="shared" si="5"/>
        <v>0</v>
      </c>
      <c r="AL14" s="17">
        <f t="shared" si="5"/>
        <v>0</v>
      </c>
      <c r="AM14" s="17">
        <f t="shared" si="5"/>
        <v>0</v>
      </c>
      <c r="AN14" s="17">
        <f t="shared" si="5"/>
        <v>0</v>
      </c>
      <c r="AO14" s="17">
        <f t="shared" si="5"/>
        <v>0</v>
      </c>
      <c r="AP14" s="17">
        <f t="shared" si="5"/>
        <v>0</v>
      </c>
      <c r="AQ14" s="17">
        <f t="shared" si="5"/>
        <v>0</v>
      </c>
      <c r="AR14" s="17">
        <f t="shared" si="5"/>
        <v>0</v>
      </c>
      <c r="AS14" s="17">
        <f t="shared" si="5"/>
        <v>0</v>
      </c>
      <c r="AT14" s="17">
        <f t="shared" si="5"/>
        <v>0</v>
      </c>
      <c r="AU14" s="17">
        <f t="shared" si="5"/>
        <v>0</v>
      </c>
      <c r="AV14" s="17">
        <f t="shared" si="5"/>
        <v>0</v>
      </c>
      <c r="AW14" s="17">
        <f t="shared" si="5"/>
        <v>0</v>
      </c>
      <c r="AX14" s="17">
        <f t="shared" si="5"/>
        <v>0</v>
      </c>
      <c r="AY14" s="17">
        <f t="shared" si="5"/>
        <v>0</v>
      </c>
      <c r="AZ14" s="17">
        <f t="shared" si="5"/>
        <v>0</v>
      </c>
      <c r="BA14" s="17">
        <f t="shared" si="5"/>
        <v>0</v>
      </c>
      <c r="BB14" s="17">
        <f t="shared" si="5"/>
        <v>0</v>
      </c>
      <c r="BC14" s="17">
        <f t="shared" si="5"/>
        <v>0</v>
      </c>
      <c r="BD14" s="17">
        <f t="shared" si="5"/>
        <v>0</v>
      </c>
      <c r="BE14" s="17">
        <f t="shared" si="5"/>
        <v>0</v>
      </c>
      <c r="BF14" s="17">
        <f t="shared" si="5"/>
        <v>0</v>
      </c>
      <c r="BG14" s="17">
        <f t="shared" si="5"/>
        <v>0</v>
      </c>
      <c r="BH14" s="17">
        <f t="shared" si="5"/>
        <v>0</v>
      </c>
      <c r="BI14" s="17">
        <f t="shared" si="5"/>
        <v>0</v>
      </c>
      <c r="BJ14" s="17">
        <f t="shared" si="5"/>
        <v>0</v>
      </c>
      <c r="BK14" s="17">
        <f t="shared" si="5"/>
        <v>0</v>
      </c>
      <c r="BL14" s="17">
        <f t="shared" si="5"/>
        <v>0</v>
      </c>
      <c r="BM14" s="17">
        <f t="shared" si="5"/>
        <v>0</v>
      </c>
      <c r="BN14" s="17">
        <f t="shared" si="5"/>
        <v>0</v>
      </c>
      <c r="BO14" s="17">
        <f t="shared" si="5"/>
        <v>0</v>
      </c>
      <c r="BP14" s="17">
        <f t="shared" si="5"/>
        <v>0</v>
      </c>
      <c r="BQ14" s="17">
        <f t="shared" si="5"/>
        <v>0</v>
      </c>
      <c r="BR14" s="17">
        <f t="shared" si="5"/>
        <v>0</v>
      </c>
      <c r="BS14" s="17">
        <f t="shared" ref="BS14:ED14" si="6">BS16+BS18</f>
        <v>0</v>
      </c>
      <c r="BT14" s="17">
        <f t="shared" si="6"/>
        <v>0</v>
      </c>
      <c r="BU14" s="17">
        <f t="shared" si="6"/>
        <v>0</v>
      </c>
      <c r="BV14" s="17">
        <f t="shared" si="6"/>
        <v>0</v>
      </c>
      <c r="BW14" s="17">
        <f t="shared" si="6"/>
        <v>0</v>
      </c>
      <c r="BX14" s="17">
        <f t="shared" si="6"/>
        <v>0</v>
      </c>
      <c r="BY14" s="17">
        <f t="shared" si="6"/>
        <v>0</v>
      </c>
      <c r="BZ14" s="17">
        <f t="shared" si="6"/>
        <v>0</v>
      </c>
      <c r="CA14" s="17">
        <f t="shared" si="6"/>
        <v>0</v>
      </c>
      <c r="CB14" s="17">
        <f t="shared" si="6"/>
        <v>0</v>
      </c>
      <c r="CC14" s="17">
        <f t="shared" si="6"/>
        <v>0</v>
      </c>
      <c r="CD14" s="17">
        <f t="shared" si="6"/>
        <v>0</v>
      </c>
      <c r="CE14" s="17">
        <f t="shared" si="6"/>
        <v>0</v>
      </c>
      <c r="CF14" s="17">
        <f t="shared" si="6"/>
        <v>0</v>
      </c>
      <c r="CG14" s="17">
        <f t="shared" si="6"/>
        <v>0</v>
      </c>
      <c r="CH14" s="17">
        <f t="shared" si="6"/>
        <v>0</v>
      </c>
      <c r="CI14" s="17">
        <f t="shared" si="6"/>
        <v>0</v>
      </c>
      <c r="CJ14" s="17">
        <f t="shared" si="6"/>
        <v>0</v>
      </c>
      <c r="CK14" s="17">
        <f t="shared" si="6"/>
        <v>0</v>
      </c>
      <c r="CL14" s="17">
        <f t="shared" si="6"/>
        <v>0</v>
      </c>
      <c r="CM14" s="17">
        <f t="shared" si="6"/>
        <v>0</v>
      </c>
      <c r="CN14" s="17">
        <f t="shared" si="6"/>
        <v>0</v>
      </c>
      <c r="CO14" s="17">
        <f t="shared" si="6"/>
        <v>0</v>
      </c>
      <c r="CP14" s="17">
        <f t="shared" si="6"/>
        <v>0</v>
      </c>
      <c r="CQ14" s="17">
        <f t="shared" si="6"/>
        <v>0</v>
      </c>
      <c r="CR14" s="17">
        <f t="shared" si="6"/>
        <v>0</v>
      </c>
      <c r="CS14" s="17">
        <f t="shared" si="6"/>
        <v>0</v>
      </c>
      <c r="CT14" s="17">
        <f t="shared" si="6"/>
        <v>0</v>
      </c>
      <c r="CU14" s="17">
        <f t="shared" si="6"/>
        <v>0</v>
      </c>
      <c r="CV14" s="17">
        <f t="shared" si="6"/>
        <v>0</v>
      </c>
      <c r="CW14" s="17">
        <f t="shared" si="6"/>
        <v>0</v>
      </c>
      <c r="CX14" s="17">
        <f t="shared" si="6"/>
        <v>0</v>
      </c>
      <c r="CY14" s="17">
        <f t="shared" si="6"/>
        <v>0</v>
      </c>
      <c r="CZ14" s="17">
        <f t="shared" si="6"/>
        <v>0</v>
      </c>
      <c r="DA14" s="17">
        <f t="shared" si="6"/>
        <v>0</v>
      </c>
      <c r="DB14" s="17">
        <f t="shared" si="6"/>
        <v>0</v>
      </c>
      <c r="DC14" s="17">
        <f t="shared" si="6"/>
        <v>0</v>
      </c>
      <c r="DD14" s="17">
        <f t="shared" si="6"/>
        <v>0</v>
      </c>
      <c r="DE14" s="17">
        <f t="shared" si="6"/>
        <v>0</v>
      </c>
      <c r="DF14" s="17">
        <f t="shared" si="6"/>
        <v>0</v>
      </c>
      <c r="DG14" s="17">
        <f t="shared" si="6"/>
        <v>0</v>
      </c>
      <c r="DH14" s="17">
        <f t="shared" si="6"/>
        <v>0</v>
      </c>
      <c r="DI14" s="17">
        <f t="shared" si="6"/>
        <v>0</v>
      </c>
      <c r="DJ14" s="17">
        <f t="shared" si="6"/>
        <v>0</v>
      </c>
      <c r="DK14" s="17">
        <f t="shared" si="6"/>
        <v>0</v>
      </c>
      <c r="DL14" s="17">
        <f t="shared" si="6"/>
        <v>0</v>
      </c>
      <c r="DM14" s="17">
        <f t="shared" si="6"/>
        <v>0</v>
      </c>
      <c r="DN14" s="17">
        <f t="shared" si="6"/>
        <v>0</v>
      </c>
      <c r="DO14" s="17">
        <f t="shared" si="6"/>
        <v>0</v>
      </c>
      <c r="DP14" s="17">
        <f t="shared" si="6"/>
        <v>0</v>
      </c>
      <c r="DQ14" s="17">
        <f t="shared" si="6"/>
        <v>0</v>
      </c>
      <c r="DR14" s="17">
        <f t="shared" si="6"/>
        <v>0</v>
      </c>
      <c r="DS14" s="17">
        <f t="shared" si="6"/>
        <v>0</v>
      </c>
      <c r="DT14" s="17">
        <f t="shared" si="6"/>
        <v>0</v>
      </c>
      <c r="DU14" s="17">
        <f t="shared" si="6"/>
        <v>0</v>
      </c>
      <c r="DV14" s="17">
        <f t="shared" si="6"/>
        <v>0</v>
      </c>
      <c r="DW14" s="17">
        <f t="shared" si="6"/>
        <v>0</v>
      </c>
      <c r="DX14" s="17">
        <f t="shared" si="6"/>
        <v>0</v>
      </c>
      <c r="DY14" s="17">
        <f t="shared" si="6"/>
        <v>0</v>
      </c>
      <c r="DZ14" s="17">
        <f t="shared" si="6"/>
        <v>0</v>
      </c>
      <c r="EA14" s="17">
        <f t="shared" si="6"/>
        <v>0</v>
      </c>
      <c r="EB14" s="17">
        <f t="shared" si="6"/>
        <v>0</v>
      </c>
      <c r="EC14" s="17">
        <f t="shared" si="6"/>
        <v>0</v>
      </c>
      <c r="ED14" s="17">
        <f t="shared" si="6"/>
        <v>0</v>
      </c>
      <c r="EE14" s="17">
        <f t="shared" ref="EE14:GP14" si="7">EE16+EE18</f>
        <v>0</v>
      </c>
      <c r="EF14" s="17">
        <f t="shared" si="7"/>
        <v>0</v>
      </c>
      <c r="EG14" s="17">
        <f t="shared" si="7"/>
        <v>0</v>
      </c>
      <c r="EH14" s="17">
        <f t="shared" si="7"/>
        <v>0</v>
      </c>
      <c r="EI14" s="17">
        <f t="shared" si="7"/>
        <v>0</v>
      </c>
      <c r="EJ14" s="17">
        <f t="shared" si="7"/>
        <v>0</v>
      </c>
      <c r="EK14" s="17">
        <f t="shared" si="7"/>
        <v>0</v>
      </c>
      <c r="EL14" s="17">
        <f t="shared" si="7"/>
        <v>0</v>
      </c>
      <c r="EM14" s="17">
        <f t="shared" si="7"/>
        <v>0</v>
      </c>
      <c r="EN14" s="17">
        <f t="shared" si="7"/>
        <v>0</v>
      </c>
      <c r="EO14" s="17">
        <f t="shared" si="7"/>
        <v>0</v>
      </c>
      <c r="EP14" s="17">
        <f t="shared" si="7"/>
        <v>0</v>
      </c>
      <c r="EQ14" s="17">
        <f t="shared" si="7"/>
        <v>0</v>
      </c>
      <c r="ER14" s="17">
        <f t="shared" si="7"/>
        <v>0</v>
      </c>
      <c r="ES14" s="17">
        <f t="shared" si="7"/>
        <v>0</v>
      </c>
      <c r="ET14" s="17">
        <f t="shared" si="7"/>
        <v>0</v>
      </c>
      <c r="EU14" s="17">
        <f t="shared" si="7"/>
        <v>0</v>
      </c>
      <c r="EV14" s="17">
        <f t="shared" si="7"/>
        <v>0</v>
      </c>
      <c r="EW14" s="17">
        <f t="shared" si="7"/>
        <v>0</v>
      </c>
      <c r="EX14" s="17">
        <f t="shared" si="7"/>
        <v>0</v>
      </c>
      <c r="EY14" s="17">
        <f t="shared" si="7"/>
        <v>0</v>
      </c>
      <c r="EZ14" s="17">
        <f t="shared" si="7"/>
        <v>0</v>
      </c>
      <c r="FA14" s="17">
        <f t="shared" si="7"/>
        <v>0</v>
      </c>
      <c r="FB14" s="17">
        <f t="shared" si="7"/>
        <v>0</v>
      </c>
      <c r="FC14" s="17">
        <f t="shared" si="7"/>
        <v>0</v>
      </c>
      <c r="FD14" s="17">
        <f t="shared" si="7"/>
        <v>0</v>
      </c>
      <c r="FE14" s="17">
        <f t="shared" si="7"/>
        <v>0</v>
      </c>
      <c r="FF14" s="17">
        <f t="shared" si="7"/>
        <v>0</v>
      </c>
      <c r="FG14" s="17">
        <f t="shared" si="7"/>
        <v>0</v>
      </c>
      <c r="FH14" s="17">
        <f t="shared" si="7"/>
        <v>0</v>
      </c>
      <c r="FI14" s="17">
        <f t="shared" si="7"/>
        <v>0</v>
      </c>
      <c r="FJ14" s="17">
        <f t="shared" si="7"/>
        <v>0</v>
      </c>
      <c r="FK14" s="17">
        <f t="shared" si="7"/>
        <v>0</v>
      </c>
      <c r="FL14" s="17">
        <f t="shared" si="7"/>
        <v>0.2</v>
      </c>
      <c r="FM14" s="17">
        <f t="shared" si="7"/>
        <v>0</v>
      </c>
      <c r="FN14" s="17">
        <f t="shared" si="7"/>
        <v>0</v>
      </c>
      <c r="FO14" s="17">
        <f t="shared" si="7"/>
        <v>0</v>
      </c>
      <c r="FP14" s="17">
        <f t="shared" si="7"/>
        <v>0</v>
      </c>
      <c r="FQ14" s="17">
        <f t="shared" si="7"/>
        <v>0</v>
      </c>
      <c r="FR14" s="17">
        <f t="shared" si="7"/>
        <v>0</v>
      </c>
      <c r="FS14" s="17">
        <f t="shared" si="7"/>
        <v>0</v>
      </c>
      <c r="FT14" s="17">
        <f t="shared" si="7"/>
        <v>0</v>
      </c>
      <c r="FU14" s="17">
        <f t="shared" si="7"/>
        <v>0</v>
      </c>
      <c r="FV14" s="17">
        <f t="shared" si="7"/>
        <v>0</v>
      </c>
      <c r="FW14" s="17">
        <f t="shared" si="7"/>
        <v>0</v>
      </c>
      <c r="FX14" s="17">
        <f t="shared" si="7"/>
        <v>0</v>
      </c>
      <c r="FY14" s="17">
        <f t="shared" si="7"/>
        <v>0</v>
      </c>
      <c r="FZ14" s="17">
        <f t="shared" si="7"/>
        <v>0</v>
      </c>
      <c r="GA14" s="17">
        <f t="shared" si="7"/>
        <v>0</v>
      </c>
      <c r="GB14" s="17">
        <f t="shared" si="7"/>
        <v>0</v>
      </c>
      <c r="GC14" s="17">
        <f t="shared" si="7"/>
        <v>0</v>
      </c>
      <c r="GD14" s="17">
        <f t="shared" si="7"/>
        <v>0</v>
      </c>
      <c r="GE14" s="17">
        <f t="shared" si="7"/>
        <v>0</v>
      </c>
      <c r="GF14" s="17">
        <f t="shared" si="7"/>
        <v>0</v>
      </c>
      <c r="GG14" s="17">
        <f t="shared" si="7"/>
        <v>0</v>
      </c>
      <c r="GH14" s="17">
        <f t="shared" si="7"/>
        <v>0</v>
      </c>
      <c r="GI14" s="17">
        <f t="shared" si="7"/>
        <v>0</v>
      </c>
      <c r="GJ14" s="17">
        <f t="shared" si="7"/>
        <v>0</v>
      </c>
      <c r="GK14" s="17">
        <f t="shared" si="7"/>
        <v>0</v>
      </c>
      <c r="GL14" s="17">
        <f t="shared" si="7"/>
        <v>0</v>
      </c>
      <c r="GM14" s="17">
        <f t="shared" si="7"/>
        <v>0</v>
      </c>
      <c r="GN14" s="17">
        <f t="shared" si="7"/>
        <v>0</v>
      </c>
      <c r="GO14" s="17">
        <f t="shared" si="7"/>
        <v>0</v>
      </c>
      <c r="GP14" s="17">
        <f t="shared" si="7"/>
        <v>0</v>
      </c>
      <c r="GQ14" s="17">
        <f t="shared" ref="GQ14:ID14" si="8">GQ16+GQ18</f>
        <v>0</v>
      </c>
      <c r="GR14" s="17">
        <f t="shared" si="8"/>
        <v>0</v>
      </c>
      <c r="GS14" s="17">
        <f t="shared" si="8"/>
        <v>0</v>
      </c>
      <c r="GT14" s="17">
        <f t="shared" si="8"/>
        <v>0</v>
      </c>
      <c r="GU14" s="17">
        <f t="shared" si="8"/>
        <v>0</v>
      </c>
      <c r="GV14" s="17">
        <f t="shared" si="8"/>
        <v>0</v>
      </c>
      <c r="GW14" s="17">
        <f t="shared" si="8"/>
        <v>0</v>
      </c>
      <c r="GX14" s="17">
        <f t="shared" si="8"/>
        <v>0</v>
      </c>
      <c r="GY14" s="17">
        <f t="shared" si="8"/>
        <v>0</v>
      </c>
      <c r="GZ14" s="17">
        <f t="shared" si="8"/>
        <v>0</v>
      </c>
      <c r="HA14" s="17">
        <f t="shared" si="8"/>
        <v>0</v>
      </c>
      <c r="HB14" s="17">
        <f t="shared" si="8"/>
        <v>0</v>
      </c>
      <c r="HC14" s="17">
        <f t="shared" si="8"/>
        <v>0</v>
      </c>
      <c r="HD14" s="17">
        <f t="shared" si="8"/>
        <v>0</v>
      </c>
      <c r="HE14" s="17">
        <f t="shared" si="8"/>
        <v>0</v>
      </c>
      <c r="HF14" s="17">
        <f t="shared" si="8"/>
        <v>0</v>
      </c>
      <c r="HG14" s="17">
        <f t="shared" si="8"/>
        <v>0</v>
      </c>
      <c r="HH14" s="17">
        <f t="shared" si="8"/>
        <v>0</v>
      </c>
      <c r="HI14" s="17">
        <f t="shared" si="8"/>
        <v>0</v>
      </c>
      <c r="HJ14" s="17">
        <f t="shared" si="8"/>
        <v>0</v>
      </c>
      <c r="HK14" s="17">
        <f t="shared" si="8"/>
        <v>0</v>
      </c>
      <c r="HL14" s="17">
        <f t="shared" si="8"/>
        <v>0</v>
      </c>
      <c r="HM14" s="17">
        <f t="shared" si="8"/>
        <v>0</v>
      </c>
      <c r="HN14" s="17">
        <f t="shared" si="8"/>
        <v>0</v>
      </c>
      <c r="HO14" s="17">
        <f t="shared" si="8"/>
        <v>0</v>
      </c>
      <c r="HP14" s="17">
        <f t="shared" si="8"/>
        <v>0</v>
      </c>
      <c r="HQ14" s="17">
        <f t="shared" si="8"/>
        <v>0</v>
      </c>
      <c r="HR14" s="17">
        <f t="shared" si="8"/>
        <v>0</v>
      </c>
      <c r="HS14" s="17">
        <f t="shared" si="8"/>
        <v>0</v>
      </c>
      <c r="HT14" s="17">
        <f t="shared" si="8"/>
        <v>0</v>
      </c>
      <c r="HU14" s="17">
        <f t="shared" si="8"/>
        <v>0</v>
      </c>
      <c r="HV14" s="17">
        <f t="shared" si="8"/>
        <v>0</v>
      </c>
      <c r="HW14" s="17">
        <f t="shared" si="8"/>
        <v>0</v>
      </c>
      <c r="HX14" s="17">
        <f t="shared" si="8"/>
        <v>0</v>
      </c>
      <c r="HY14" s="17">
        <f t="shared" si="8"/>
        <v>0</v>
      </c>
      <c r="HZ14" s="17">
        <f t="shared" si="8"/>
        <v>0</v>
      </c>
      <c r="IA14" s="17">
        <f t="shared" si="8"/>
        <v>0</v>
      </c>
      <c r="IB14" s="17">
        <f t="shared" si="8"/>
        <v>0</v>
      </c>
      <c r="IC14" s="17">
        <f t="shared" si="8"/>
        <v>0.2</v>
      </c>
      <c r="ID14" s="17">
        <f t="shared" si="8"/>
        <v>0</v>
      </c>
    </row>
    <row r="15" spans="1:238" ht="13.5" customHeight="1">
      <c r="A15" s="15"/>
      <c r="B15" s="53" t="s">
        <v>21</v>
      </c>
      <c r="C15" s="16" t="s">
        <v>17</v>
      </c>
      <c r="D15" s="17">
        <f t="shared" si="4"/>
        <v>286.49</v>
      </c>
      <c r="E15" s="17">
        <f>E17+E19+E20</f>
        <v>286.49</v>
      </c>
      <c r="F15" s="17">
        <f>F17+F19+F20</f>
        <v>0</v>
      </c>
      <c r="G15" s="17">
        <f t="shared" ref="G15:BR15" si="9">G17+G19+G20</f>
        <v>0</v>
      </c>
      <c r="H15" s="17">
        <f t="shared" si="9"/>
        <v>0</v>
      </c>
      <c r="I15" s="17">
        <f t="shared" si="9"/>
        <v>0</v>
      </c>
      <c r="J15" s="17">
        <f t="shared" si="9"/>
        <v>0</v>
      </c>
      <c r="K15" s="17">
        <f t="shared" si="9"/>
        <v>0</v>
      </c>
      <c r="L15" s="17">
        <f t="shared" si="9"/>
        <v>0</v>
      </c>
      <c r="M15" s="17">
        <f t="shared" si="9"/>
        <v>0</v>
      </c>
      <c r="N15" s="17">
        <f t="shared" si="9"/>
        <v>0</v>
      </c>
      <c r="O15" s="17">
        <f t="shared" si="9"/>
        <v>0</v>
      </c>
      <c r="P15" s="17">
        <f t="shared" si="9"/>
        <v>0</v>
      </c>
      <c r="Q15" s="17">
        <f t="shared" si="9"/>
        <v>0</v>
      </c>
      <c r="R15" s="17">
        <f t="shared" si="9"/>
        <v>0</v>
      </c>
      <c r="S15" s="17">
        <f t="shared" si="9"/>
        <v>0</v>
      </c>
      <c r="T15" s="17">
        <f t="shared" si="9"/>
        <v>0</v>
      </c>
      <c r="U15" s="17">
        <f t="shared" si="9"/>
        <v>0</v>
      </c>
      <c r="V15" s="17">
        <f t="shared" si="9"/>
        <v>0</v>
      </c>
      <c r="W15" s="17">
        <f t="shared" si="9"/>
        <v>0</v>
      </c>
      <c r="X15" s="17">
        <f t="shared" si="9"/>
        <v>0</v>
      </c>
      <c r="Y15" s="17">
        <f t="shared" si="9"/>
        <v>0</v>
      </c>
      <c r="Z15" s="17">
        <f t="shared" si="9"/>
        <v>0</v>
      </c>
      <c r="AA15" s="17">
        <f t="shared" si="9"/>
        <v>0</v>
      </c>
      <c r="AB15" s="17">
        <f t="shared" si="9"/>
        <v>0</v>
      </c>
      <c r="AC15" s="17">
        <f t="shared" si="9"/>
        <v>0</v>
      </c>
      <c r="AD15" s="17">
        <f t="shared" si="9"/>
        <v>0</v>
      </c>
      <c r="AE15" s="17">
        <f t="shared" si="9"/>
        <v>0</v>
      </c>
      <c r="AF15" s="17">
        <f t="shared" si="9"/>
        <v>0</v>
      </c>
      <c r="AG15" s="17">
        <f t="shared" si="9"/>
        <v>0</v>
      </c>
      <c r="AH15" s="17">
        <f t="shared" si="9"/>
        <v>0</v>
      </c>
      <c r="AI15" s="17">
        <f t="shared" si="9"/>
        <v>0</v>
      </c>
      <c r="AJ15" s="17">
        <f t="shared" si="9"/>
        <v>0</v>
      </c>
      <c r="AK15" s="17">
        <f t="shared" si="9"/>
        <v>0</v>
      </c>
      <c r="AL15" s="17">
        <f t="shared" si="9"/>
        <v>0</v>
      </c>
      <c r="AM15" s="17">
        <f t="shared" si="9"/>
        <v>0</v>
      </c>
      <c r="AN15" s="17">
        <f t="shared" si="9"/>
        <v>0</v>
      </c>
      <c r="AO15" s="17">
        <f t="shared" si="9"/>
        <v>0</v>
      </c>
      <c r="AP15" s="17">
        <f t="shared" si="9"/>
        <v>0</v>
      </c>
      <c r="AQ15" s="17">
        <f t="shared" si="9"/>
        <v>0</v>
      </c>
      <c r="AR15" s="17">
        <f t="shared" si="9"/>
        <v>0</v>
      </c>
      <c r="AS15" s="17">
        <f t="shared" si="9"/>
        <v>0</v>
      </c>
      <c r="AT15" s="17">
        <f t="shared" si="9"/>
        <v>0</v>
      </c>
      <c r="AU15" s="17">
        <f t="shared" si="9"/>
        <v>0</v>
      </c>
      <c r="AV15" s="17">
        <f t="shared" si="9"/>
        <v>0</v>
      </c>
      <c r="AW15" s="17">
        <f t="shared" si="9"/>
        <v>0</v>
      </c>
      <c r="AX15" s="17">
        <f t="shared" si="9"/>
        <v>0</v>
      </c>
      <c r="AY15" s="17">
        <f t="shared" si="9"/>
        <v>0</v>
      </c>
      <c r="AZ15" s="17">
        <f t="shared" si="9"/>
        <v>0</v>
      </c>
      <c r="BA15" s="17">
        <f t="shared" si="9"/>
        <v>0</v>
      </c>
      <c r="BB15" s="17">
        <f t="shared" si="9"/>
        <v>0</v>
      </c>
      <c r="BC15" s="17">
        <f t="shared" si="9"/>
        <v>0</v>
      </c>
      <c r="BD15" s="17">
        <f t="shared" si="9"/>
        <v>0</v>
      </c>
      <c r="BE15" s="17">
        <f t="shared" si="9"/>
        <v>0</v>
      </c>
      <c r="BF15" s="17">
        <f t="shared" si="9"/>
        <v>0</v>
      </c>
      <c r="BG15" s="17">
        <f t="shared" si="9"/>
        <v>0</v>
      </c>
      <c r="BH15" s="17">
        <f t="shared" si="9"/>
        <v>0</v>
      </c>
      <c r="BI15" s="17">
        <f t="shared" si="9"/>
        <v>0</v>
      </c>
      <c r="BJ15" s="17">
        <f t="shared" si="9"/>
        <v>0</v>
      </c>
      <c r="BK15" s="17">
        <f t="shared" si="9"/>
        <v>0</v>
      </c>
      <c r="BL15" s="17">
        <f t="shared" si="9"/>
        <v>0</v>
      </c>
      <c r="BM15" s="17">
        <f t="shared" si="9"/>
        <v>0</v>
      </c>
      <c r="BN15" s="17">
        <f t="shared" si="9"/>
        <v>0</v>
      </c>
      <c r="BO15" s="17">
        <f t="shared" si="9"/>
        <v>0</v>
      </c>
      <c r="BP15" s="17">
        <f t="shared" si="9"/>
        <v>0</v>
      </c>
      <c r="BQ15" s="17">
        <f t="shared" si="9"/>
        <v>0</v>
      </c>
      <c r="BR15" s="17">
        <f t="shared" si="9"/>
        <v>0</v>
      </c>
      <c r="BS15" s="17">
        <f t="shared" ref="BS15:ED15" si="10">BS17+BS19+BS20</f>
        <v>0</v>
      </c>
      <c r="BT15" s="17">
        <f t="shared" si="10"/>
        <v>0</v>
      </c>
      <c r="BU15" s="17">
        <f t="shared" si="10"/>
        <v>0</v>
      </c>
      <c r="BV15" s="17">
        <f t="shared" si="10"/>
        <v>0</v>
      </c>
      <c r="BW15" s="17">
        <f t="shared" si="10"/>
        <v>0</v>
      </c>
      <c r="BX15" s="17">
        <f t="shared" si="10"/>
        <v>0</v>
      </c>
      <c r="BY15" s="17">
        <f t="shared" si="10"/>
        <v>0</v>
      </c>
      <c r="BZ15" s="17">
        <f t="shared" si="10"/>
        <v>0</v>
      </c>
      <c r="CA15" s="17">
        <f t="shared" si="10"/>
        <v>0</v>
      </c>
      <c r="CB15" s="17">
        <f t="shared" si="10"/>
        <v>0</v>
      </c>
      <c r="CC15" s="17">
        <f t="shared" si="10"/>
        <v>0</v>
      </c>
      <c r="CD15" s="17">
        <f t="shared" si="10"/>
        <v>0</v>
      </c>
      <c r="CE15" s="17">
        <f t="shared" si="10"/>
        <v>0</v>
      </c>
      <c r="CF15" s="17">
        <f t="shared" si="10"/>
        <v>0</v>
      </c>
      <c r="CG15" s="17">
        <f t="shared" si="10"/>
        <v>0</v>
      </c>
      <c r="CH15" s="17">
        <f t="shared" si="10"/>
        <v>0</v>
      </c>
      <c r="CI15" s="17">
        <f t="shared" si="10"/>
        <v>0</v>
      </c>
      <c r="CJ15" s="17">
        <f t="shared" si="10"/>
        <v>0</v>
      </c>
      <c r="CK15" s="17">
        <f t="shared" si="10"/>
        <v>0</v>
      </c>
      <c r="CL15" s="17">
        <f t="shared" si="10"/>
        <v>0</v>
      </c>
      <c r="CM15" s="17">
        <f t="shared" si="10"/>
        <v>0</v>
      </c>
      <c r="CN15" s="17">
        <f t="shared" si="10"/>
        <v>0</v>
      </c>
      <c r="CO15" s="17">
        <f t="shared" si="10"/>
        <v>0</v>
      </c>
      <c r="CP15" s="17">
        <f t="shared" si="10"/>
        <v>0</v>
      </c>
      <c r="CQ15" s="17">
        <f t="shared" si="10"/>
        <v>0</v>
      </c>
      <c r="CR15" s="17">
        <f t="shared" si="10"/>
        <v>0</v>
      </c>
      <c r="CS15" s="17">
        <f t="shared" si="10"/>
        <v>0</v>
      </c>
      <c r="CT15" s="17">
        <f t="shared" si="10"/>
        <v>0</v>
      </c>
      <c r="CU15" s="17">
        <f t="shared" si="10"/>
        <v>0</v>
      </c>
      <c r="CV15" s="17">
        <f t="shared" si="10"/>
        <v>0</v>
      </c>
      <c r="CW15" s="17">
        <f t="shared" si="10"/>
        <v>0</v>
      </c>
      <c r="CX15" s="17">
        <f t="shared" si="10"/>
        <v>0</v>
      </c>
      <c r="CY15" s="17">
        <f t="shared" si="10"/>
        <v>0</v>
      </c>
      <c r="CZ15" s="17">
        <f t="shared" si="10"/>
        <v>0</v>
      </c>
      <c r="DA15" s="17">
        <f t="shared" si="10"/>
        <v>0</v>
      </c>
      <c r="DB15" s="17">
        <f t="shared" si="10"/>
        <v>0</v>
      </c>
      <c r="DC15" s="17">
        <f t="shared" si="10"/>
        <v>0</v>
      </c>
      <c r="DD15" s="17">
        <f t="shared" si="10"/>
        <v>0</v>
      </c>
      <c r="DE15" s="17">
        <f t="shared" si="10"/>
        <v>0</v>
      </c>
      <c r="DF15" s="17">
        <f t="shared" si="10"/>
        <v>0</v>
      </c>
      <c r="DG15" s="17">
        <f t="shared" si="10"/>
        <v>0</v>
      </c>
      <c r="DH15" s="17">
        <f t="shared" si="10"/>
        <v>0</v>
      </c>
      <c r="DI15" s="17">
        <f t="shared" si="10"/>
        <v>0</v>
      </c>
      <c r="DJ15" s="17">
        <f t="shared" si="10"/>
        <v>0</v>
      </c>
      <c r="DK15" s="17">
        <f t="shared" si="10"/>
        <v>0</v>
      </c>
      <c r="DL15" s="17">
        <f t="shared" si="10"/>
        <v>0</v>
      </c>
      <c r="DM15" s="17">
        <f t="shared" si="10"/>
        <v>0</v>
      </c>
      <c r="DN15" s="17">
        <f t="shared" si="10"/>
        <v>0</v>
      </c>
      <c r="DO15" s="17">
        <f t="shared" si="10"/>
        <v>0</v>
      </c>
      <c r="DP15" s="17">
        <f t="shared" si="10"/>
        <v>0</v>
      </c>
      <c r="DQ15" s="17">
        <f t="shared" si="10"/>
        <v>0</v>
      </c>
      <c r="DR15" s="17">
        <f t="shared" si="10"/>
        <v>0</v>
      </c>
      <c r="DS15" s="17">
        <f t="shared" si="10"/>
        <v>0</v>
      </c>
      <c r="DT15" s="17">
        <f t="shared" si="10"/>
        <v>0</v>
      </c>
      <c r="DU15" s="17">
        <f t="shared" si="10"/>
        <v>0</v>
      </c>
      <c r="DV15" s="17">
        <f t="shared" si="10"/>
        <v>0</v>
      </c>
      <c r="DW15" s="17">
        <f t="shared" si="10"/>
        <v>0</v>
      </c>
      <c r="DX15" s="17">
        <f t="shared" si="10"/>
        <v>0</v>
      </c>
      <c r="DY15" s="17">
        <f t="shared" si="10"/>
        <v>0</v>
      </c>
      <c r="DZ15" s="17">
        <f t="shared" si="10"/>
        <v>0</v>
      </c>
      <c r="EA15" s="17">
        <f t="shared" si="10"/>
        <v>0</v>
      </c>
      <c r="EB15" s="17">
        <f t="shared" si="10"/>
        <v>0</v>
      </c>
      <c r="EC15" s="17">
        <f t="shared" si="10"/>
        <v>0</v>
      </c>
      <c r="ED15" s="17">
        <f t="shared" si="10"/>
        <v>0</v>
      </c>
      <c r="EE15" s="17">
        <f t="shared" ref="EE15:GP15" si="11">EE17+EE19+EE20</f>
        <v>0</v>
      </c>
      <c r="EF15" s="17">
        <f t="shared" si="11"/>
        <v>0</v>
      </c>
      <c r="EG15" s="17">
        <f t="shared" si="11"/>
        <v>0</v>
      </c>
      <c r="EH15" s="17">
        <f t="shared" si="11"/>
        <v>0</v>
      </c>
      <c r="EI15" s="17">
        <f t="shared" si="11"/>
        <v>0</v>
      </c>
      <c r="EJ15" s="17">
        <f t="shared" si="11"/>
        <v>0</v>
      </c>
      <c r="EK15" s="17">
        <f t="shared" si="11"/>
        <v>0</v>
      </c>
      <c r="EL15" s="17">
        <f t="shared" si="11"/>
        <v>0</v>
      </c>
      <c r="EM15" s="17">
        <f t="shared" si="11"/>
        <v>0</v>
      </c>
      <c r="EN15" s="17">
        <f t="shared" si="11"/>
        <v>0</v>
      </c>
      <c r="EO15" s="17">
        <f t="shared" si="11"/>
        <v>0</v>
      </c>
      <c r="EP15" s="17">
        <f t="shared" si="11"/>
        <v>0</v>
      </c>
      <c r="EQ15" s="17">
        <f t="shared" si="11"/>
        <v>0</v>
      </c>
      <c r="ER15" s="17">
        <f t="shared" si="11"/>
        <v>0</v>
      </c>
      <c r="ES15" s="17">
        <f t="shared" si="11"/>
        <v>0</v>
      </c>
      <c r="ET15" s="17">
        <f t="shared" si="11"/>
        <v>0</v>
      </c>
      <c r="EU15" s="17">
        <f t="shared" si="11"/>
        <v>0</v>
      </c>
      <c r="EV15" s="17">
        <f t="shared" si="11"/>
        <v>0</v>
      </c>
      <c r="EW15" s="17">
        <f t="shared" si="11"/>
        <v>0</v>
      </c>
      <c r="EX15" s="17">
        <f t="shared" si="11"/>
        <v>0</v>
      </c>
      <c r="EY15" s="17">
        <f t="shared" si="11"/>
        <v>0</v>
      </c>
      <c r="EZ15" s="17">
        <f t="shared" si="11"/>
        <v>0</v>
      </c>
      <c r="FA15" s="17">
        <f t="shared" si="11"/>
        <v>0</v>
      </c>
      <c r="FB15" s="17">
        <f t="shared" si="11"/>
        <v>0</v>
      </c>
      <c r="FC15" s="17">
        <f t="shared" si="11"/>
        <v>0</v>
      </c>
      <c r="FD15" s="17">
        <f t="shared" si="11"/>
        <v>0</v>
      </c>
      <c r="FE15" s="17">
        <f t="shared" si="11"/>
        <v>0</v>
      </c>
      <c r="FF15" s="17">
        <f t="shared" si="11"/>
        <v>0</v>
      </c>
      <c r="FG15" s="17">
        <f t="shared" si="11"/>
        <v>0</v>
      </c>
      <c r="FH15" s="17">
        <f t="shared" si="11"/>
        <v>0</v>
      </c>
      <c r="FI15" s="17">
        <f t="shared" si="11"/>
        <v>0</v>
      </c>
      <c r="FJ15" s="17">
        <f t="shared" si="11"/>
        <v>0</v>
      </c>
      <c r="FK15" s="17">
        <f t="shared" si="11"/>
        <v>0</v>
      </c>
      <c r="FL15" s="17">
        <f t="shared" si="11"/>
        <v>152.56299999999999</v>
      </c>
      <c r="FM15" s="17">
        <f t="shared" si="11"/>
        <v>0</v>
      </c>
      <c r="FN15" s="17">
        <f t="shared" si="11"/>
        <v>0</v>
      </c>
      <c r="FO15" s="17">
        <f t="shared" si="11"/>
        <v>0</v>
      </c>
      <c r="FP15" s="17">
        <f t="shared" si="11"/>
        <v>0</v>
      </c>
      <c r="FQ15" s="17">
        <f t="shared" si="11"/>
        <v>0</v>
      </c>
      <c r="FR15" s="17">
        <f t="shared" si="11"/>
        <v>0</v>
      </c>
      <c r="FS15" s="17">
        <f t="shared" si="11"/>
        <v>0</v>
      </c>
      <c r="FT15" s="17">
        <f t="shared" si="11"/>
        <v>0</v>
      </c>
      <c r="FU15" s="17">
        <f t="shared" si="11"/>
        <v>0</v>
      </c>
      <c r="FV15" s="17">
        <f t="shared" si="11"/>
        <v>0</v>
      </c>
      <c r="FW15" s="17">
        <f t="shared" si="11"/>
        <v>0</v>
      </c>
      <c r="FX15" s="17">
        <f t="shared" si="11"/>
        <v>0</v>
      </c>
      <c r="FY15" s="17">
        <f t="shared" si="11"/>
        <v>0</v>
      </c>
      <c r="FZ15" s="17">
        <f t="shared" si="11"/>
        <v>0</v>
      </c>
      <c r="GA15" s="17">
        <f t="shared" si="11"/>
        <v>0</v>
      </c>
      <c r="GB15" s="17">
        <f t="shared" si="11"/>
        <v>0</v>
      </c>
      <c r="GC15" s="17">
        <f t="shared" si="11"/>
        <v>0</v>
      </c>
      <c r="GD15" s="17">
        <f t="shared" si="11"/>
        <v>0</v>
      </c>
      <c r="GE15" s="17">
        <f t="shared" si="11"/>
        <v>0</v>
      </c>
      <c r="GF15" s="17">
        <f t="shared" si="11"/>
        <v>0</v>
      </c>
      <c r="GG15" s="17">
        <f t="shared" si="11"/>
        <v>0</v>
      </c>
      <c r="GH15" s="17">
        <f t="shared" si="11"/>
        <v>0</v>
      </c>
      <c r="GI15" s="17">
        <f t="shared" si="11"/>
        <v>0</v>
      </c>
      <c r="GJ15" s="17">
        <f t="shared" si="11"/>
        <v>0</v>
      </c>
      <c r="GK15" s="17">
        <f t="shared" si="11"/>
        <v>0</v>
      </c>
      <c r="GL15" s="17">
        <f t="shared" si="11"/>
        <v>0</v>
      </c>
      <c r="GM15" s="17">
        <f t="shared" si="11"/>
        <v>0</v>
      </c>
      <c r="GN15" s="17">
        <f t="shared" si="11"/>
        <v>0</v>
      </c>
      <c r="GO15" s="17">
        <f t="shared" si="11"/>
        <v>0</v>
      </c>
      <c r="GP15" s="17">
        <f t="shared" si="11"/>
        <v>0</v>
      </c>
      <c r="GQ15" s="17">
        <f t="shared" ref="GQ15:ID15" si="12">GQ17+GQ19+GQ20</f>
        <v>0</v>
      </c>
      <c r="GR15" s="17">
        <f t="shared" si="12"/>
        <v>0</v>
      </c>
      <c r="GS15" s="17">
        <f t="shared" si="12"/>
        <v>0</v>
      </c>
      <c r="GT15" s="17">
        <f t="shared" si="12"/>
        <v>0</v>
      </c>
      <c r="GU15" s="17">
        <f t="shared" si="12"/>
        <v>0</v>
      </c>
      <c r="GV15" s="17">
        <f t="shared" si="12"/>
        <v>0</v>
      </c>
      <c r="GW15" s="17">
        <f t="shared" si="12"/>
        <v>0</v>
      </c>
      <c r="GX15" s="17">
        <f t="shared" si="12"/>
        <v>0</v>
      </c>
      <c r="GY15" s="17">
        <f t="shared" si="12"/>
        <v>0</v>
      </c>
      <c r="GZ15" s="17">
        <f t="shared" si="12"/>
        <v>0</v>
      </c>
      <c r="HA15" s="17">
        <f t="shared" si="12"/>
        <v>0</v>
      </c>
      <c r="HB15" s="17">
        <f t="shared" si="12"/>
        <v>0</v>
      </c>
      <c r="HC15" s="17">
        <f t="shared" si="12"/>
        <v>0</v>
      </c>
      <c r="HD15" s="17">
        <f t="shared" si="12"/>
        <v>0</v>
      </c>
      <c r="HE15" s="17">
        <f t="shared" si="12"/>
        <v>0</v>
      </c>
      <c r="HF15" s="17">
        <f t="shared" si="12"/>
        <v>0</v>
      </c>
      <c r="HG15" s="17">
        <f t="shared" si="12"/>
        <v>0</v>
      </c>
      <c r="HH15" s="17">
        <f t="shared" si="12"/>
        <v>0</v>
      </c>
      <c r="HI15" s="17">
        <f t="shared" si="12"/>
        <v>0</v>
      </c>
      <c r="HJ15" s="17">
        <f t="shared" si="12"/>
        <v>0</v>
      </c>
      <c r="HK15" s="17">
        <f t="shared" si="12"/>
        <v>0</v>
      </c>
      <c r="HL15" s="17">
        <f t="shared" si="12"/>
        <v>0</v>
      </c>
      <c r="HM15" s="17">
        <f t="shared" si="12"/>
        <v>0</v>
      </c>
      <c r="HN15" s="17">
        <f t="shared" si="12"/>
        <v>0</v>
      </c>
      <c r="HO15" s="17">
        <f t="shared" si="12"/>
        <v>0</v>
      </c>
      <c r="HP15" s="17">
        <f t="shared" si="12"/>
        <v>0</v>
      </c>
      <c r="HQ15" s="17">
        <f t="shared" si="12"/>
        <v>0</v>
      </c>
      <c r="HR15" s="17">
        <f t="shared" si="12"/>
        <v>0</v>
      </c>
      <c r="HS15" s="17">
        <f t="shared" si="12"/>
        <v>0</v>
      </c>
      <c r="HT15" s="17">
        <f t="shared" si="12"/>
        <v>0</v>
      </c>
      <c r="HU15" s="17">
        <f t="shared" si="12"/>
        <v>0</v>
      </c>
      <c r="HV15" s="17">
        <f t="shared" si="12"/>
        <v>0</v>
      </c>
      <c r="HW15" s="17">
        <f t="shared" si="12"/>
        <v>0</v>
      </c>
      <c r="HX15" s="17">
        <f t="shared" si="12"/>
        <v>0</v>
      </c>
      <c r="HY15" s="17">
        <f t="shared" si="12"/>
        <v>0</v>
      </c>
      <c r="HZ15" s="17">
        <f t="shared" si="12"/>
        <v>0</v>
      </c>
      <c r="IA15" s="17">
        <f t="shared" si="12"/>
        <v>0</v>
      </c>
      <c r="IB15" s="17">
        <f t="shared" si="12"/>
        <v>0</v>
      </c>
      <c r="IC15" s="17">
        <f t="shared" si="12"/>
        <v>133.92699999999999</v>
      </c>
      <c r="ID15" s="17">
        <f t="shared" si="12"/>
        <v>0</v>
      </c>
    </row>
    <row r="16" spans="1:238" ht="13.5" customHeight="1">
      <c r="A16" s="15" t="s">
        <v>22</v>
      </c>
      <c r="B16" s="53" t="s">
        <v>23</v>
      </c>
      <c r="C16" s="16" t="s">
        <v>20</v>
      </c>
      <c r="D16" s="17">
        <f t="shared" si="4"/>
        <v>0</v>
      </c>
      <c r="E16" s="17">
        <f t="shared" ref="E16:E21" si="13">SUM(G16:ID16)</f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25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</row>
    <row r="17" spans="1:238" ht="13.5" customHeight="1">
      <c r="A17" s="15"/>
      <c r="B17" s="53"/>
      <c r="C17" s="16" t="s">
        <v>17</v>
      </c>
      <c r="D17" s="17">
        <f t="shared" si="4"/>
        <v>0</v>
      </c>
      <c r="E17" s="17">
        <f t="shared" si="13"/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25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</row>
    <row r="18" spans="1:238" ht="13.5" customHeight="1">
      <c r="A18" s="15" t="s">
        <v>24</v>
      </c>
      <c r="B18" s="53" t="s">
        <v>25</v>
      </c>
      <c r="C18" s="16" t="s">
        <v>20</v>
      </c>
      <c r="D18" s="17">
        <f t="shared" si="4"/>
        <v>0.4</v>
      </c>
      <c r="E18" s="17">
        <f t="shared" si="13"/>
        <v>0.4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>
        <v>0.2</v>
      </c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>
        <v>0.2</v>
      </c>
      <c r="ID18" s="17"/>
    </row>
    <row r="19" spans="1:238" ht="13.5" customHeight="1">
      <c r="A19" s="15"/>
      <c r="B19" s="53"/>
      <c r="C19" s="16" t="s">
        <v>17</v>
      </c>
      <c r="D19" s="17">
        <f t="shared" si="4"/>
        <v>286.49</v>
      </c>
      <c r="E19" s="17">
        <f t="shared" si="13"/>
        <v>286.49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>
        <v>152.56299999999999</v>
      </c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>
        <v>133.92699999999999</v>
      </c>
      <c r="ID19" s="17"/>
    </row>
    <row r="20" spans="1:238" ht="13.5" customHeight="1">
      <c r="A20" s="15" t="s">
        <v>26</v>
      </c>
      <c r="B20" s="53" t="s">
        <v>27</v>
      </c>
      <c r="C20" s="16" t="s">
        <v>17</v>
      </c>
      <c r="D20" s="17">
        <f t="shared" si="4"/>
        <v>0</v>
      </c>
      <c r="E20" s="17">
        <f t="shared" si="13"/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</row>
    <row r="21" spans="1:238" ht="13.5" customHeight="1">
      <c r="A21" s="15" t="s">
        <v>28</v>
      </c>
      <c r="B21" s="54" t="s">
        <v>29</v>
      </c>
      <c r="C21" s="16" t="s">
        <v>19</v>
      </c>
      <c r="D21" s="19">
        <f>E21+F21</f>
        <v>1</v>
      </c>
      <c r="E21" s="19">
        <f t="shared" si="13"/>
        <v>1</v>
      </c>
      <c r="F21" s="19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>
        <v>1</v>
      </c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</row>
    <row r="22" spans="1:238" ht="13.5" customHeight="1">
      <c r="A22" s="15"/>
      <c r="B22" s="54"/>
      <c r="C22" s="16" t="s">
        <v>17</v>
      </c>
      <c r="D22" s="17">
        <f>E22+F22</f>
        <v>363.67699999999996</v>
      </c>
      <c r="E22" s="17">
        <f>E24+E26+E28+E30+E31</f>
        <v>363.67699999999996</v>
      </c>
      <c r="F22" s="17">
        <f>F24+F26+F28+F30+F31</f>
        <v>0</v>
      </c>
      <c r="G22" s="17">
        <f t="shared" ref="G22:BR22" si="14">G24+G26+G28+G30+G31</f>
        <v>0</v>
      </c>
      <c r="H22" s="17">
        <f t="shared" si="14"/>
        <v>0</v>
      </c>
      <c r="I22" s="17">
        <f t="shared" si="14"/>
        <v>0</v>
      </c>
      <c r="J22" s="17">
        <f t="shared" si="14"/>
        <v>0</v>
      </c>
      <c r="K22" s="17">
        <f t="shared" si="14"/>
        <v>0</v>
      </c>
      <c r="L22" s="17">
        <f t="shared" si="14"/>
        <v>0</v>
      </c>
      <c r="M22" s="17">
        <f t="shared" si="14"/>
        <v>0</v>
      </c>
      <c r="N22" s="17">
        <f t="shared" si="14"/>
        <v>0</v>
      </c>
      <c r="O22" s="17">
        <f t="shared" si="14"/>
        <v>0</v>
      </c>
      <c r="P22" s="17">
        <f t="shared" si="14"/>
        <v>0</v>
      </c>
      <c r="Q22" s="17">
        <f t="shared" si="14"/>
        <v>0</v>
      </c>
      <c r="R22" s="17">
        <f t="shared" si="14"/>
        <v>0</v>
      </c>
      <c r="S22" s="17">
        <f t="shared" si="14"/>
        <v>0</v>
      </c>
      <c r="T22" s="17">
        <f t="shared" si="14"/>
        <v>0</v>
      </c>
      <c r="U22" s="17">
        <f t="shared" si="14"/>
        <v>0</v>
      </c>
      <c r="V22" s="17">
        <f t="shared" si="14"/>
        <v>0</v>
      </c>
      <c r="W22" s="17">
        <f t="shared" si="14"/>
        <v>0</v>
      </c>
      <c r="X22" s="17">
        <f t="shared" si="14"/>
        <v>0</v>
      </c>
      <c r="Y22" s="17">
        <f t="shared" si="14"/>
        <v>0</v>
      </c>
      <c r="Z22" s="17">
        <f t="shared" si="14"/>
        <v>0</v>
      </c>
      <c r="AA22" s="17">
        <f t="shared" si="14"/>
        <v>0</v>
      </c>
      <c r="AB22" s="17">
        <f t="shared" si="14"/>
        <v>0</v>
      </c>
      <c r="AC22" s="17">
        <f t="shared" si="14"/>
        <v>0</v>
      </c>
      <c r="AD22" s="17">
        <f t="shared" si="14"/>
        <v>0</v>
      </c>
      <c r="AE22" s="17">
        <f t="shared" si="14"/>
        <v>0</v>
      </c>
      <c r="AF22" s="17">
        <f t="shared" si="14"/>
        <v>0</v>
      </c>
      <c r="AG22" s="17">
        <f t="shared" si="14"/>
        <v>0</v>
      </c>
      <c r="AH22" s="17">
        <f t="shared" si="14"/>
        <v>0</v>
      </c>
      <c r="AI22" s="17">
        <f t="shared" si="14"/>
        <v>0</v>
      </c>
      <c r="AJ22" s="17">
        <f t="shared" si="14"/>
        <v>0</v>
      </c>
      <c r="AK22" s="17">
        <f t="shared" si="14"/>
        <v>0</v>
      </c>
      <c r="AL22" s="17">
        <f t="shared" si="14"/>
        <v>0</v>
      </c>
      <c r="AM22" s="17">
        <f t="shared" si="14"/>
        <v>0</v>
      </c>
      <c r="AN22" s="17">
        <f t="shared" si="14"/>
        <v>0</v>
      </c>
      <c r="AO22" s="17">
        <f t="shared" si="14"/>
        <v>0</v>
      </c>
      <c r="AP22" s="17">
        <f t="shared" si="14"/>
        <v>0</v>
      </c>
      <c r="AQ22" s="17">
        <f t="shared" si="14"/>
        <v>0</v>
      </c>
      <c r="AR22" s="17">
        <f t="shared" si="14"/>
        <v>0</v>
      </c>
      <c r="AS22" s="17">
        <f t="shared" si="14"/>
        <v>0</v>
      </c>
      <c r="AT22" s="17">
        <f t="shared" si="14"/>
        <v>0</v>
      </c>
      <c r="AU22" s="17">
        <f t="shared" si="14"/>
        <v>0</v>
      </c>
      <c r="AV22" s="17">
        <f t="shared" si="14"/>
        <v>0</v>
      </c>
      <c r="AW22" s="17">
        <f t="shared" si="14"/>
        <v>0</v>
      </c>
      <c r="AX22" s="17">
        <f t="shared" si="14"/>
        <v>0</v>
      </c>
      <c r="AY22" s="17">
        <f t="shared" si="14"/>
        <v>0</v>
      </c>
      <c r="AZ22" s="17">
        <f t="shared" si="14"/>
        <v>0</v>
      </c>
      <c r="BA22" s="17">
        <f t="shared" si="14"/>
        <v>0</v>
      </c>
      <c r="BB22" s="17">
        <f t="shared" si="14"/>
        <v>0</v>
      </c>
      <c r="BC22" s="17">
        <f t="shared" si="14"/>
        <v>0</v>
      </c>
      <c r="BD22" s="17">
        <f t="shared" si="14"/>
        <v>0</v>
      </c>
      <c r="BE22" s="17">
        <f t="shared" si="14"/>
        <v>0</v>
      </c>
      <c r="BF22" s="17">
        <f t="shared" si="14"/>
        <v>0</v>
      </c>
      <c r="BG22" s="17">
        <f t="shared" si="14"/>
        <v>0</v>
      </c>
      <c r="BH22" s="17">
        <f t="shared" si="14"/>
        <v>0</v>
      </c>
      <c r="BI22" s="17">
        <f t="shared" si="14"/>
        <v>0</v>
      </c>
      <c r="BJ22" s="17">
        <f t="shared" si="14"/>
        <v>0</v>
      </c>
      <c r="BK22" s="17">
        <f t="shared" si="14"/>
        <v>0</v>
      </c>
      <c r="BL22" s="17">
        <f t="shared" si="14"/>
        <v>0</v>
      </c>
      <c r="BM22" s="17">
        <f t="shared" si="14"/>
        <v>0</v>
      </c>
      <c r="BN22" s="17">
        <f t="shared" si="14"/>
        <v>0</v>
      </c>
      <c r="BO22" s="17">
        <f t="shared" si="14"/>
        <v>0</v>
      </c>
      <c r="BP22" s="17">
        <f t="shared" si="14"/>
        <v>0</v>
      </c>
      <c r="BQ22" s="17">
        <f t="shared" si="14"/>
        <v>0</v>
      </c>
      <c r="BR22" s="17">
        <f t="shared" si="14"/>
        <v>0</v>
      </c>
      <c r="BS22" s="17">
        <f t="shared" ref="BS22:ED22" si="15">BS24+BS26+BS28+BS30+BS31</f>
        <v>0</v>
      </c>
      <c r="BT22" s="17">
        <f t="shared" si="15"/>
        <v>0</v>
      </c>
      <c r="BU22" s="17">
        <f t="shared" si="15"/>
        <v>0</v>
      </c>
      <c r="BV22" s="17">
        <f t="shared" si="15"/>
        <v>0</v>
      </c>
      <c r="BW22" s="17">
        <f t="shared" si="15"/>
        <v>0</v>
      </c>
      <c r="BX22" s="17">
        <f t="shared" si="15"/>
        <v>0</v>
      </c>
      <c r="BY22" s="17">
        <f t="shared" si="15"/>
        <v>0</v>
      </c>
      <c r="BZ22" s="17">
        <f t="shared" si="15"/>
        <v>0</v>
      </c>
      <c r="CA22" s="17">
        <f t="shared" si="15"/>
        <v>0</v>
      </c>
      <c r="CB22" s="17">
        <f t="shared" si="15"/>
        <v>0</v>
      </c>
      <c r="CC22" s="17">
        <f t="shared" si="15"/>
        <v>0</v>
      </c>
      <c r="CD22" s="17">
        <f t="shared" si="15"/>
        <v>0</v>
      </c>
      <c r="CE22" s="17">
        <f t="shared" si="15"/>
        <v>0</v>
      </c>
      <c r="CF22" s="17">
        <f t="shared" si="15"/>
        <v>0</v>
      </c>
      <c r="CG22" s="17">
        <f t="shared" si="15"/>
        <v>0</v>
      </c>
      <c r="CH22" s="17">
        <f t="shared" si="15"/>
        <v>0</v>
      </c>
      <c r="CI22" s="17">
        <f t="shared" si="15"/>
        <v>0</v>
      </c>
      <c r="CJ22" s="17">
        <f t="shared" si="15"/>
        <v>0</v>
      </c>
      <c r="CK22" s="17">
        <f t="shared" si="15"/>
        <v>0</v>
      </c>
      <c r="CL22" s="17">
        <f t="shared" si="15"/>
        <v>0</v>
      </c>
      <c r="CM22" s="17">
        <f t="shared" si="15"/>
        <v>0</v>
      </c>
      <c r="CN22" s="17">
        <f t="shared" si="15"/>
        <v>0</v>
      </c>
      <c r="CO22" s="17">
        <f t="shared" si="15"/>
        <v>0</v>
      </c>
      <c r="CP22" s="17">
        <f t="shared" si="15"/>
        <v>0</v>
      </c>
      <c r="CQ22" s="17">
        <f t="shared" si="15"/>
        <v>0</v>
      </c>
      <c r="CR22" s="17">
        <f t="shared" si="15"/>
        <v>0</v>
      </c>
      <c r="CS22" s="17">
        <f t="shared" si="15"/>
        <v>0</v>
      </c>
      <c r="CT22" s="17">
        <f t="shared" si="15"/>
        <v>0</v>
      </c>
      <c r="CU22" s="17">
        <f t="shared" si="15"/>
        <v>0</v>
      </c>
      <c r="CV22" s="17">
        <f t="shared" si="15"/>
        <v>0</v>
      </c>
      <c r="CW22" s="17">
        <f t="shared" si="15"/>
        <v>0</v>
      </c>
      <c r="CX22" s="17">
        <f t="shared" si="15"/>
        <v>0</v>
      </c>
      <c r="CY22" s="17">
        <f t="shared" si="15"/>
        <v>0</v>
      </c>
      <c r="CZ22" s="17">
        <f t="shared" si="15"/>
        <v>0</v>
      </c>
      <c r="DA22" s="17">
        <f t="shared" si="15"/>
        <v>0</v>
      </c>
      <c r="DB22" s="17">
        <f t="shared" si="15"/>
        <v>0</v>
      </c>
      <c r="DC22" s="17">
        <f t="shared" si="15"/>
        <v>0</v>
      </c>
      <c r="DD22" s="17">
        <f t="shared" si="15"/>
        <v>0</v>
      </c>
      <c r="DE22" s="17">
        <f t="shared" si="15"/>
        <v>0</v>
      </c>
      <c r="DF22" s="17">
        <f t="shared" si="15"/>
        <v>0</v>
      </c>
      <c r="DG22" s="17">
        <f t="shared" si="15"/>
        <v>0</v>
      </c>
      <c r="DH22" s="17">
        <f t="shared" si="15"/>
        <v>0</v>
      </c>
      <c r="DI22" s="17">
        <v>363.67699999999996</v>
      </c>
      <c r="DJ22" s="17">
        <f t="shared" si="15"/>
        <v>0</v>
      </c>
      <c r="DK22" s="17">
        <f t="shared" si="15"/>
        <v>0</v>
      </c>
      <c r="DL22" s="17">
        <f t="shared" si="15"/>
        <v>0</v>
      </c>
      <c r="DM22" s="17">
        <f t="shared" si="15"/>
        <v>0</v>
      </c>
      <c r="DN22" s="17">
        <f t="shared" si="15"/>
        <v>0</v>
      </c>
      <c r="DO22" s="17">
        <f t="shared" si="15"/>
        <v>0</v>
      </c>
      <c r="DP22" s="17">
        <f t="shared" si="15"/>
        <v>0</v>
      </c>
      <c r="DQ22" s="17">
        <f t="shared" si="15"/>
        <v>0</v>
      </c>
      <c r="DR22" s="17">
        <f t="shared" si="15"/>
        <v>0</v>
      </c>
      <c r="DS22" s="17">
        <f t="shared" si="15"/>
        <v>0</v>
      </c>
      <c r="DT22" s="17">
        <f t="shared" si="15"/>
        <v>0</v>
      </c>
      <c r="DU22" s="17">
        <f t="shared" si="15"/>
        <v>0</v>
      </c>
      <c r="DV22" s="17">
        <f t="shared" si="15"/>
        <v>0</v>
      </c>
      <c r="DW22" s="17">
        <f t="shared" si="15"/>
        <v>0</v>
      </c>
      <c r="DX22" s="17">
        <f t="shared" si="15"/>
        <v>0</v>
      </c>
      <c r="DY22" s="17">
        <f t="shared" si="15"/>
        <v>0</v>
      </c>
      <c r="DZ22" s="17">
        <f t="shared" si="15"/>
        <v>0</v>
      </c>
      <c r="EA22" s="17">
        <f t="shared" si="15"/>
        <v>0</v>
      </c>
      <c r="EB22" s="17">
        <f t="shared" si="15"/>
        <v>0</v>
      </c>
      <c r="EC22" s="17">
        <f t="shared" si="15"/>
        <v>0</v>
      </c>
      <c r="ED22" s="17">
        <f t="shared" si="15"/>
        <v>0</v>
      </c>
      <c r="EE22" s="17">
        <f t="shared" ref="EE22:GP22" si="16">EE24+EE26+EE28+EE30+EE31</f>
        <v>0</v>
      </c>
      <c r="EF22" s="17">
        <f t="shared" si="16"/>
        <v>0</v>
      </c>
      <c r="EG22" s="17">
        <f t="shared" si="16"/>
        <v>0</v>
      </c>
      <c r="EH22" s="17">
        <f t="shared" si="16"/>
        <v>0</v>
      </c>
      <c r="EI22" s="17">
        <f t="shared" si="16"/>
        <v>0</v>
      </c>
      <c r="EJ22" s="17">
        <f t="shared" si="16"/>
        <v>0</v>
      </c>
      <c r="EK22" s="17">
        <f t="shared" si="16"/>
        <v>0</v>
      </c>
      <c r="EL22" s="17">
        <f t="shared" si="16"/>
        <v>0</v>
      </c>
      <c r="EM22" s="17">
        <f t="shared" si="16"/>
        <v>0</v>
      </c>
      <c r="EN22" s="17">
        <f t="shared" si="16"/>
        <v>0</v>
      </c>
      <c r="EO22" s="17">
        <f t="shared" si="16"/>
        <v>0</v>
      </c>
      <c r="EP22" s="17">
        <f t="shared" si="16"/>
        <v>0</v>
      </c>
      <c r="EQ22" s="17">
        <f t="shared" si="16"/>
        <v>0</v>
      </c>
      <c r="ER22" s="17">
        <f t="shared" si="16"/>
        <v>0</v>
      </c>
      <c r="ES22" s="17">
        <f t="shared" si="16"/>
        <v>0</v>
      </c>
      <c r="ET22" s="17">
        <f t="shared" si="16"/>
        <v>0</v>
      </c>
      <c r="EU22" s="17">
        <f t="shared" si="16"/>
        <v>0</v>
      </c>
      <c r="EV22" s="17">
        <f t="shared" si="16"/>
        <v>0</v>
      </c>
      <c r="EW22" s="17">
        <f t="shared" si="16"/>
        <v>0</v>
      </c>
      <c r="EX22" s="17">
        <f t="shared" si="16"/>
        <v>0</v>
      </c>
      <c r="EY22" s="17">
        <f t="shared" si="16"/>
        <v>0</v>
      </c>
      <c r="EZ22" s="17">
        <f t="shared" si="16"/>
        <v>0</v>
      </c>
      <c r="FA22" s="17">
        <f t="shared" si="16"/>
        <v>0</v>
      </c>
      <c r="FB22" s="17">
        <f t="shared" si="16"/>
        <v>0</v>
      </c>
      <c r="FC22" s="17">
        <f t="shared" si="16"/>
        <v>0</v>
      </c>
      <c r="FD22" s="17">
        <f t="shared" si="16"/>
        <v>0</v>
      </c>
      <c r="FE22" s="17">
        <f t="shared" si="16"/>
        <v>0</v>
      </c>
      <c r="FF22" s="17">
        <f t="shared" si="16"/>
        <v>0</v>
      </c>
      <c r="FG22" s="17">
        <f t="shared" si="16"/>
        <v>0</v>
      </c>
      <c r="FH22" s="17">
        <f t="shared" si="16"/>
        <v>0</v>
      </c>
      <c r="FI22" s="17">
        <f t="shared" si="16"/>
        <v>0</v>
      </c>
      <c r="FJ22" s="17">
        <f t="shared" si="16"/>
        <v>0</v>
      </c>
      <c r="FK22" s="17">
        <f t="shared" si="16"/>
        <v>0</v>
      </c>
      <c r="FL22" s="17">
        <f t="shared" si="16"/>
        <v>0</v>
      </c>
      <c r="FM22" s="17">
        <f t="shared" si="16"/>
        <v>0</v>
      </c>
      <c r="FN22" s="17">
        <f t="shared" si="16"/>
        <v>0</v>
      </c>
      <c r="FO22" s="17">
        <f t="shared" si="16"/>
        <v>0</v>
      </c>
      <c r="FP22" s="17">
        <f t="shared" si="16"/>
        <v>0</v>
      </c>
      <c r="FQ22" s="17">
        <f t="shared" si="16"/>
        <v>0</v>
      </c>
      <c r="FR22" s="17">
        <f t="shared" si="16"/>
        <v>0</v>
      </c>
      <c r="FS22" s="17">
        <f t="shared" si="16"/>
        <v>0</v>
      </c>
      <c r="FT22" s="17">
        <f t="shared" si="16"/>
        <v>0</v>
      </c>
      <c r="FU22" s="17">
        <f t="shared" si="16"/>
        <v>0</v>
      </c>
      <c r="FV22" s="17">
        <f t="shared" si="16"/>
        <v>0</v>
      </c>
      <c r="FW22" s="17">
        <f t="shared" si="16"/>
        <v>0</v>
      </c>
      <c r="FX22" s="17">
        <f t="shared" si="16"/>
        <v>0</v>
      </c>
      <c r="FY22" s="17">
        <f t="shared" si="16"/>
        <v>0</v>
      </c>
      <c r="FZ22" s="17">
        <f t="shared" si="16"/>
        <v>0</v>
      </c>
      <c r="GA22" s="17">
        <f t="shared" si="16"/>
        <v>0</v>
      </c>
      <c r="GB22" s="17">
        <f t="shared" si="16"/>
        <v>0</v>
      </c>
      <c r="GC22" s="17">
        <f t="shared" si="16"/>
        <v>0</v>
      </c>
      <c r="GD22" s="17">
        <f t="shared" si="16"/>
        <v>0</v>
      </c>
      <c r="GE22" s="17">
        <f t="shared" si="16"/>
        <v>0</v>
      </c>
      <c r="GF22" s="17">
        <f t="shared" si="16"/>
        <v>0</v>
      </c>
      <c r="GG22" s="17">
        <f t="shared" si="16"/>
        <v>0</v>
      </c>
      <c r="GH22" s="17">
        <f t="shared" si="16"/>
        <v>0</v>
      </c>
      <c r="GI22" s="17">
        <f t="shared" si="16"/>
        <v>0</v>
      </c>
      <c r="GJ22" s="17">
        <f t="shared" si="16"/>
        <v>0</v>
      </c>
      <c r="GK22" s="17">
        <f t="shared" si="16"/>
        <v>0</v>
      </c>
      <c r="GL22" s="17">
        <f t="shared" si="16"/>
        <v>0</v>
      </c>
      <c r="GM22" s="17">
        <f t="shared" si="16"/>
        <v>0</v>
      </c>
      <c r="GN22" s="17">
        <f t="shared" si="16"/>
        <v>0</v>
      </c>
      <c r="GO22" s="17">
        <f t="shared" si="16"/>
        <v>0</v>
      </c>
      <c r="GP22" s="17">
        <f t="shared" si="16"/>
        <v>0</v>
      </c>
      <c r="GQ22" s="17">
        <f t="shared" ref="GQ22:ID22" si="17">GQ24+GQ26+GQ28+GQ30+GQ31</f>
        <v>0</v>
      </c>
      <c r="GR22" s="17">
        <f t="shared" si="17"/>
        <v>0</v>
      </c>
      <c r="GS22" s="17">
        <f t="shared" si="17"/>
        <v>0</v>
      </c>
      <c r="GT22" s="17">
        <f t="shared" si="17"/>
        <v>0</v>
      </c>
      <c r="GU22" s="17">
        <f t="shared" si="17"/>
        <v>0</v>
      </c>
      <c r="GV22" s="17">
        <f t="shared" si="17"/>
        <v>0</v>
      </c>
      <c r="GW22" s="17">
        <f t="shared" si="17"/>
        <v>0</v>
      </c>
      <c r="GX22" s="17">
        <f t="shared" si="17"/>
        <v>0</v>
      </c>
      <c r="GY22" s="17">
        <f t="shared" si="17"/>
        <v>0</v>
      </c>
      <c r="GZ22" s="17">
        <f t="shared" si="17"/>
        <v>0</v>
      </c>
      <c r="HA22" s="17">
        <f t="shared" si="17"/>
        <v>0</v>
      </c>
      <c r="HB22" s="17">
        <f t="shared" si="17"/>
        <v>0</v>
      </c>
      <c r="HC22" s="17">
        <f t="shared" si="17"/>
        <v>0</v>
      </c>
      <c r="HD22" s="17">
        <f t="shared" si="17"/>
        <v>0</v>
      </c>
      <c r="HE22" s="17">
        <f t="shared" si="17"/>
        <v>0</v>
      </c>
      <c r="HF22" s="17">
        <f t="shared" si="17"/>
        <v>0</v>
      </c>
      <c r="HG22" s="17">
        <f t="shared" si="17"/>
        <v>0</v>
      </c>
      <c r="HH22" s="17">
        <f t="shared" si="17"/>
        <v>0</v>
      </c>
      <c r="HI22" s="17">
        <f t="shared" si="17"/>
        <v>0</v>
      </c>
      <c r="HJ22" s="17">
        <f t="shared" si="17"/>
        <v>0</v>
      </c>
      <c r="HK22" s="17">
        <f t="shared" si="17"/>
        <v>0</v>
      </c>
      <c r="HL22" s="17">
        <f t="shared" si="17"/>
        <v>0</v>
      </c>
      <c r="HM22" s="17">
        <f t="shared" si="17"/>
        <v>0</v>
      </c>
      <c r="HN22" s="17">
        <f t="shared" si="17"/>
        <v>0</v>
      </c>
      <c r="HO22" s="17">
        <f t="shared" si="17"/>
        <v>0</v>
      </c>
      <c r="HP22" s="17">
        <f t="shared" si="17"/>
        <v>0</v>
      </c>
      <c r="HQ22" s="17">
        <f t="shared" si="17"/>
        <v>0</v>
      </c>
      <c r="HR22" s="17">
        <f t="shared" si="17"/>
        <v>0</v>
      </c>
      <c r="HS22" s="17">
        <f t="shared" si="17"/>
        <v>0</v>
      </c>
      <c r="HT22" s="17">
        <f t="shared" si="17"/>
        <v>0</v>
      </c>
      <c r="HU22" s="17">
        <f t="shared" si="17"/>
        <v>0</v>
      </c>
      <c r="HV22" s="17">
        <f t="shared" si="17"/>
        <v>0</v>
      </c>
      <c r="HW22" s="17">
        <f t="shared" si="17"/>
        <v>0</v>
      </c>
      <c r="HX22" s="17">
        <f t="shared" si="17"/>
        <v>0</v>
      </c>
      <c r="HY22" s="17">
        <f t="shared" si="17"/>
        <v>0</v>
      </c>
      <c r="HZ22" s="17">
        <f t="shared" si="17"/>
        <v>0</v>
      </c>
      <c r="IA22" s="17">
        <f t="shared" si="17"/>
        <v>0</v>
      </c>
      <c r="IB22" s="17">
        <f t="shared" si="17"/>
        <v>0</v>
      </c>
      <c r="IC22" s="17">
        <f t="shared" si="17"/>
        <v>0</v>
      </c>
      <c r="ID22" s="17">
        <f t="shared" si="17"/>
        <v>0</v>
      </c>
    </row>
    <row r="23" spans="1:238" ht="13.5" customHeight="1">
      <c r="A23" s="15" t="s">
        <v>30</v>
      </c>
      <c r="B23" s="53" t="s">
        <v>31</v>
      </c>
      <c r="C23" s="16" t="s">
        <v>32</v>
      </c>
      <c r="D23" s="17">
        <f t="shared" ref="D23:D31" si="18">E23+F23</f>
        <v>75</v>
      </c>
      <c r="E23" s="17">
        <f>SUM(G23:ID23)</f>
        <v>75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>
        <v>75</v>
      </c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</row>
    <row r="24" spans="1:238" ht="13.5" customHeight="1">
      <c r="A24" s="15"/>
      <c r="B24" s="53"/>
      <c r="C24" s="16" t="s">
        <v>17</v>
      </c>
      <c r="D24" s="17">
        <f t="shared" si="18"/>
        <v>338.75</v>
      </c>
      <c r="E24" s="17">
        <f t="shared" ref="E24:E31" si="19">SUM(G24:ID24)</f>
        <v>338.75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>
        <v>338.75</v>
      </c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</row>
    <row r="25" spans="1:238" ht="13.5" customHeight="1">
      <c r="A25" s="15" t="s">
        <v>33</v>
      </c>
      <c r="B25" s="54" t="s">
        <v>34</v>
      </c>
      <c r="C25" s="16" t="s">
        <v>35</v>
      </c>
      <c r="D25" s="17">
        <f t="shared" si="18"/>
        <v>20</v>
      </c>
      <c r="E25" s="17">
        <f t="shared" si="19"/>
        <v>20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>
        <v>20</v>
      </c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</row>
    <row r="26" spans="1:238" ht="13.5" customHeight="1">
      <c r="A26" s="15"/>
      <c r="B26" s="54"/>
      <c r="C26" s="16" t="s">
        <v>17</v>
      </c>
      <c r="D26" s="17">
        <f t="shared" si="18"/>
        <v>12.375999999999999</v>
      </c>
      <c r="E26" s="17">
        <f t="shared" si="19"/>
        <v>12.375999999999999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>
        <v>12.375999999999999</v>
      </c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</row>
    <row r="27" spans="1:238" ht="13.5" customHeight="1">
      <c r="A27" s="15" t="s">
        <v>36</v>
      </c>
      <c r="B27" s="54" t="s">
        <v>37</v>
      </c>
      <c r="C27" s="16" t="s">
        <v>35</v>
      </c>
      <c r="D27" s="17">
        <f t="shared" si="18"/>
        <v>0</v>
      </c>
      <c r="E27" s="17">
        <f t="shared" si="19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</row>
    <row r="28" spans="1:238" ht="13.5" customHeight="1">
      <c r="A28" s="15"/>
      <c r="B28" s="54"/>
      <c r="C28" s="16" t="s">
        <v>17</v>
      </c>
      <c r="D28" s="17">
        <f t="shared" si="18"/>
        <v>0</v>
      </c>
      <c r="E28" s="17">
        <f t="shared" si="19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</row>
    <row r="29" spans="1:238" ht="13.5" customHeight="1">
      <c r="A29" s="15" t="s">
        <v>38</v>
      </c>
      <c r="B29" s="53" t="s">
        <v>39</v>
      </c>
      <c r="C29" s="16" t="s">
        <v>40</v>
      </c>
      <c r="D29" s="17">
        <f t="shared" si="18"/>
        <v>2</v>
      </c>
      <c r="E29" s="17">
        <f t="shared" si="19"/>
        <v>2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>
        <v>2</v>
      </c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</row>
    <row r="30" spans="1:238" ht="13.5" customHeight="1">
      <c r="A30" s="15"/>
      <c r="B30" s="53"/>
      <c r="C30" s="16" t="s">
        <v>17</v>
      </c>
      <c r="D30" s="17">
        <f t="shared" si="18"/>
        <v>12.551</v>
      </c>
      <c r="E30" s="17">
        <f t="shared" si="19"/>
        <v>12.551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>
        <v>12.551</v>
      </c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</row>
    <row r="31" spans="1:238" ht="12.75" customHeight="1">
      <c r="A31" s="15" t="s">
        <v>41</v>
      </c>
      <c r="B31" s="53" t="s">
        <v>42</v>
      </c>
      <c r="C31" s="16" t="s">
        <v>17</v>
      </c>
      <c r="D31" s="17">
        <f t="shared" si="18"/>
        <v>0</v>
      </c>
      <c r="E31" s="17">
        <f t="shared" si="19"/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</row>
    <row r="32" spans="1:238" ht="13.5" customHeight="1">
      <c r="A32" s="15" t="s">
        <v>43</v>
      </c>
      <c r="B32" s="53" t="s">
        <v>44</v>
      </c>
      <c r="C32" s="16" t="s">
        <v>45</v>
      </c>
      <c r="D32" s="17">
        <f>E32+F32</f>
        <v>0.73000000000000009</v>
      </c>
      <c r="E32" s="17"/>
      <c r="F32" s="17">
        <v>0.73000000000000009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>
        <v>0.01</v>
      </c>
      <c r="DN32" s="17"/>
      <c r="DO32" s="17"/>
      <c r="DP32" s="17"/>
      <c r="DQ32" s="17"/>
      <c r="DR32" s="17"/>
      <c r="DS32" s="17"/>
      <c r="DT32" s="17"/>
      <c r="DU32" s="17"/>
      <c r="DV32" s="17"/>
      <c r="DW32" s="17">
        <v>0.02</v>
      </c>
      <c r="DX32" s="17">
        <v>0.04</v>
      </c>
      <c r="DY32" s="17"/>
      <c r="DZ32" s="17"/>
      <c r="EA32" s="17">
        <v>0.05</v>
      </c>
      <c r="EB32" s="17">
        <v>0.04</v>
      </c>
      <c r="EC32" s="56"/>
      <c r="ED32" s="17"/>
      <c r="EE32" s="17"/>
      <c r="EF32" s="17"/>
      <c r="EG32" s="17">
        <v>0.1</v>
      </c>
      <c r="EH32" s="17">
        <v>0.02</v>
      </c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>
        <v>0.1</v>
      </c>
      <c r="FI32" s="17"/>
      <c r="FJ32" s="17"/>
      <c r="FK32" s="17">
        <v>0.30000000000000004</v>
      </c>
      <c r="FL32" s="17">
        <v>0.05</v>
      </c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</row>
    <row r="33" spans="1:238" ht="13.5" customHeight="1">
      <c r="A33" s="15"/>
      <c r="B33" s="53"/>
      <c r="C33" s="16" t="s">
        <v>17</v>
      </c>
      <c r="D33" s="17">
        <f t="shared" ref="D33:D70" si="20">E33+F33</f>
        <v>328.85899999999998</v>
      </c>
      <c r="E33" s="17"/>
      <c r="F33" s="17">
        <v>328.85899999999998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>
        <v>4.5049999999999999</v>
      </c>
      <c r="DN33" s="17"/>
      <c r="DO33" s="17"/>
      <c r="DP33" s="17"/>
      <c r="DQ33" s="17"/>
      <c r="DR33" s="17"/>
      <c r="DS33" s="17"/>
      <c r="DT33" s="17"/>
      <c r="DU33" s="17"/>
      <c r="DV33" s="17"/>
      <c r="DW33" s="17">
        <v>9.01</v>
      </c>
      <c r="DX33" s="17">
        <v>18.02</v>
      </c>
      <c r="DY33" s="17"/>
      <c r="DZ33" s="17"/>
      <c r="EA33" s="17">
        <v>22.524999999999999</v>
      </c>
      <c r="EB33" s="17">
        <v>18.02</v>
      </c>
      <c r="EC33" s="56"/>
      <c r="ED33" s="17"/>
      <c r="EE33" s="17"/>
      <c r="EF33" s="17"/>
      <c r="EG33" s="17">
        <v>45.048999999999999</v>
      </c>
      <c r="EH33" s="17">
        <v>9.01</v>
      </c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>
        <v>45.048999999999999</v>
      </c>
      <c r="FI33" s="17"/>
      <c r="FJ33" s="17"/>
      <c r="FK33" s="17">
        <v>135.14699999999999</v>
      </c>
      <c r="FL33" s="17">
        <v>22.524000000000001</v>
      </c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</row>
    <row r="34" spans="1:238" ht="13.5" customHeight="1">
      <c r="A34" s="15" t="s">
        <v>46</v>
      </c>
      <c r="B34" s="53" t="s">
        <v>47</v>
      </c>
      <c r="C34" s="16" t="s">
        <v>20</v>
      </c>
      <c r="D34" s="17">
        <f t="shared" si="20"/>
        <v>1.6070000000000004</v>
      </c>
      <c r="E34" s="17">
        <f>SUM(G34:ID34)-F34</f>
        <v>0.46000000000000019</v>
      </c>
      <c r="F34" s="17">
        <v>1.1470000000000002</v>
      </c>
      <c r="G34" s="28">
        <v>0.01</v>
      </c>
      <c r="H34" s="28">
        <v>0.02</v>
      </c>
      <c r="I34" s="28">
        <v>1.4999999999999999E-2</v>
      </c>
      <c r="J34" s="28">
        <v>0.01</v>
      </c>
      <c r="K34" s="17">
        <v>1.4999999999999999E-2</v>
      </c>
      <c r="L34" s="17"/>
      <c r="M34" s="28">
        <v>2.5000000000000001E-2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>
        <v>5.5E-2</v>
      </c>
      <c r="AB34" s="28">
        <v>0.1</v>
      </c>
      <c r="AC34" s="17"/>
      <c r="AD34" s="17"/>
      <c r="AE34" s="17"/>
      <c r="AF34" s="17">
        <v>5.0000000000000001E-3</v>
      </c>
      <c r="AG34" s="17">
        <v>0.02</v>
      </c>
      <c r="AH34" s="17"/>
      <c r="AI34" s="17">
        <v>2.1999999999999999E-2</v>
      </c>
      <c r="AJ34" s="17"/>
      <c r="AK34" s="28">
        <v>0.01</v>
      </c>
      <c r="AL34" s="17"/>
      <c r="AM34" s="17"/>
      <c r="AN34" s="17"/>
      <c r="AO34" s="17"/>
      <c r="AP34" s="17"/>
      <c r="AQ34" s="17"/>
      <c r="AR34" s="17"/>
      <c r="AS34" s="17">
        <v>5.0000000000000001E-3</v>
      </c>
      <c r="AT34" s="17"/>
      <c r="AU34" s="17"/>
      <c r="AV34" s="17">
        <v>7.0000000000000001E-3</v>
      </c>
      <c r="AW34" s="17"/>
      <c r="AX34" s="17"/>
      <c r="AY34" s="17"/>
      <c r="AZ34" s="28">
        <v>0.02</v>
      </c>
      <c r="BA34" s="28">
        <v>0.04</v>
      </c>
      <c r="BB34" s="17">
        <v>1.4999999999999999E-2</v>
      </c>
      <c r="BC34" s="28">
        <f>0.01+0.015</f>
        <v>2.5000000000000001E-2</v>
      </c>
      <c r="BD34" s="28">
        <v>5.0000000000000001E-3</v>
      </c>
      <c r="BE34" s="17"/>
      <c r="BF34" s="17"/>
      <c r="BG34" s="17">
        <v>5.6000000000000001E-2</v>
      </c>
      <c r="BH34" s="17"/>
      <c r="BI34" s="17"/>
      <c r="BJ34" s="17"/>
      <c r="BK34" s="17">
        <v>1E-3</v>
      </c>
      <c r="BL34" s="17"/>
      <c r="BM34" s="17">
        <v>3.0000000000000001E-3</v>
      </c>
      <c r="BN34" s="17">
        <v>5.5E-2</v>
      </c>
      <c r="BO34" s="17"/>
      <c r="BP34" s="17"/>
      <c r="BQ34" s="17"/>
      <c r="BR34" s="28">
        <v>0.01</v>
      </c>
      <c r="BS34" s="17"/>
      <c r="BT34" s="17">
        <v>1.4999999999999999E-2</v>
      </c>
      <c r="BU34" s="17"/>
      <c r="BV34" s="17"/>
      <c r="BW34" s="17"/>
      <c r="BX34" s="17"/>
      <c r="BY34" s="17">
        <v>0.01</v>
      </c>
      <c r="BZ34" s="17"/>
      <c r="CA34" s="17"/>
      <c r="CB34" s="28">
        <v>0.1</v>
      </c>
      <c r="CC34" s="17"/>
      <c r="CD34" s="17"/>
      <c r="CE34" s="17"/>
      <c r="CF34" s="28">
        <v>0.01</v>
      </c>
      <c r="CG34" s="28">
        <v>0.01</v>
      </c>
      <c r="CH34" s="28">
        <v>0.03</v>
      </c>
      <c r="CI34" s="28">
        <v>0.01</v>
      </c>
      <c r="CJ34" s="28">
        <v>0.01</v>
      </c>
      <c r="CK34" s="17"/>
      <c r="CL34" s="28">
        <v>0.01</v>
      </c>
      <c r="CM34" s="17"/>
      <c r="CN34" s="17"/>
      <c r="CO34" s="17"/>
      <c r="CP34" s="17"/>
      <c r="CQ34" s="17"/>
      <c r="CR34" s="17"/>
      <c r="CS34" s="17"/>
      <c r="CT34" s="17">
        <v>2E-3</v>
      </c>
      <c r="CU34" s="17"/>
      <c r="CV34" s="17"/>
      <c r="CW34" s="17"/>
      <c r="CX34" s="17"/>
      <c r="CY34" s="17"/>
      <c r="CZ34" s="17"/>
      <c r="DA34" s="17"/>
      <c r="DB34" s="17"/>
      <c r="DC34" s="17">
        <v>7.0000000000000001E-3</v>
      </c>
      <c r="DD34" s="17">
        <v>0.01</v>
      </c>
      <c r="DE34" s="17"/>
      <c r="DF34" s="17"/>
      <c r="DG34" s="17"/>
      <c r="DH34" s="17"/>
      <c r="DI34" s="17"/>
      <c r="DJ34" s="17"/>
      <c r="DK34" s="17"/>
      <c r="DL34" s="25"/>
      <c r="DM34" s="17"/>
      <c r="DN34" s="17"/>
      <c r="DO34" s="28">
        <v>0.02</v>
      </c>
      <c r="DP34" s="17"/>
      <c r="DQ34" s="17"/>
      <c r="DR34" s="17"/>
      <c r="DS34" s="17"/>
      <c r="DT34" s="17"/>
      <c r="DU34" s="17"/>
      <c r="DV34" s="17"/>
      <c r="DW34" s="17">
        <v>0.01</v>
      </c>
      <c r="DX34" s="17">
        <v>2.5000000000000001E-2</v>
      </c>
      <c r="DY34" s="17"/>
      <c r="DZ34" s="17"/>
      <c r="EA34" s="17">
        <v>0.03</v>
      </c>
      <c r="EB34" s="17"/>
      <c r="EC34" s="17">
        <v>0.02</v>
      </c>
      <c r="ED34" s="17">
        <v>0.02</v>
      </c>
      <c r="EE34" s="17"/>
      <c r="EF34" s="17">
        <v>0.01</v>
      </c>
      <c r="EG34" s="28">
        <v>0.05</v>
      </c>
      <c r="EH34" s="17">
        <v>0.02</v>
      </c>
      <c r="EI34" s="17"/>
      <c r="EJ34" s="17"/>
      <c r="EK34" s="17">
        <v>0.01</v>
      </c>
      <c r="EL34" s="17"/>
      <c r="EM34" s="17"/>
      <c r="EN34" s="28">
        <v>0.05</v>
      </c>
      <c r="EO34" s="17"/>
      <c r="EP34" s="17"/>
      <c r="EQ34" s="28">
        <v>0.05</v>
      </c>
      <c r="ER34" s="28">
        <f>0.03+0.03</f>
        <v>0.06</v>
      </c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>
        <v>0.01</v>
      </c>
      <c r="FD34" s="17"/>
      <c r="FE34" s="17"/>
      <c r="FF34" s="17"/>
      <c r="FG34" s="17"/>
      <c r="FH34" s="17"/>
      <c r="FI34" s="17"/>
      <c r="FJ34" s="17"/>
      <c r="FK34" s="17"/>
      <c r="FL34" s="25">
        <v>0.13</v>
      </c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>
        <v>0.08</v>
      </c>
      <c r="GB34" s="17"/>
      <c r="GC34" s="17">
        <v>5.0000000000000001E-3</v>
      </c>
      <c r="GD34" s="17"/>
      <c r="GE34" s="17">
        <v>1.0999999999999999E-2</v>
      </c>
      <c r="GF34" s="17"/>
      <c r="GG34" s="17">
        <v>3.0000000000000001E-3</v>
      </c>
      <c r="GH34" s="17"/>
      <c r="GI34" s="17">
        <v>0.02</v>
      </c>
      <c r="GJ34" s="17"/>
      <c r="GK34" s="17">
        <v>0.01</v>
      </c>
      <c r="GL34" s="17"/>
      <c r="GM34" s="17"/>
      <c r="GN34" s="17">
        <v>1.4999999999999999E-2</v>
      </c>
      <c r="GO34" s="17"/>
      <c r="GP34" s="17"/>
      <c r="GQ34" s="17"/>
      <c r="GR34" s="17"/>
      <c r="GS34" s="17">
        <v>0.02</v>
      </c>
      <c r="GT34" s="17"/>
      <c r="GU34" s="17"/>
      <c r="GV34" s="17">
        <v>0.02</v>
      </c>
      <c r="GW34" s="17">
        <v>0.01</v>
      </c>
      <c r="GX34" s="17">
        <v>0.02</v>
      </c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>
        <f>0.005+0.005</f>
        <v>0.01</v>
      </c>
      <c r="HO34" s="17"/>
      <c r="HP34" s="17"/>
      <c r="HQ34" s="17"/>
      <c r="HR34" s="17"/>
      <c r="HS34" s="17"/>
      <c r="HT34" s="17">
        <v>7.0000000000000007E-2</v>
      </c>
      <c r="HU34" s="17"/>
      <c r="HV34" s="17"/>
      <c r="HW34" s="17"/>
      <c r="HX34" s="17"/>
      <c r="HY34" s="17"/>
      <c r="HZ34" s="17"/>
      <c r="IA34" s="17"/>
      <c r="IB34" s="17"/>
      <c r="IC34" s="17"/>
      <c r="ID34" s="17">
        <v>2.5000000000000001E-2</v>
      </c>
    </row>
    <row r="35" spans="1:238" ht="13.5" customHeight="1">
      <c r="A35" s="15"/>
      <c r="B35" s="53"/>
      <c r="C35" s="16" t="s">
        <v>17</v>
      </c>
      <c r="D35" s="17">
        <f t="shared" si="20"/>
        <v>1617.2979999999995</v>
      </c>
      <c r="E35" s="17">
        <f>SUM(G35:ID35)-F35</f>
        <v>471.82899999999972</v>
      </c>
      <c r="F35" s="17">
        <v>1145.4689999999998</v>
      </c>
      <c r="G35" s="28">
        <v>10.763999999999999</v>
      </c>
      <c r="H35" s="28">
        <v>21.529</v>
      </c>
      <c r="I35" s="28">
        <v>16.146000000000001</v>
      </c>
      <c r="J35" s="28">
        <v>9.9369999999999994</v>
      </c>
      <c r="K35" s="17">
        <v>16.146000000000001</v>
      </c>
      <c r="L35" s="17"/>
      <c r="M35" s="28">
        <v>26.911000000000001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>
        <v>58.789000000000001</v>
      </c>
      <c r="AB35" s="28">
        <v>107.642</v>
      </c>
      <c r="AC35" s="17"/>
      <c r="AD35" s="17"/>
      <c r="AE35" s="17"/>
      <c r="AF35" s="17">
        <v>5.9509999999999996</v>
      </c>
      <c r="AG35" s="17">
        <v>21.529</v>
      </c>
      <c r="AH35" s="17"/>
      <c r="AI35" s="17">
        <v>23.515999999999998</v>
      </c>
      <c r="AJ35" s="17"/>
      <c r="AK35" s="28">
        <v>10.763999999999999</v>
      </c>
      <c r="AL35" s="17"/>
      <c r="AM35" s="17"/>
      <c r="AN35" s="17"/>
      <c r="AO35" s="17"/>
      <c r="AP35" s="17"/>
      <c r="AQ35" s="17"/>
      <c r="AR35" s="17"/>
      <c r="AS35" s="17">
        <v>4.968</v>
      </c>
      <c r="AT35" s="17"/>
      <c r="AU35" s="17"/>
      <c r="AV35" s="17">
        <v>8.3309999999999995</v>
      </c>
      <c r="AW35" s="17"/>
      <c r="AX35" s="17"/>
      <c r="AY35" s="17"/>
      <c r="AZ35" s="28">
        <v>21.529</v>
      </c>
      <c r="BA35" s="28">
        <v>43.057000000000002</v>
      </c>
      <c r="BB35" s="17">
        <v>14.904999999999999</v>
      </c>
      <c r="BC35" s="28">
        <f>10.764+14.905</f>
        <v>25.668999999999997</v>
      </c>
      <c r="BD35" s="28">
        <v>5.82</v>
      </c>
      <c r="BE35" s="17"/>
      <c r="BF35" s="17"/>
      <c r="BG35" s="17">
        <v>60.46</v>
      </c>
      <c r="BH35" s="17"/>
      <c r="BI35" s="17"/>
      <c r="BJ35" s="17"/>
      <c r="BK35" s="17">
        <v>3.4950000000000001</v>
      </c>
      <c r="BL35" s="17"/>
      <c r="BM35" s="17">
        <v>2.9809999999999999</v>
      </c>
      <c r="BN35" s="17">
        <v>14.897</v>
      </c>
      <c r="BO35" s="17"/>
      <c r="BP35" s="17"/>
      <c r="BQ35" s="17"/>
      <c r="BR35" s="28">
        <v>10.763999999999999</v>
      </c>
      <c r="BS35" s="17"/>
      <c r="BT35" s="17">
        <v>14.904999999999999</v>
      </c>
      <c r="BU35" s="17"/>
      <c r="BV35" s="17"/>
      <c r="BW35" s="17"/>
      <c r="BX35" s="17"/>
      <c r="BY35" s="17">
        <v>10.827999999999999</v>
      </c>
      <c r="BZ35" s="17"/>
      <c r="CA35" s="17"/>
      <c r="CB35" s="28">
        <v>107.642</v>
      </c>
      <c r="CC35" s="17"/>
      <c r="CD35" s="17"/>
      <c r="CE35" s="17"/>
      <c r="CF35" s="28">
        <v>10.763999999999999</v>
      </c>
      <c r="CG35" s="28">
        <v>10.763999999999999</v>
      </c>
      <c r="CH35" s="28">
        <v>32.292999999999999</v>
      </c>
      <c r="CI35" s="28">
        <v>10.763999999999999</v>
      </c>
      <c r="CJ35" s="28">
        <v>10.763999999999999</v>
      </c>
      <c r="CK35" s="17"/>
      <c r="CL35" s="28">
        <v>10.763999999999999</v>
      </c>
      <c r="CM35" s="17"/>
      <c r="CN35" s="17"/>
      <c r="CO35" s="17"/>
      <c r="CP35" s="17"/>
      <c r="CQ35" s="17"/>
      <c r="CR35" s="17"/>
      <c r="CS35" s="17"/>
      <c r="CT35" s="17">
        <v>6.4429999999999996</v>
      </c>
      <c r="CU35" s="17"/>
      <c r="CV35" s="17"/>
      <c r="CW35" s="17"/>
      <c r="CX35" s="17"/>
      <c r="CY35" s="17"/>
      <c r="CZ35" s="17"/>
      <c r="DA35" s="17"/>
      <c r="DB35" s="17"/>
      <c r="DC35" s="17">
        <v>8.3309999999999995</v>
      </c>
      <c r="DD35" s="17">
        <v>9.9369999999999994</v>
      </c>
      <c r="DE35" s="17"/>
      <c r="DF35" s="17"/>
      <c r="DG35" s="17"/>
      <c r="DH35" s="17"/>
      <c r="DI35" s="17"/>
      <c r="DJ35" s="17"/>
      <c r="DK35" s="17"/>
      <c r="DL35" s="25"/>
      <c r="DM35" s="17"/>
      <c r="DN35" s="17"/>
      <c r="DO35" s="28">
        <v>21.529</v>
      </c>
      <c r="DP35" s="17"/>
      <c r="DQ35" s="17"/>
      <c r="DR35" s="17"/>
      <c r="DS35" s="17"/>
      <c r="DT35" s="17"/>
      <c r="DU35" s="17"/>
      <c r="DV35" s="17"/>
      <c r="DW35" s="17">
        <v>9.9369999999999994</v>
      </c>
      <c r="DX35" s="17">
        <v>24.841999999999999</v>
      </c>
      <c r="DY35" s="17"/>
      <c r="DZ35" s="17"/>
      <c r="EA35" s="17">
        <v>29.811</v>
      </c>
      <c r="EB35" s="17"/>
      <c r="EC35" s="17">
        <v>19.873999999999999</v>
      </c>
      <c r="ED35" s="17">
        <v>19.873999999999999</v>
      </c>
      <c r="EE35" s="17"/>
      <c r="EF35" s="17">
        <v>9.9369999999999994</v>
      </c>
      <c r="EG35" s="28">
        <v>53.820999999999998</v>
      </c>
      <c r="EH35" s="17">
        <v>20.875999999999998</v>
      </c>
      <c r="EI35" s="17"/>
      <c r="EJ35" s="17"/>
      <c r="EK35" s="17">
        <v>9.9369999999999994</v>
      </c>
      <c r="EL35" s="17"/>
      <c r="EM35" s="17"/>
      <c r="EN35" s="28">
        <v>53.820999999999998</v>
      </c>
      <c r="EO35" s="17"/>
      <c r="EP35" s="17"/>
      <c r="EQ35" s="28">
        <v>53.820999999999998</v>
      </c>
      <c r="ER35" s="28">
        <f>32.293+32.818</f>
        <v>65.11099999999999</v>
      </c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>
        <v>10.763999999999999</v>
      </c>
      <c r="FD35" s="17"/>
      <c r="FE35" s="17"/>
      <c r="FF35" s="17"/>
      <c r="FG35" s="17"/>
      <c r="FH35" s="17"/>
      <c r="FI35" s="17"/>
      <c r="FJ35" s="17"/>
      <c r="FK35" s="17"/>
      <c r="FL35" s="25">
        <v>160.143</v>
      </c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>
        <v>23.835999999999999</v>
      </c>
      <c r="GB35" s="17"/>
      <c r="GC35" s="17">
        <v>4.968</v>
      </c>
      <c r="GD35" s="17"/>
      <c r="GE35" s="17">
        <v>11.757999999999999</v>
      </c>
      <c r="GF35" s="17"/>
      <c r="GG35" s="17">
        <v>2.9809999999999999</v>
      </c>
      <c r="GH35" s="17"/>
      <c r="GI35" s="17">
        <v>19.873999999999999</v>
      </c>
      <c r="GJ35" s="17"/>
      <c r="GK35" s="17">
        <v>10.763999999999999</v>
      </c>
      <c r="GL35" s="17"/>
      <c r="GM35" s="17"/>
      <c r="GN35" s="17">
        <v>16.146000000000001</v>
      </c>
      <c r="GO35" s="17"/>
      <c r="GP35" s="17"/>
      <c r="GQ35" s="17"/>
      <c r="GR35" s="17"/>
      <c r="GS35" s="17">
        <v>21.529</v>
      </c>
      <c r="GT35" s="17"/>
      <c r="GU35" s="17"/>
      <c r="GV35" s="17">
        <v>3.9710000000000001</v>
      </c>
      <c r="GW35" s="17">
        <v>10.763999999999999</v>
      </c>
      <c r="GX35" s="17">
        <v>21.878</v>
      </c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>
        <f>5.82+5.951</f>
        <v>11.771000000000001</v>
      </c>
      <c r="HO35" s="17"/>
      <c r="HP35" s="17"/>
      <c r="HQ35" s="17"/>
      <c r="HR35" s="17"/>
      <c r="HS35" s="17"/>
      <c r="HT35" s="17">
        <v>75.349999999999994</v>
      </c>
      <c r="HU35" s="17"/>
      <c r="HV35" s="17"/>
      <c r="HW35" s="17"/>
      <c r="HX35" s="17"/>
      <c r="HY35" s="17"/>
      <c r="HZ35" s="17"/>
      <c r="IA35" s="17"/>
      <c r="IB35" s="17"/>
      <c r="IC35" s="17"/>
      <c r="ID35" s="17">
        <v>26.911000000000001</v>
      </c>
    </row>
    <row r="36" spans="1:238" ht="13.5" customHeight="1">
      <c r="A36" s="15" t="s">
        <v>48</v>
      </c>
      <c r="B36" s="54" t="s">
        <v>49</v>
      </c>
      <c r="C36" s="16" t="s">
        <v>20</v>
      </c>
      <c r="D36" s="17">
        <f t="shared" si="20"/>
        <v>107.45400000000001</v>
      </c>
      <c r="E36" s="17">
        <f>SUM(G36:ID36)-F36</f>
        <v>28.841000000000008</v>
      </c>
      <c r="F36" s="17">
        <f>G36+I36+L36+AF36+AK36+AN36+AO36+AQ36+AR36+AT36+AZ36+BB36+BF36+BG36+BJ36+BL36+BP36+BS36+BU36+BX36+CC36+CK36+CP36+CR36+CZ36+DB36+DH36+DJ36+DV36+DX36+DZ36+EA36+EB36+EI36+EJ36+EL36+EN36+EP36+EU36+EV36+EX36+EZ36+FH36+FL36+FV36+FW36+GO36+GR36+GS36+GU36+GV36+HC36+HG36+HI36+HK36+HM36+ID36</f>
        <v>78.613</v>
      </c>
      <c r="G36" s="17">
        <v>1.163</v>
      </c>
      <c r="H36" s="17"/>
      <c r="I36" s="17">
        <v>0.30299999999999999</v>
      </c>
      <c r="J36" s="17"/>
      <c r="K36" s="17">
        <v>0.42899999999999999</v>
      </c>
      <c r="L36" s="17"/>
      <c r="M36" s="17">
        <v>0.40699999999999997</v>
      </c>
      <c r="N36" s="17"/>
      <c r="O36" s="17"/>
      <c r="P36" s="17"/>
      <c r="Q36" s="17"/>
      <c r="R36" s="17">
        <v>0.62</v>
      </c>
      <c r="S36" s="17"/>
      <c r="T36" s="17">
        <v>0.35099999999999998</v>
      </c>
      <c r="U36" s="17"/>
      <c r="V36" s="17"/>
      <c r="W36" s="17">
        <v>0.316</v>
      </c>
      <c r="X36" s="17"/>
      <c r="Y36" s="17"/>
      <c r="Z36" s="17"/>
      <c r="AA36" s="17"/>
      <c r="AB36" s="17"/>
      <c r="AC36" s="17">
        <v>1.0310000000000001</v>
      </c>
      <c r="AD36" s="17"/>
      <c r="AE36" s="17"/>
      <c r="AF36" s="17">
        <v>0.77800000000000002</v>
      </c>
      <c r="AG36" s="17"/>
      <c r="AH36" s="17"/>
      <c r="AI36" s="17"/>
      <c r="AJ36" s="17">
        <v>0.58099999999999996</v>
      </c>
      <c r="AK36" s="17">
        <v>0.67200000000000004</v>
      </c>
      <c r="AL36" s="17"/>
      <c r="AM36" s="17"/>
      <c r="AN36" s="17">
        <v>0.66700000000000004</v>
      </c>
      <c r="AO36" s="17">
        <v>1.3170000000000002</v>
      </c>
      <c r="AP36" s="17"/>
      <c r="AQ36" s="17">
        <v>1.1909999999999998</v>
      </c>
      <c r="AR36" s="17">
        <v>0.52700000000000002</v>
      </c>
      <c r="AS36" s="17"/>
      <c r="AT36" s="17">
        <v>0.97799999999999998</v>
      </c>
      <c r="AU36" s="17"/>
      <c r="AV36" s="17"/>
      <c r="AW36" s="17"/>
      <c r="AX36" s="17"/>
      <c r="AY36" s="17"/>
      <c r="AZ36" s="17">
        <v>0.66800000000000004</v>
      </c>
      <c r="BA36" s="17"/>
      <c r="BB36" s="17">
        <v>1.107</v>
      </c>
      <c r="BC36" s="17">
        <v>0.81499999999999995</v>
      </c>
      <c r="BD36" s="17">
        <v>0.33400000000000002</v>
      </c>
      <c r="BE36" s="17"/>
      <c r="BF36" s="17">
        <v>0.76300000000000001</v>
      </c>
      <c r="BG36" s="17">
        <v>0.39</v>
      </c>
      <c r="BH36" s="17"/>
      <c r="BI36" s="17"/>
      <c r="BJ36" s="17">
        <v>0.48899999999999999</v>
      </c>
      <c r="BK36" s="17"/>
      <c r="BL36" s="17">
        <v>0.80800000000000005</v>
      </c>
      <c r="BM36" s="17"/>
      <c r="BN36" s="17">
        <v>0.93300000000000005</v>
      </c>
      <c r="BO36" s="17"/>
      <c r="BP36" s="17">
        <v>0.49299999999999999</v>
      </c>
      <c r="BQ36" s="17"/>
      <c r="BR36" s="17"/>
      <c r="BS36" s="17">
        <v>2.4220000000000002</v>
      </c>
      <c r="BT36" s="17">
        <v>0.41699999999999998</v>
      </c>
      <c r="BU36" s="17">
        <v>1.01</v>
      </c>
      <c r="BV36" s="17"/>
      <c r="BW36" s="17">
        <v>1.234</v>
      </c>
      <c r="BX36" s="17">
        <v>0.40500000000000003</v>
      </c>
      <c r="BY36" s="17">
        <v>0.33400000000000002</v>
      </c>
      <c r="BZ36" s="17"/>
      <c r="CA36" s="17"/>
      <c r="CB36" s="17">
        <v>0.32700000000000001</v>
      </c>
      <c r="CC36" s="17">
        <v>0.46</v>
      </c>
      <c r="CD36" s="17"/>
      <c r="CE36" s="17"/>
      <c r="CF36" s="17"/>
      <c r="CG36" s="17"/>
      <c r="CH36" s="17"/>
      <c r="CI36" s="56"/>
      <c r="CJ36" s="17"/>
      <c r="CK36" s="17">
        <v>0.41799999999999998</v>
      </c>
      <c r="CL36" s="17"/>
      <c r="CM36" s="17"/>
      <c r="CN36" s="17"/>
      <c r="CO36" s="17"/>
      <c r="CP36" s="17">
        <v>0.47699999999999998</v>
      </c>
      <c r="CQ36" s="17"/>
      <c r="CR36" s="17">
        <v>0.67800000000000005</v>
      </c>
      <c r="CS36" s="17"/>
      <c r="CT36" s="17"/>
      <c r="CU36" s="17"/>
      <c r="CV36" s="17"/>
      <c r="CW36" s="17"/>
      <c r="CX36" s="17"/>
      <c r="CY36" s="17">
        <v>0.375</v>
      </c>
      <c r="CZ36" s="17">
        <v>1.895</v>
      </c>
      <c r="DA36" s="17"/>
      <c r="DB36" s="17">
        <v>0.66900000000000004</v>
      </c>
      <c r="DC36" s="17">
        <v>0.443</v>
      </c>
      <c r="DD36" s="17"/>
      <c r="DE36" s="17"/>
      <c r="DF36" s="17">
        <v>1.1870000000000001</v>
      </c>
      <c r="DG36" s="17"/>
      <c r="DH36" s="17">
        <v>0.86499999999999999</v>
      </c>
      <c r="DI36" s="17"/>
      <c r="DJ36" s="17">
        <v>2.831</v>
      </c>
      <c r="DK36" s="17"/>
      <c r="DL36" s="17"/>
      <c r="DM36" s="17"/>
      <c r="DN36" s="17"/>
      <c r="DO36" s="17"/>
      <c r="DP36" s="17"/>
      <c r="DQ36" s="17">
        <v>0.67400000000000004</v>
      </c>
      <c r="DR36" s="17"/>
      <c r="DS36" s="17"/>
      <c r="DT36" s="17"/>
      <c r="DU36" s="17"/>
      <c r="DV36" s="17">
        <v>6.5440000000000005</v>
      </c>
      <c r="DW36" s="17"/>
      <c r="DX36" s="17">
        <v>7.652000000000001</v>
      </c>
      <c r="DY36" s="17"/>
      <c r="DZ36" s="17">
        <v>5.6690000000000005</v>
      </c>
      <c r="EA36" s="17">
        <v>2.8839999999999999</v>
      </c>
      <c r="EB36" s="17">
        <v>2.0230000000000001</v>
      </c>
      <c r="EC36" s="17"/>
      <c r="ED36" s="17"/>
      <c r="EE36" s="17"/>
      <c r="EF36" s="17"/>
      <c r="EG36" s="17"/>
      <c r="EH36" s="17"/>
      <c r="EI36" s="17">
        <v>1.341</v>
      </c>
      <c r="EJ36" s="17">
        <v>0.60699999999999998</v>
      </c>
      <c r="EK36" s="17">
        <v>0.81299999999999994</v>
      </c>
      <c r="EL36" s="17">
        <v>1.2010000000000001</v>
      </c>
      <c r="EM36" s="17">
        <v>0.33300000000000002</v>
      </c>
      <c r="EN36" s="17">
        <v>0.93600000000000005</v>
      </c>
      <c r="EO36" s="17"/>
      <c r="EP36" s="17">
        <v>1.2809999999999999</v>
      </c>
      <c r="EQ36" s="17"/>
      <c r="ER36" s="17">
        <v>1.141</v>
      </c>
      <c r="ES36" s="17"/>
      <c r="ET36" s="17">
        <v>0.33800000000000002</v>
      </c>
      <c r="EU36" s="17">
        <v>0.76400000000000001</v>
      </c>
      <c r="EV36" s="17">
        <v>2.2690000000000001</v>
      </c>
      <c r="EW36" s="17">
        <v>1.228</v>
      </c>
      <c r="EX36" s="17">
        <v>0.85000000000000009</v>
      </c>
      <c r="EY36" s="17">
        <v>0.39700000000000002</v>
      </c>
      <c r="EZ36" s="17">
        <v>0.66400000000000003</v>
      </c>
      <c r="FA36" s="17">
        <v>0.35099999999999998</v>
      </c>
      <c r="FB36" s="17"/>
      <c r="FC36" s="17"/>
      <c r="FD36" s="17">
        <v>0.26400000000000001</v>
      </c>
      <c r="FE36" s="17">
        <v>0.55200000000000005</v>
      </c>
      <c r="FF36" s="17"/>
      <c r="FG36" s="17">
        <v>0.92800000000000005</v>
      </c>
      <c r="FH36" s="17">
        <v>3.379</v>
      </c>
      <c r="FI36" s="17"/>
      <c r="FJ36" s="17">
        <v>0.30399999999999999</v>
      </c>
      <c r="FK36" s="55">
        <f>1.224+1.224+1.224</f>
        <v>3.6719999999999997</v>
      </c>
      <c r="FL36" s="17">
        <v>1.1000000000000001</v>
      </c>
      <c r="FM36" s="17"/>
      <c r="FN36" s="17"/>
      <c r="FO36" s="17"/>
      <c r="FP36" s="17"/>
      <c r="FQ36" s="17"/>
      <c r="FR36" s="17">
        <v>0.44</v>
      </c>
      <c r="FS36" s="17"/>
      <c r="FT36" s="28">
        <v>0.56999999999999995</v>
      </c>
      <c r="FU36" s="17"/>
      <c r="FV36" s="17">
        <v>1.258</v>
      </c>
      <c r="FW36" s="17">
        <v>2.0179999999999998</v>
      </c>
      <c r="FX36" s="17"/>
      <c r="FY36" s="17"/>
      <c r="FZ36" s="17"/>
      <c r="GA36" s="17"/>
      <c r="GB36" s="17">
        <v>0.50600000000000001</v>
      </c>
      <c r="GC36" s="17">
        <v>0.90700000000000003</v>
      </c>
      <c r="GD36" s="17">
        <v>0.74199999999999999</v>
      </c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>
        <v>0.61699999999999999</v>
      </c>
      <c r="GP36" s="17"/>
      <c r="GQ36" s="17"/>
      <c r="GR36" s="17">
        <v>0.73499999999999999</v>
      </c>
      <c r="GS36" s="17">
        <v>1.36</v>
      </c>
      <c r="GT36" s="17"/>
      <c r="GU36" s="17">
        <v>0.74299999999999999</v>
      </c>
      <c r="GV36" s="17">
        <v>0.40100000000000002</v>
      </c>
      <c r="GW36" s="17">
        <v>0.34899999999999998</v>
      </c>
      <c r="GX36" s="17"/>
      <c r="GY36" s="17"/>
      <c r="GZ36" s="17">
        <v>0.35399999999999998</v>
      </c>
      <c r="HA36" s="17">
        <v>0.70199999999999996</v>
      </c>
      <c r="HB36" s="17"/>
      <c r="HC36" s="17">
        <v>1.8280000000000001</v>
      </c>
      <c r="HD36" s="17"/>
      <c r="HE36" s="17">
        <v>0.25</v>
      </c>
      <c r="HF36" s="17"/>
      <c r="HG36" s="17">
        <v>0.58199999999999996</v>
      </c>
      <c r="HH36" s="17"/>
      <c r="HI36" s="17">
        <v>0.64700000000000002</v>
      </c>
      <c r="HJ36" s="17"/>
      <c r="HK36" s="17">
        <v>1.0539999999999998</v>
      </c>
      <c r="HL36" s="17"/>
      <c r="HM36" s="17">
        <v>2.3580000000000001</v>
      </c>
      <c r="HN36" s="17"/>
      <c r="HO36" s="17"/>
      <c r="HP36" s="17">
        <v>0.33100000000000002</v>
      </c>
      <c r="HQ36" s="17"/>
      <c r="HR36" s="17">
        <v>0.39800000000000002</v>
      </c>
      <c r="HS36" s="17">
        <v>0.314</v>
      </c>
      <c r="HT36" s="17">
        <v>0.38500000000000001</v>
      </c>
      <c r="HU36" s="17">
        <v>0.83200000000000007</v>
      </c>
      <c r="HV36" s="17">
        <v>0.32200000000000001</v>
      </c>
      <c r="HW36" s="17"/>
      <c r="HX36" s="17"/>
      <c r="HY36" s="17"/>
      <c r="HZ36" s="17"/>
      <c r="IA36" s="17"/>
      <c r="IB36" s="17"/>
      <c r="IC36" s="17">
        <v>0.31</v>
      </c>
      <c r="ID36" s="17">
        <v>1.4040000000000001</v>
      </c>
    </row>
    <row r="37" spans="1:238" ht="13.5" customHeight="1">
      <c r="A37" s="15"/>
      <c r="B37" s="54"/>
      <c r="C37" s="16" t="s">
        <v>50</v>
      </c>
      <c r="D37" s="19">
        <f t="shared" si="20"/>
        <v>170</v>
      </c>
      <c r="E37" s="57">
        <f>SUM(G37:ID37)-F37</f>
        <v>69</v>
      </c>
      <c r="F37" s="57">
        <f t="shared" ref="F37:F38" si="21">G37+I37+L37+AF37+AK37+AN37+AO37+AQ37+AR37+AT37+AZ37+BB37+BF37+BG37+BJ37+BL37+BP37+BS37+BU37+BX37+CC37+CK37+CP37+CR37+CZ37+DB37+DH37+DJ37+DV37+DX37+DZ37+EA37+EB37+EI37+EJ37+EL37+EN37+EP37+EU37+EV37+EX37+EZ37+FH37+FL37+FV37+FW37+GO37+GR37+GS37+GU37+GV37+HC37+HG37+HI37+HK37+HM37+ID37</f>
        <v>101</v>
      </c>
      <c r="G37" s="57">
        <v>2</v>
      </c>
      <c r="H37" s="57"/>
      <c r="I37" s="57">
        <v>1</v>
      </c>
      <c r="J37" s="57"/>
      <c r="K37" s="57">
        <v>1</v>
      </c>
      <c r="L37" s="57"/>
      <c r="M37" s="57">
        <v>1</v>
      </c>
      <c r="N37" s="57"/>
      <c r="O37" s="57"/>
      <c r="P37" s="57"/>
      <c r="Q37" s="57"/>
      <c r="R37" s="57">
        <v>1</v>
      </c>
      <c r="S37" s="57"/>
      <c r="T37" s="57">
        <v>1</v>
      </c>
      <c r="U37" s="57"/>
      <c r="V37" s="57"/>
      <c r="W37" s="57">
        <v>1</v>
      </c>
      <c r="X37" s="57"/>
      <c r="Y37" s="57"/>
      <c r="Z37" s="57"/>
      <c r="AA37" s="57"/>
      <c r="AB37" s="57"/>
      <c r="AC37" s="57">
        <v>3</v>
      </c>
      <c r="AD37" s="57"/>
      <c r="AE37" s="57"/>
      <c r="AF37" s="57">
        <v>1</v>
      </c>
      <c r="AG37" s="57"/>
      <c r="AH37" s="57"/>
      <c r="AI37" s="57"/>
      <c r="AJ37" s="57">
        <v>1</v>
      </c>
      <c r="AK37" s="57">
        <v>1</v>
      </c>
      <c r="AL37" s="57"/>
      <c r="AM37" s="57"/>
      <c r="AN37" s="57">
        <v>1</v>
      </c>
      <c r="AO37" s="57">
        <v>2</v>
      </c>
      <c r="AP37" s="57"/>
      <c r="AQ37" s="57">
        <v>2</v>
      </c>
      <c r="AR37" s="57">
        <v>1</v>
      </c>
      <c r="AS37" s="57"/>
      <c r="AT37" s="57">
        <v>2</v>
      </c>
      <c r="AU37" s="57"/>
      <c r="AV37" s="57"/>
      <c r="AW37" s="57"/>
      <c r="AX37" s="57"/>
      <c r="AY37" s="57"/>
      <c r="AZ37" s="57">
        <v>1</v>
      </c>
      <c r="BA37" s="57"/>
      <c r="BB37" s="57">
        <v>2</v>
      </c>
      <c r="BC37" s="57">
        <v>2</v>
      </c>
      <c r="BD37" s="57">
        <v>1</v>
      </c>
      <c r="BE37" s="57"/>
      <c r="BF37" s="57">
        <v>2</v>
      </c>
      <c r="BG37" s="57">
        <v>1</v>
      </c>
      <c r="BH37" s="57"/>
      <c r="BI37" s="57"/>
      <c r="BJ37" s="57">
        <v>1</v>
      </c>
      <c r="BK37" s="57"/>
      <c r="BL37" s="57">
        <v>2</v>
      </c>
      <c r="BM37" s="57"/>
      <c r="BN37" s="57">
        <v>3</v>
      </c>
      <c r="BO37" s="57"/>
      <c r="BP37" s="57">
        <v>1</v>
      </c>
      <c r="BQ37" s="57"/>
      <c r="BR37" s="57"/>
      <c r="BS37" s="57">
        <v>3</v>
      </c>
      <c r="BT37" s="57">
        <v>1</v>
      </c>
      <c r="BU37" s="57">
        <v>1</v>
      </c>
      <c r="BV37" s="57"/>
      <c r="BW37" s="57">
        <v>3</v>
      </c>
      <c r="BX37" s="57">
        <v>1</v>
      </c>
      <c r="BY37" s="57">
        <v>1</v>
      </c>
      <c r="BZ37" s="57"/>
      <c r="CA37" s="57"/>
      <c r="CB37" s="57">
        <v>1</v>
      </c>
      <c r="CC37" s="57">
        <v>1</v>
      </c>
      <c r="CD37" s="57"/>
      <c r="CE37" s="57"/>
      <c r="CF37" s="57"/>
      <c r="CG37" s="57"/>
      <c r="CH37" s="57"/>
      <c r="CI37" s="67"/>
      <c r="CJ37" s="57"/>
      <c r="CK37" s="57">
        <v>1</v>
      </c>
      <c r="CL37" s="57"/>
      <c r="CM37" s="57"/>
      <c r="CN37" s="57"/>
      <c r="CO37" s="57"/>
      <c r="CP37" s="57">
        <v>1</v>
      </c>
      <c r="CQ37" s="57"/>
      <c r="CR37" s="57">
        <v>1</v>
      </c>
      <c r="CS37" s="57"/>
      <c r="CT37" s="57"/>
      <c r="CU37" s="57"/>
      <c r="CV37" s="57"/>
      <c r="CW37" s="57"/>
      <c r="CX37" s="57"/>
      <c r="CY37" s="57">
        <v>1</v>
      </c>
      <c r="CZ37" s="57">
        <v>2</v>
      </c>
      <c r="DA37" s="57"/>
      <c r="DB37" s="57">
        <v>1</v>
      </c>
      <c r="DC37" s="57">
        <v>1</v>
      </c>
      <c r="DD37" s="57"/>
      <c r="DE37" s="57"/>
      <c r="DF37" s="57">
        <v>3</v>
      </c>
      <c r="DG37" s="57"/>
      <c r="DH37" s="57">
        <v>2</v>
      </c>
      <c r="DI37" s="57"/>
      <c r="DJ37" s="57">
        <v>3</v>
      </c>
      <c r="DK37" s="57"/>
      <c r="DL37" s="57"/>
      <c r="DM37" s="57"/>
      <c r="DN37" s="57"/>
      <c r="DO37" s="57"/>
      <c r="DP37" s="57"/>
      <c r="DQ37" s="57">
        <v>2</v>
      </c>
      <c r="DR37" s="57"/>
      <c r="DS37" s="57"/>
      <c r="DT37" s="57"/>
      <c r="DU37" s="57"/>
      <c r="DV37" s="57">
        <v>4</v>
      </c>
      <c r="DW37" s="57"/>
      <c r="DX37" s="57">
        <v>5</v>
      </c>
      <c r="DY37" s="57"/>
      <c r="DZ37" s="57">
        <v>4</v>
      </c>
      <c r="EA37" s="57">
        <v>2</v>
      </c>
      <c r="EB37" s="57">
        <v>2</v>
      </c>
      <c r="EC37" s="57"/>
      <c r="ED37" s="57"/>
      <c r="EE37" s="57"/>
      <c r="EF37" s="57"/>
      <c r="EG37" s="57"/>
      <c r="EH37" s="57"/>
      <c r="EI37" s="57">
        <v>2</v>
      </c>
      <c r="EJ37" s="57">
        <v>1</v>
      </c>
      <c r="EK37" s="57">
        <v>2</v>
      </c>
      <c r="EL37" s="57">
        <v>2</v>
      </c>
      <c r="EM37" s="57">
        <v>1</v>
      </c>
      <c r="EN37" s="57">
        <v>1</v>
      </c>
      <c r="EO37" s="57"/>
      <c r="EP37" s="57">
        <v>2</v>
      </c>
      <c r="EQ37" s="57"/>
      <c r="ER37" s="57">
        <v>3</v>
      </c>
      <c r="ES37" s="57"/>
      <c r="ET37" s="57">
        <v>1</v>
      </c>
      <c r="EU37" s="57">
        <v>2</v>
      </c>
      <c r="EV37" s="57">
        <v>3</v>
      </c>
      <c r="EW37" s="57">
        <v>3</v>
      </c>
      <c r="EX37" s="57">
        <v>2</v>
      </c>
      <c r="EY37" s="57">
        <v>1</v>
      </c>
      <c r="EZ37" s="57">
        <v>1</v>
      </c>
      <c r="FA37" s="57">
        <v>1</v>
      </c>
      <c r="FB37" s="57"/>
      <c r="FC37" s="57"/>
      <c r="FD37" s="57">
        <v>1</v>
      </c>
      <c r="FE37" s="57">
        <v>2</v>
      </c>
      <c r="FF37" s="57"/>
      <c r="FG37" s="57">
        <v>1</v>
      </c>
      <c r="FH37" s="57">
        <v>3</v>
      </c>
      <c r="FI37" s="57"/>
      <c r="FJ37" s="57">
        <v>1</v>
      </c>
      <c r="FK37" s="68">
        <v>3</v>
      </c>
      <c r="FL37" s="57">
        <v>2</v>
      </c>
      <c r="FM37" s="57"/>
      <c r="FN37" s="57"/>
      <c r="FO37" s="57"/>
      <c r="FP37" s="57"/>
      <c r="FQ37" s="57"/>
      <c r="FR37" s="57">
        <v>1</v>
      </c>
      <c r="FS37" s="57"/>
      <c r="FT37" s="69">
        <v>2</v>
      </c>
      <c r="FU37" s="57"/>
      <c r="FV37" s="57">
        <v>1</v>
      </c>
      <c r="FW37" s="57">
        <v>3</v>
      </c>
      <c r="FX37" s="57"/>
      <c r="FY37" s="57"/>
      <c r="FZ37" s="57"/>
      <c r="GA37" s="57"/>
      <c r="GB37" s="57">
        <v>1</v>
      </c>
      <c r="GC37" s="57">
        <v>2</v>
      </c>
      <c r="GD37" s="57">
        <v>2</v>
      </c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>
        <v>1</v>
      </c>
      <c r="GP37" s="57"/>
      <c r="GQ37" s="57"/>
      <c r="GR37" s="57">
        <v>1</v>
      </c>
      <c r="GS37" s="57">
        <v>3</v>
      </c>
      <c r="GT37" s="57"/>
      <c r="GU37" s="57">
        <v>1</v>
      </c>
      <c r="GV37" s="57">
        <v>1</v>
      </c>
      <c r="GW37" s="57">
        <v>1</v>
      </c>
      <c r="GX37" s="57"/>
      <c r="GY37" s="57"/>
      <c r="GZ37" s="57">
        <v>1</v>
      </c>
      <c r="HA37" s="57">
        <v>2</v>
      </c>
      <c r="HB37" s="57"/>
      <c r="HC37" s="57">
        <v>3</v>
      </c>
      <c r="HD37" s="57"/>
      <c r="HE37" s="57">
        <v>1</v>
      </c>
      <c r="HF37" s="57"/>
      <c r="HG37" s="57">
        <v>1</v>
      </c>
      <c r="HH37" s="57"/>
      <c r="HI37" s="57">
        <v>1</v>
      </c>
      <c r="HJ37" s="57"/>
      <c r="HK37" s="57">
        <v>2</v>
      </c>
      <c r="HL37" s="57"/>
      <c r="HM37" s="57">
        <v>2</v>
      </c>
      <c r="HN37" s="57"/>
      <c r="HO37" s="57"/>
      <c r="HP37" s="57">
        <v>1</v>
      </c>
      <c r="HQ37" s="57"/>
      <c r="HR37" s="57">
        <v>1</v>
      </c>
      <c r="HS37" s="57">
        <v>1</v>
      </c>
      <c r="HT37" s="57">
        <v>1</v>
      </c>
      <c r="HU37" s="57">
        <v>2</v>
      </c>
      <c r="HV37" s="57">
        <v>1</v>
      </c>
      <c r="HW37" s="57"/>
      <c r="HX37" s="57"/>
      <c r="HY37" s="57"/>
      <c r="HZ37" s="57"/>
      <c r="IA37" s="57"/>
      <c r="IB37" s="57"/>
      <c r="IC37" s="57">
        <v>1</v>
      </c>
      <c r="ID37" s="57">
        <v>3</v>
      </c>
    </row>
    <row r="38" spans="1:238" ht="13.5" customHeight="1">
      <c r="A38" s="15"/>
      <c r="B38" s="54"/>
      <c r="C38" s="16" t="s">
        <v>17</v>
      </c>
      <c r="D38" s="17">
        <f t="shared" si="20"/>
        <v>36589.384000000013</v>
      </c>
      <c r="E38" s="17">
        <f>SUM(G38:ID38)-F38</f>
        <v>10447.089000000014</v>
      </c>
      <c r="F38" s="20">
        <f t="shared" si="21"/>
        <v>26142.294999999998</v>
      </c>
      <c r="G38" s="17">
        <v>610.26</v>
      </c>
      <c r="H38" s="17"/>
      <c r="I38" s="17">
        <v>174.54</v>
      </c>
      <c r="J38" s="17"/>
      <c r="K38" s="17">
        <v>219.96299999999999</v>
      </c>
      <c r="L38" s="17"/>
      <c r="M38" s="17">
        <v>101.997</v>
      </c>
      <c r="N38" s="17"/>
      <c r="O38" s="17"/>
      <c r="P38" s="17"/>
      <c r="Q38" s="17"/>
      <c r="R38" s="17">
        <v>210.066</v>
      </c>
      <c r="S38" s="17"/>
      <c r="T38" s="17">
        <v>123.68300000000001</v>
      </c>
      <c r="U38" s="17"/>
      <c r="V38" s="17"/>
      <c r="W38" s="17">
        <v>94.421000000000006</v>
      </c>
      <c r="X38" s="17"/>
      <c r="Y38" s="17"/>
      <c r="Z38" s="17"/>
      <c r="AA38" s="17"/>
      <c r="AB38" s="17"/>
      <c r="AC38" s="17">
        <v>464.27099999999996</v>
      </c>
      <c r="AD38" s="17"/>
      <c r="AE38" s="17"/>
      <c r="AF38" s="17">
        <v>303.18200000000002</v>
      </c>
      <c r="AG38" s="17"/>
      <c r="AH38" s="17"/>
      <c r="AI38" s="17"/>
      <c r="AJ38" s="17">
        <v>242.12899999999999</v>
      </c>
      <c r="AK38" s="17">
        <v>215.03800000000001</v>
      </c>
      <c r="AL38" s="17"/>
      <c r="AM38" s="17"/>
      <c r="AN38" s="17">
        <v>355.25299999999999</v>
      </c>
      <c r="AO38" s="17">
        <v>514.84500000000003</v>
      </c>
      <c r="AP38" s="17"/>
      <c r="AQ38" s="17">
        <v>486.76599999999996</v>
      </c>
      <c r="AR38" s="17">
        <v>223.50200000000001</v>
      </c>
      <c r="AS38" s="17"/>
      <c r="AT38" s="17">
        <v>391.096</v>
      </c>
      <c r="AU38" s="17"/>
      <c r="AV38" s="17"/>
      <c r="AW38" s="17"/>
      <c r="AX38" s="17"/>
      <c r="AY38" s="17"/>
      <c r="AZ38" s="17">
        <v>265.553</v>
      </c>
      <c r="BA38" s="17"/>
      <c r="BB38" s="17">
        <v>333.91399999999999</v>
      </c>
      <c r="BC38" s="17">
        <v>299.21800000000002</v>
      </c>
      <c r="BD38" s="17">
        <v>141.065</v>
      </c>
      <c r="BE38" s="17"/>
      <c r="BF38" s="17">
        <v>298.30399999999997</v>
      </c>
      <c r="BG38" s="17">
        <v>172.672</v>
      </c>
      <c r="BH38" s="17"/>
      <c r="BI38" s="17"/>
      <c r="BJ38" s="17">
        <v>178.30799999999999</v>
      </c>
      <c r="BK38" s="17"/>
      <c r="BL38" s="17">
        <v>306.49699999999996</v>
      </c>
      <c r="BM38" s="17"/>
      <c r="BN38" s="17">
        <v>326.03200000000004</v>
      </c>
      <c r="BO38" s="17"/>
      <c r="BP38" s="17">
        <v>154.94900000000001</v>
      </c>
      <c r="BQ38" s="17"/>
      <c r="BR38" s="17"/>
      <c r="BS38" s="17">
        <v>671.43600000000004</v>
      </c>
      <c r="BT38" s="17">
        <v>132.46299999999999</v>
      </c>
      <c r="BU38" s="17">
        <v>411.09100000000001</v>
      </c>
      <c r="BV38" s="17"/>
      <c r="BW38" s="17">
        <v>359.73099999999999</v>
      </c>
      <c r="BX38" s="17">
        <v>148.203</v>
      </c>
      <c r="BY38" s="17">
        <v>262.54300000000001</v>
      </c>
      <c r="BZ38" s="17"/>
      <c r="CA38" s="17"/>
      <c r="CB38" s="17">
        <v>130.08600000000001</v>
      </c>
      <c r="CC38" s="17">
        <v>150.59899999999999</v>
      </c>
      <c r="CD38" s="17"/>
      <c r="CE38" s="17"/>
      <c r="CF38" s="17"/>
      <c r="CG38" s="17"/>
      <c r="CH38" s="17"/>
      <c r="CI38" s="56"/>
      <c r="CJ38" s="17"/>
      <c r="CK38" s="17">
        <v>171.19399999999999</v>
      </c>
      <c r="CL38" s="17"/>
      <c r="CM38" s="17"/>
      <c r="CN38" s="17"/>
      <c r="CO38" s="17"/>
      <c r="CP38" s="17">
        <v>192.85</v>
      </c>
      <c r="CQ38" s="17"/>
      <c r="CR38" s="17">
        <v>216.619</v>
      </c>
      <c r="CS38" s="17"/>
      <c r="CT38" s="17"/>
      <c r="CU38" s="17"/>
      <c r="CV38" s="17"/>
      <c r="CW38" s="17"/>
      <c r="CX38" s="17"/>
      <c r="CY38" s="17">
        <v>130.89099999999999</v>
      </c>
      <c r="CZ38" s="17">
        <v>658.96699999999998</v>
      </c>
      <c r="DA38" s="17"/>
      <c r="DB38" s="17">
        <v>277.726</v>
      </c>
      <c r="DC38" s="17">
        <v>174.93799999999999</v>
      </c>
      <c r="DD38" s="17"/>
      <c r="DE38" s="17"/>
      <c r="DF38" s="17">
        <v>499.38799999999998</v>
      </c>
      <c r="DG38" s="17"/>
      <c r="DH38" s="17">
        <v>293.17900000000003</v>
      </c>
      <c r="DI38" s="17"/>
      <c r="DJ38" s="17">
        <v>892.63400000000001</v>
      </c>
      <c r="DK38" s="17"/>
      <c r="DL38" s="17"/>
      <c r="DM38" s="17"/>
      <c r="DN38" s="17"/>
      <c r="DO38" s="17"/>
      <c r="DP38" s="17"/>
      <c r="DQ38" s="17">
        <v>226.60300000000001</v>
      </c>
      <c r="DR38" s="17"/>
      <c r="DS38" s="17"/>
      <c r="DT38" s="17"/>
      <c r="DU38" s="17"/>
      <c r="DV38" s="17">
        <v>1556.7159999999999</v>
      </c>
      <c r="DW38" s="17"/>
      <c r="DX38" s="17">
        <v>1895.261</v>
      </c>
      <c r="DY38" s="17"/>
      <c r="DZ38" s="17">
        <v>1304.163</v>
      </c>
      <c r="EA38" s="17">
        <v>751.89100000000008</v>
      </c>
      <c r="EB38" s="17">
        <v>491.99700000000001</v>
      </c>
      <c r="EC38" s="17"/>
      <c r="ED38" s="17"/>
      <c r="EE38" s="17"/>
      <c r="EF38" s="17"/>
      <c r="EG38" s="17"/>
      <c r="EH38" s="17"/>
      <c r="EI38" s="17">
        <v>498.53500000000003</v>
      </c>
      <c r="EJ38" s="17">
        <v>230.93799999999999</v>
      </c>
      <c r="EK38" s="17">
        <v>246.63</v>
      </c>
      <c r="EL38" s="17">
        <v>452.47</v>
      </c>
      <c r="EM38" s="17">
        <v>116.4</v>
      </c>
      <c r="EN38" s="17">
        <v>328.15</v>
      </c>
      <c r="EO38" s="17"/>
      <c r="EP38" s="17">
        <v>494.55099999999999</v>
      </c>
      <c r="EQ38" s="17"/>
      <c r="ER38" s="17">
        <v>659.30200000000002</v>
      </c>
      <c r="ES38" s="17"/>
      <c r="ET38" s="17">
        <v>124.79300000000001</v>
      </c>
      <c r="EU38" s="17">
        <v>255.33500000000001</v>
      </c>
      <c r="EV38" s="17">
        <v>727.29099999999994</v>
      </c>
      <c r="EW38" s="17">
        <v>422.791</v>
      </c>
      <c r="EX38" s="17">
        <v>403.57500000000005</v>
      </c>
      <c r="EY38" s="17">
        <v>145.42099999999999</v>
      </c>
      <c r="EZ38" s="17">
        <v>257.10500000000002</v>
      </c>
      <c r="FA38" s="17">
        <v>124.343</v>
      </c>
      <c r="FB38" s="17"/>
      <c r="FC38" s="17"/>
      <c r="FD38" s="17">
        <v>104.7</v>
      </c>
      <c r="FE38" s="17">
        <v>180.547</v>
      </c>
      <c r="FF38" s="17"/>
      <c r="FG38" s="17">
        <v>265.36200000000002</v>
      </c>
      <c r="FH38" s="17">
        <v>1470.7169999999999</v>
      </c>
      <c r="FI38" s="17"/>
      <c r="FJ38" s="17">
        <v>166.81200000000001</v>
      </c>
      <c r="FK38" s="55">
        <f>260.133+272.415+262.009</f>
        <v>794.55700000000002</v>
      </c>
      <c r="FL38" s="17">
        <v>550.55200000000002</v>
      </c>
      <c r="FM38" s="17"/>
      <c r="FN38" s="17"/>
      <c r="FO38" s="17"/>
      <c r="FP38" s="17"/>
      <c r="FQ38" s="17"/>
      <c r="FR38" s="17">
        <v>126.22199999999999</v>
      </c>
      <c r="FS38" s="17"/>
      <c r="FT38" s="28">
        <v>215.93700000000001</v>
      </c>
      <c r="FU38" s="17"/>
      <c r="FV38" s="17">
        <v>294.113</v>
      </c>
      <c r="FW38" s="17">
        <v>885.99500000000012</v>
      </c>
      <c r="FX38" s="17"/>
      <c r="FY38" s="17"/>
      <c r="FZ38" s="17"/>
      <c r="GA38" s="17"/>
      <c r="GB38" s="17">
        <v>209.34399999999999</v>
      </c>
      <c r="GC38" s="17">
        <v>398.85399999999998</v>
      </c>
      <c r="GD38" s="17">
        <v>318.77199999999999</v>
      </c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>
        <v>257.91500000000002</v>
      </c>
      <c r="GP38" s="17"/>
      <c r="GQ38" s="17"/>
      <c r="GR38" s="17">
        <v>222.642</v>
      </c>
      <c r="GS38" s="17">
        <v>629.72500000000002</v>
      </c>
      <c r="GT38" s="17"/>
      <c r="GU38" s="17">
        <v>225.155</v>
      </c>
      <c r="GV38" s="17">
        <v>122.864</v>
      </c>
      <c r="GW38" s="17">
        <v>141.995</v>
      </c>
      <c r="GX38" s="17"/>
      <c r="GY38" s="17"/>
      <c r="GZ38" s="17">
        <v>135.40799999999999</v>
      </c>
      <c r="HA38" s="17">
        <v>250</v>
      </c>
      <c r="HB38" s="17"/>
      <c r="HC38" s="17">
        <v>586.53300000000002</v>
      </c>
      <c r="HD38" s="17"/>
      <c r="HE38" s="17">
        <v>115.58</v>
      </c>
      <c r="HF38" s="17"/>
      <c r="HG38" s="17">
        <v>232.589</v>
      </c>
      <c r="HH38" s="17"/>
      <c r="HI38" s="17">
        <v>197.05199999999999</v>
      </c>
      <c r="HJ38" s="17"/>
      <c r="HK38" s="17">
        <v>428.45799999999997</v>
      </c>
      <c r="HL38" s="17"/>
      <c r="HM38" s="17">
        <v>688.45</v>
      </c>
      <c r="HN38" s="17"/>
      <c r="HO38" s="17"/>
      <c r="HP38" s="17">
        <v>109.97799999999999</v>
      </c>
      <c r="HQ38" s="17"/>
      <c r="HR38" s="17">
        <v>136.49</v>
      </c>
      <c r="HS38" s="17">
        <v>160.97</v>
      </c>
      <c r="HT38" s="17">
        <v>127.199</v>
      </c>
      <c r="HU38" s="17">
        <v>277.67700000000002</v>
      </c>
      <c r="HV38" s="17">
        <v>129.29300000000001</v>
      </c>
      <c r="HW38" s="17"/>
      <c r="HX38" s="17"/>
      <c r="HY38" s="17"/>
      <c r="HZ38" s="17"/>
      <c r="IA38" s="17"/>
      <c r="IB38" s="17"/>
      <c r="IC38" s="17">
        <v>102.224</v>
      </c>
      <c r="ID38" s="17">
        <v>632.38</v>
      </c>
    </row>
    <row r="39" spans="1:238" ht="13.5" customHeight="1">
      <c r="A39" s="15" t="s">
        <v>51</v>
      </c>
      <c r="B39" s="54" t="s">
        <v>52</v>
      </c>
      <c r="C39" s="16" t="s">
        <v>20</v>
      </c>
      <c r="D39" s="17">
        <f t="shared" si="20"/>
        <v>0</v>
      </c>
      <c r="E39" s="17">
        <f t="shared" ref="E39:E70" si="22">SUM(G39:ID39)</f>
        <v>0</v>
      </c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</row>
    <row r="40" spans="1:238" ht="13.5" customHeight="1">
      <c r="A40" s="15"/>
      <c r="B40" s="54"/>
      <c r="C40" s="16" t="s">
        <v>17</v>
      </c>
      <c r="D40" s="17">
        <f t="shared" si="20"/>
        <v>0</v>
      </c>
      <c r="E40" s="17">
        <f t="shared" si="22"/>
        <v>0</v>
      </c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</row>
    <row r="41" spans="1:238" ht="13.5" customHeight="1">
      <c r="A41" s="15" t="s">
        <v>53</v>
      </c>
      <c r="B41" s="54" t="s">
        <v>54</v>
      </c>
      <c r="C41" s="16" t="s">
        <v>20</v>
      </c>
      <c r="D41" s="17">
        <f t="shared" si="20"/>
        <v>0.29300000000000009</v>
      </c>
      <c r="E41" s="17">
        <f>SUM(G41:ID41)-F41</f>
        <v>0.2330000000000001</v>
      </c>
      <c r="F41" s="17">
        <f>DJ41</f>
        <v>0.06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0.01</v>
      </c>
      <c r="T41" s="17">
        <v>7.0000000000000001E-3</v>
      </c>
      <c r="U41" s="17">
        <v>5.0000000000000001E-3</v>
      </c>
      <c r="V41" s="17"/>
      <c r="W41" s="17">
        <v>8.9999999999999993E-3</v>
      </c>
      <c r="X41" s="17">
        <v>8.9999999999999993E-3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>
        <v>2.5000000000000001E-3</v>
      </c>
      <c r="AJ41" s="17"/>
      <c r="AK41" s="17"/>
      <c r="AL41" s="17">
        <v>5.0000000000000001E-3</v>
      </c>
      <c r="AM41" s="17"/>
      <c r="AN41" s="17"/>
      <c r="AO41" s="17"/>
      <c r="AP41" s="17"/>
      <c r="AQ41" s="17"/>
      <c r="AR41" s="17"/>
      <c r="AS41" s="17"/>
      <c r="AT41" s="17">
        <v>1.2999999999999999E-2</v>
      </c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>
        <v>6.0000000000000001E-3</v>
      </c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>
        <v>5.0000000000000001E-3</v>
      </c>
      <c r="BX41" s="17"/>
      <c r="BY41" s="17"/>
      <c r="BZ41" s="17"/>
      <c r="CA41" s="17"/>
      <c r="CB41" s="17"/>
      <c r="CC41" s="17">
        <v>1E-3</v>
      </c>
      <c r="CD41" s="17"/>
      <c r="CE41" s="17"/>
      <c r="CF41" s="17"/>
      <c r="CG41" s="17"/>
      <c r="CH41" s="17"/>
      <c r="CI41" s="17"/>
      <c r="CJ41" s="17"/>
      <c r="CK41" s="17">
        <v>1E-3</v>
      </c>
      <c r="CL41" s="17"/>
      <c r="CM41" s="17"/>
      <c r="CN41" s="17">
        <v>2E-3</v>
      </c>
      <c r="CO41" s="17"/>
      <c r="CP41" s="17"/>
      <c r="CQ41" s="17"/>
      <c r="CR41" s="17"/>
      <c r="CS41" s="17">
        <v>1.4999999999999999E-2</v>
      </c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>
        <v>6.0000000000000001E-3</v>
      </c>
      <c r="DE41" s="17"/>
      <c r="DF41" s="17"/>
      <c r="DG41" s="17"/>
      <c r="DH41" s="17"/>
      <c r="DI41" s="17"/>
      <c r="DJ41" s="17">
        <v>0.06</v>
      </c>
      <c r="DK41" s="17"/>
      <c r="DL41" s="17"/>
      <c r="DM41" s="17"/>
      <c r="DN41" s="17">
        <v>6.0000000000000001E-3</v>
      </c>
      <c r="DO41" s="17"/>
      <c r="DP41" s="17"/>
      <c r="DQ41" s="17"/>
      <c r="DR41" s="17"/>
      <c r="DS41" s="17"/>
      <c r="DT41" s="17"/>
      <c r="DU41" s="17">
        <v>2E-3</v>
      </c>
      <c r="DV41" s="17"/>
      <c r="DW41" s="17"/>
      <c r="DX41" s="17">
        <v>0.02</v>
      </c>
      <c r="DY41" s="17"/>
      <c r="DZ41" s="17"/>
      <c r="EA41" s="17"/>
      <c r="EB41" s="17"/>
      <c r="EC41" s="17"/>
      <c r="ED41" s="17"/>
      <c r="EE41" s="17"/>
      <c r="EF41" s="17"/>
      <c r="EG41" s="17">
        <v>3.0000000000000001E-3</v>
      </c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>
        <v>1E-3</v>
      </c>
      <c r="FA41" s="17"/>
      <c r="FB41" s="17"/>
      <c r="FC41" s="17"/>
      <c r="FD41" s="64"/>
      <c r="FE41" s="17"/>
      <c r="FF41" s="17"/>
      <c r="FG41" s="17">
        <v>5.0000000000000001E-3</v>
      </c>
      <c r="FH41" s="17">
        <v>5.0000000000000001E-3</v>
      </c>
      <c r="FI41" s="17"/>
      <c r="FJ41" s="17"/>
      <c r="FK41" s="17"/>
      <c r="FL41" s="17">
        <v>0.01</v>
      </c>
      <c r="FM41" s="17"/>
      <c r="FN41" s="17"/>
      <c r="FO41" s="17"/>
      <c r="FP41" s="17"/>
      <c r="FQ41" s="17">
        <v>1.4999999999999999E-2</v>
      </c>
      <c r="FR41" s="17"/>
      <c r="FS41" s="17"/>
      <c r="FT41" s="17"/>
      <c r="FU41" s="17"/>
      <c r="FV41" s="17"/>
      <c r="FW41" s="17">
        <v>1.4999999999999999E-2</v>
      </c>
      <c r="FX41" s="17">
        <v>5.0000000000000001E-3</v>
      </c>
      <c r="FY41" s="17"/>
      <c r="FZ41" s="17">
        <v>2E-3</v>
      </c>
      <c r="GA41" s="17">
        <v>0.01</v>
      </c>
      <c r="GB41" s="17">
        <v>3.0000000000000001E-3</v>
      </c>
      <c r="GC41" s="17"/>
      <c r="GD41" s="17"/>
      <c r="GE41" s="17"/>
      <c r="GF41" s="17">
        <v>4.4999999999999997E-3</v>
      </c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>
        <v>1.4999999999999999E-2</v>
      </c>
      <c r="HM41" s="17"/>
      <c r="HN41" s="17"/>
      <c r="HO41" s="17"/>
      <c r="HP41" s="17"/>
      <c r="HQ41" s="17"/>
      <c r="HR41" s="17"/>
      <c r="HS41" s="17">
        <v>6.0000000000000001E-3</v>
      </c>
      <c r="HT41" s="17"/>
      <c r="HU41" s="17"/>
      <c r="HV41" s="17"/>
      <c r="HW41" s="17">
        <v>3.0000000000000001E-3</v>
      </c>
      <c r="HX41" s="17"/>
      <c r="HY41" s="17">
        <v>5.0000000000000001E-3</v>
      </c>
      <c r="HZ41" s="17"/>
      <c r="IA41" s="17">
        <v>1E-3</v>
      </c>
      <c r="IB41" s="17"/>
      <c r="IC41" s="17"/>
      <c r="ID41" s="17"/>
    </row>
    <row r="42" spans="1:238" ht="13.5" customHeight="1">
      <c r="A42" s="15"/>
      <c r="B42" s="54"/>
      <c r="C42" s="16" t="s">
        <v>17</v>
      </c>
      <c r="D42" s="17">
        <f t="shared" si="20"/>
        <v>432.67699999999985</v>
      </c>
      <c r="E42" s="17">
        <f>SUM(G42:ID42)-F42</f>
        <v>171.53899999999987</v>
      </c>
      <c r="F42" s="17">
        <f>DJ42</f>
        <v>261.13799999999998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>
        <v>9.6850000000000005</v>
      </c>
      <c r="T42" s="17">
        <v>6.7789999999999999</v>
      </c>
      <c r="U42" s="17">
        <v>4.8419999999999996</v>
      </c>
      <c r="V42" s="17"/>
      <c r="W42" s="17">
        <v>8.7159999999999993</v>
      </c>
      <c r="X42" s="17">
        <v>8.7159999999999993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>
        <v>1.042</v>
      </c>
      <c r="AJ42" s="17"/>
      <c r="AK42" s="17"/>
      <c r="AL42" s="17">
        <v>5.9340000000000002</v>
      </c>
      <c r="AM42" s="17"/>
      <c r="AN42" s="17"/>
      <c r="AO42" s="17"/>
      <c r="AP42" s="17"/>
      <c r="AQ42" s="17"/>
      <c r="AR42" s="17"/>
      <c r="AS42" s="17"/>
      <c r="AT42" s="17">
        <v>11.824999999999999</v>
      </c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>
        <v>2.5019999999999998</v>
      </c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>
        <v>4.8419999999999996</v>
      </c>
      <c r="BX42" s="17"/>
      <c r="BY42" s="17"/>
      <c r="BZ42" s="17"/>
      <c r="CA42" s="17"/>
      <c r="CB42" s="17"/>
      <c r="CC42" s="17">
        <v>1.484</v>
      </c>
      <c r="CD42" s="17"/>
      <c r="CE42" s="17"/>
      <c r="CF42" s="17"/>
      <c r="CG42" s="17"/>
      <c r="CH42" s="17"/>
      <c r="CI42" s="17"/>
      <c r="CJ42" s="17"/>
      <c r="CK42" s="17">
        <v>0.98899999999999999</v>
      </c>
      <c r="CL42" s="17"/>
      <c r="CM42" s="17"/>
      <c r="CN42" s="17">
        <v>1.9370000000000001</v>
      </c>
      <c r="CO42" s="17"/>
      <c r="CP42" s="17"/>
      <c r="CQ42" s="17"/>
      <c r="CR42" s="17"/>
      <c r="CS42" s="17">
        <v>6.2539999999999996</v>
      </c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>
        <v>5.81</v>
      </c>
      <c r="DE42" s="17"/>
      <c r="DF42" s="17"/>
      <c r="DG42" s="17"/>
      <c r="DH42" s="17"/>
      <c r="DI42" s="17"/>
      <c r="DJ42" s="17">
        <v>261.13799999999998</v>
      </c>
      <c r="DK42" s="17"/>
      <c r="DL42" s="17"/>
      <c r="DM42" s="17"/>
      <c r="DN42" s="17">
        <v>5.8109999999999999</v>
      </c>
      <c r="DO42" s="17"/>
      <c r="DP42" s="17"/>
      <c r="DQ42" s="17"/>
      <c r="DR42" s="17"/>
      <c r="DS42" s="17"/>
      <c r="DT42" s="17"/>
      <c r="DU42" s="17">
        <v>1.978</v>
      </c>
      <c r="DV42" s="17"/>
      <c r="DW42" s="17"/>
      <c r="DX42" s="17">
        <v>8.3379999999999992</v>
      </c>
      <c r="DY42" s="17"/>
      <c r="DZ42" s="17"/>
      <c r="EA42" s="17"/>
      <c r="EB42" s="17"/>
      <c r="EC42" s="17"/>
      <c r="ED42" s="17"/>
      <c r="EE42" s="17"/>
      <c r="EF42" s="17"/>
      <c r="EG42" s="17">
        <v>2.9049999999999998</v>
      </c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>
        <v>1.484</v>
      </c>
      <c r="FA42" s="17"/>
      <c r="FB42" s="17"/>
      <c r="FC42" s="17"/>
      <c r="FD42" s="17"/>
      <c r="FE42" s="17"/>
      <c r="FF42" s="17"/>
      <c r="FG42" s="17">
        <v>4.8419999999999996</v>
      </c>
      <c r="FH42" s="17">
        <v>2.085</v>
      </c>
      <c r="FI42" s="17"/>
      <c r="FJ42" s="17"/>
      <c r="FK42" s="17"/>
      <c r="FL42" s="17">
        <v>4.1689999999999996</v>
      </c>
      <c r="FM42" s="17"/>
      <c r="FN42" s="17"/>
      <c r="FO42" s="17"/>
      <c r="FP42" s="17"/>
      <c r="FQ42" s="17">
        <v>6.2539999999999996</v>
      </c>
      <c r="FR42" s="17"/>
      <c r="FS42" s="17"/>
      <c r="FT42" s="17"/>
      <c r="FU42" s="17"/>
      <c r="FV42" s="17"/>
      <c r="FW42" s="17">
        <v>10.598000000000001</v>
      </c>
      <c r="FX42" s="17">
        <v>2.085</v>
      </c>
      <c r="FY42" s="17"/>
      <c r="FZ42" s="17">
        <v>3.0979999999999999</v>
      </c>
      <c r="GA42" s="17">
        <v>4.1689999999999996</v>
      </c>
      <c r="GB42" s="17">
        <v>2.9049999999999998</v>
      </c>
      <c r="GC42" s="17"/>
      <c r="GD42" s="17"/>
      <c r="GE42" s="17"/>
      <c r="GF42" s="17">
        <v>2.4279999999999999</v>
      </c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>
        <v>12.507</v>
      </c>
      <c r="HM42" s="17"/>
      <c r="HN42" s="17"/>
      <c r="HO42" s="17"/>
      <c r="HP42" s="17"/>
      <c r="HQ42" s="17"/>
      <c r="HR42" s="17"/>
      <c r="HS42" s="17">
        <v>5.8109999999999999</v>
      </c>
      <c r="HT42" s="17"/>
      <c r="HU42" s="17"/>
      <c r="HV42" s="17"/>
      <c r="HW42" s="17">
        <v>2.9049999999999998</v>
      </c>
      <c r="HX42" s="17"/>
      <c r="HY42" s="17">
        <v>4.8419999999999996</v>
      </c>
      <c r="HZ42" s="17"/>
      <c r="IA42" s="17">
        <v>0.96799999999999997</v>
      </c>
      <c r="IB42" s="17"/>
      <c r="IC42" s="17"/>
      <c r="ID42" s="17"/>
    </row>
    <row r="43" spans="1:238" ht="13.5" customHeight="1">
      <c r="A43" s="15" t="s">
        <v>55</v>
      </c>
      <c r="B43" s="53" t="s">
        <v>56</v>
      </c>
      <c r="C43" s="16" t="s">
        <v>40</v>
      </c>
      <c r="D43" s="17">
        <f t="shared" si="20"/>
        <v>306</v>
      </c>
      <c r="E43" s="17">
        <f>SUM(G43:ID43)-F43</f>
        <v>215</v>
      </c>
      <c r="F43" s="17">
        <v>91</v>
      </c>
      <c r="G43" s="17">
        <v>5</v>
      </c>
      <c r="H43" s="17">
        <v>1</v>
      </c>
      <c r="I43" s="17">
        <v>2</v>
      </c>
      <c r="J43" s="17"/>
      <c r="K43" s="17"/>
      <c r="L43" s="17"/>
      <c r="M43" s="17"/>
      <c r="N43" s="17"/>
      <c r="O43" s="17"/>
      <c r="P43" s="17">
        <v>1</v>
      </c>
      <c r="Q43" s="17">
        <v>2</v>
      </c>
      <c r="R43" s="17">
        <v>5</v>
      </c>
      <c r="S43" s="17">
        <v>4</v>
      </c>
      <c r="T43" s="17">
        <v>6</v>
      </c>
      <c r="U43" s="17">
        <v>3</v>
      </c>
      <c r="V43" s="17">
        <v>2</v>
      </c>
      <c r="W43" s="17">
        <v>2</v>
      </c>
      <c r="X43" s="17">
        <v>3</v>
      </c>
      <c r="Y43" s="17">
        <v>2</v>
      </c>
      <c r="Z43" s="17">
        <v>2</v>
      </c>
      <c r="AA43" s="17"/>
      <c r="AB43" s="17"/>
      <c r="AC43" s="17">
        <v>2</v>
      </c>
      <c r="AD43" s="17">
        <v>2</v>
      </c>
      <c r="AE43" s="17"/>
      <c r="AF43" s="17"/>
      <c r="AG43" s="17">
        <v>1</v>
      </c>
      <c r="AH43" s="17">
        <v>1</v>
      </c>
      <c r="AI43" s="17"/>
      <c r="AJ43" s="17"/>
      <c r="AK43" s="17"/>
      <c r="AL43" s="17"/>
      <c r="AM43" s="17"/>
      <c r="AN43" s="17"/>
      <c r="AO43" s="17">
        <v>1</v>
      </c>
      <c r="AP43" s="17"/>
      <c r="AQ43" s="17">
        <v>2</v>
      </c>
      <c r="AR43" s="17"/>
      <c r="AS43" s="17"/>
      <c r="AT43" s="17"/>
      <c r="AU43" s="17"/>
      <c r="AV43" s="17">
        <v>1</v>
      </c>
      <c r="AW43" s="17"/>
      <c r="AX43" s="17"/>
      <c r="AY43" s="17">
        <v>1</v>
      </c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>
        <v>5</v>
      </c>
      <c r="BL43" s="17"/>
      <c r="BM43" s="17"/>
      <c r="BN43" s="17">
        <v>3</v>
      </c>
      <c r="BO43" s="17"/>
      <c r="BP43" s="17"/>
      <c r="BQ43" s="17"/>
      <c r="BR43" s="17">
        <v>3</v>
      </c>
      <c r="BS43" s="17"/>
      <c r="BT43" s="17">
        <v>4</v>
      </c>
      <c r="BU43" s="17">
        <v>5</v>
      </c>
      <c r="BV43" s="17"/>
      <c r="BW43" s="17">
        <v>6</v>
      </c>
      <c r="BX43" s="17">
        <v>3</v>
      </c>
      <c r="BY43" s="17"/>
      <c r="BZ43" s="17">
        <v>5</v>
      </c>
      <c r="CA43" s="17"/>
      <c r="CB43" s="17">
        <v>5</v>
      </c>
      <c r="CC43" s="17">
        <v>5</v>
      </c>
      <c r="CD43" s="17">
        <v>6</v>
      </c>
      <c r="CE43" s="17">
        <v>3</v>
      </c>
      <c r="CF43" s="17">
        <v>3</v>
      </c>
      <c r="CG43" s="17">
        <v>4</v>
      </c>
      <c r="CH43" s="17">
        <v>3</v>
      </c>
      <c r="CI43" s="17">
        <v>3</v>
      </c>
      <c r="CJ43" s="17">
        <v>2</v>
      </c>
      <c r="CK43" s="17">
        <v>7</v>
      </c>
      <c r="CL43" s="17">
        <v>1</v>
      </c>
      <c r="CM43" s="17"/>
      <c r="CN43" s="17">
        <v>1</v>
      </c>
      <c r="CO43" s="17">
        <v>1</v>
      </c>
      <c r="CP43" s="17"/>
      <c r="CQ43" s="17"/>
      <c r="CR43" s="17"/>
      <c r="CS43" s="17"/>
      <c r="CT43" s="17">
        <v>4</v>
      </c>
      <c r="CU43" s="17"/>
      <c r="CV43" s="17">
        <v>2</v>
      </c>
      <c r="CW43" s="17"/>
      <c r="CX43" s="17"/>
      <c r="CY43" s="17">
        <v>1</v>
      </c>
      <c r="CZ43" s="17"/>
      <c r="DA43" s="17"/>
      <c r="DB43" s="17">
        <v>2</v>
      </c>
      <c r="DC43" s="17">
        <v>5</v>
      </c>
      <c r="DD43" s="17"/>
      <c r="DE43" s="17"/>
      <c r="DF43" s="17">
        <v>2</v>
      </c>
      <c r="DG43" s="17">
        <v>3</v>
      </c>
      <c r="DH43" s="17"/>
      <c r="DI43" s="17"/>
      <c r="DJ43" s="17"/>
      <c r="DK43" s="17"/>
      <c r="DL43" s="17"/>
      <c r="DM43" s="17"/>
      <c r="DN43" s="17"/>
      <c r="DO43" s="17">
        <v>6</v>
      </c>
      <c r="DP43" s="17">
        <v>2</v>
      </c>
      <c r="DQ43" s="17">
        <v>2</v>
      </c>
      <c r="DR43" s="17">
        <v>2</v>
      </c>
      <c r="DS43" s="17">
        <v>3</v>
      </c>
      <c r="DT43" s="17"/>
      <c r="DU43" s="17">
        <v>7</v>
      </c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>
        <v>5</v>
      </c>
      <c r="EU43" s="17"/>
      <c r="EV43" s="17">
        <v>7</v>
      </c>
      <c r="EW43" s="17"/>
      <c r="EX43" s="17"/>
      <c r="EY43" s="17"/>
      <c r="EZ43" s="17">
        <v>6</v>
      </c>
      <c r="FA43" s="17">
        <v>6</v>
      </c>
      <c r="FB43" s="17">
        <v>8</v>
      </c>
      <c r="FC43" s="17">
        <v>6</v>
      </c>
      <c r="FD43" s="17">
        <v>5</v>
      </c>
      <c r="FE43" s="17">
        <v>4</v>
      </c>
      <c r="FF43" s="17">
        <v>3</v>
      </c>
      <c r="FG43" s="17"/>
      <c r="FH43" s="17"/>
      <c r="FI43" s="57">
        <v>2</v>
      </c>
      <c r="FJ43" s="17">
        <v>4</v>
      </c>
      <c r="FK43" s="17"/>
      <c r="FL43" s="17"/>
      <c r="FM43" s="17">
        <v>8</v>
      </c>
      <c r="FN43" s="17"/>
      <c r="FO43" s="17"/>
      <c r="FP43" s="17"/>
      <c r="FQ43" s="17"/>
      <c r="FR43" s="17">
        <v>2</v>
      </c>
      <c r="FS43" s="17">
        <v>4</v>
      </c>
      <c r="FT43" s="17"/>
      <c r="FU43" s="17">
        <v>7</v>
      </c>
      <c r="FV43" s="17"/>
      <c r="FW43" s="17"/>
      <c r="FX43" s="17"/>
      <c r="FY43" s="17"/>
      <c r="FZ43" s="17">
        <v>6</v>
      </c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>
        <v>2</v>
      </c>
      <c r="GL43" s="17">
        <v>3</v>
      </c>
      <c r="GM43" s="17"/>
      <c r="GN43" s="17">
        <v>2</v>
      </c>
      <c r="GO43" s="17"/>
      <c r="GP43" s="17"/>
      <c r="GQ43" s="17"/>
      <c r="GR43" s="17"/>
      <c r="GS43" s="17"/>
      <c r="GT43" s="17"/>
      <c r="GU43" s="17">
        <v>2</v>
      </c>
      <c r="GV43" s="17">
        <v>1</v>
      </c>
      <c r="GW43" s="17"/>
      <c r="GX43" s="17">
        <v>1</v>
      </c>
      <c r="GY43" s="17">
        <v>1</v>
      </c>
      <c r="GZ43" s="17"/>
      <c r="HA43" s="17">
        <v>1</v>
      </c>
      <c r="HB43" s="17">
        <v>1</v>
      </c>
      <c r="HC43" s="17"/>
      <c r="HD43" s="17"/>
      <c r="HE43" s="17"/>
      <c r="HF43" s="17"/>
      <c r="HG43" s="17"/>
      <c r="HH43" s="17"/>
      <c r="HI43" s="17"/>
      <c r="HJ43" s="17"/>
      <c r="HK43" s="17">
        <v>1</v>
      </c>
      <c r="HL43" s="17">
        <v>1</v>
      </c>
      <c r="HM43" s="17"/>
      <c r="HN43" s="17"/>
      <c r="HO43" s="17">
        <v>16</v>
      </c>
      <c r="HP43" s="17"/>
      <c r="HQ43" s="17"/>
      <c r="HR43" s="17"/>
      <c r="HS43" s="17">
        <v>4</v>
      </c>
      <c r="HT43" s="17"/>
      <c r="HU43" s="17"/>
      <c r="HV43" s="17">
        <v>1</v>
      </c>
      <c r="HW43" s="17">
        <v>2</v>
      </c>
      <c r="HX43" s="17">
        <v>1</v>
      </c>
      <c r="HY43" s="17">
        <v>2</v>
      </c>
      <c r="HZ43" s="17">
        <v>2</v>
      </c>
      <c r="IA43" s="17">
        <v>1</v>
      </c>
      <c r="IB43" s="17">
        <v>4</v>
      </c>
      <c r="IC43" s="17">
        <v>4</v>
      </c>
      <c r="ID43" s="17"/>
    </row>
    <row r="44" spans="1:238" ht="13.5" customHeight="1">
      <c r="A44" s="15"/>
      <c r="B44" s="53"/>
      <c r="C44" s="16" t="s">
        <v>17</v>
      </c>
      <c r="D44" s="17">
        <f t="shared" si="20"/>
        <v>193.84599999999995</v>
      </c>
      <c r="E44" s="17">
        <f>SUM(G44:ID44)-F44</f>
        <v>103.42299999999994</v>
      </c>
      <c r="F44" s="17">
        <v>90.423000000000002</v>
      </c>
      <c r="G44" s="17">
        <v>2.5550000000000002</v>
      </c>
      <c r="H44" s="17">
        <v>0.51100000000000001</v>
      </c>
      <c r="I44" s="17">
        <v>1.9350000000000001</v>
      </c>
      <c r="J44" s="17"/>
      <c r="K44" s="17"/>
      <c r="L44" s="17"/>
      <c r="M44" s="17"/>
      <c r="N44" s="17"/>
      <c r="O44" s="17"/>
      <c r="P44" s="17">
        <v>0.51100000000000001</v>
      </c>
      <c r="Q44" s="17">
        <v>1.9350000000000001</v>
      </c>
      <c r="R44" s="17">
        <v>4.8330000000000002</v>
      </c>
      <c r="S44" s="17">
        <v>3.867</v>
      </c>
      <c r="T44" s="17">
        <v>5.9980000000000002</v>
      </c>
      <c r="U44" s="17">
        <v>2.9</v>
      </c>
      <c r="V44" s="17">
        <v>1.9350000000000001</v>
      </c>
      <c r="W44" s="17">
        <v>1.9350000000000001</v>
      </c>
      <c r="X44" s="17">
        <v>2.9</v>
      </c>
      <c r="Y44" s="17">
        <v>1.9350000000000001</v>
      </c>
      <c r="Z44" s="17">
        <v>1.9350000000000001</v>
      </c>
      <c r="AA44" s="17"/>
      <c r="AB44" s="17"/>
      <c r="AC44" s="17">
        <v>1.022</v>
      </c>
      <c r="AD44" s="17">
        <v>0.877</v>
      </c>
      <c r="AE44" s="17"/>
      <c r="AF44" s="17"/>
      <c r="AG44" s="17">
        <v>0.438</v>
      </c>
      <c r="AH44" s="17">
        <v>0.438</v>
      </c>
      <c r="AI44" s="17"/>
      <c r="AJ44" s="17"/>
      <c r="AK44" s="17"/>
      <c r="AL44" s="17"/>
      <c r="AM44" s="17"/>
      <c r="AN44" s="17"/>
      <c r="AO44" s="17">
        <v>0.438</v>
      </c>
      <c r="AP44" s="17"/>
      <c r="AQ44" s="17">
        <v>0.877</v>
      </c>
      <c r="AR44" s="17"/>
      <c r="AS44" s="17"/>
      <c r="AT44" s="17"/>
      <c r="AU44" s="17"/>
      <c r="AV44" s="17">
        <v>0.438</v>
      </c>
      <c r="AW44" s="17"/>
      <c r="AX44" s="17"/>
      <c r="AY44" s="17">
        <v>0.438</v>
      </c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>
        <v>5.03</v>
      </c>
      <c r="BL44" s="17"/>
      <c r="BM44" s="17"/>
      <c r="BN44" s="17">
        <v>1.458</v>
      </c>
      <c r="BO44" s="17"/>
      <c r="BP44" s="17"/>
      <c r="BQ44" s="17"/>
      <c r="BR44" s="17">
        <v>1.458</v>
      </c>
      <c r="BS44" s="17"/>
      <c r="BT44" s="17">
        <v>1.9710000000000001</v>
      </c>
      <c r="BU44" s="17">
        <v>2.4820000000000002</v>
      </c>
      <c r="BV44" s="17"/>
      <c r="BW44" s="17">
        <v>2.8460000000000001</v>
      </c>
      <c r="BX44" s="17">
        <v>1.458</v>
      </c>
      <c r="BY44" s="17"/>
      <c r="BZ44" s="17">
        <v>2.4820000000000002</v>
      </c>
      <c r="CA44" s="17"/>
      <c r="CB44" s="17">
        <v>2.4820000000000002</v>
      </c>
      <c r="CC44" s="17">
        <v>2.4820000000000002</v>
      </c>
      <c r="CD44" s="17">
        <v>2.919</v>
      </c>
      <c r="CE44" s="17">
        <v>1.458</v>
      </c>
      <c r="CF44" s="17">
        <v>3.0979999999999999</v>
      </c>
      <c r="CG44" s="17">
        <v>4.1289999999999996</v>
      </c>
      <c r="CH44" s="17">
        <v>3.0979999999999999</v>
      </c>
      <c r="CI44" s="17">
        <v>3.0979999999999999</v>
      </c>
      <c r="CJ44" s="17">
        <v>2.0680000000000001</v>
      </c>
      <c r="CK44" s="17">
        <v>3.3570000000000002</v>
      </c>
      <c r="CL44" s="17">
        <v>0.51100000000000001</v>
      </c>
      <c r="CM44" s="17"/>
      <c r="CN44" s="17">
        <v>0.51100000000000001</v>
      </c>
      <c r="CO44" s="17">
        <v>0.438</v>
      </c>
      <c r="CP44" s="17"/>
      <c r="CQ44" s="17"/>
      <c r="CR44" s="17"/>
      <c r="CS44" s="17"/>
      <c r="CT44" s="17">
        <v>3.9990000000000001</v>
      </c>
      <c r="CU44" s="17"/>
      <c r="CV44" s="17">
        <v>0.877</v>
      </c>
      <c r="CW44" s="17"/>
      <c r="CX44" s="17"/>
      <c r="CY44" s="17">
        <v>0.438</v>
      </c>
      <c r="CZ44" s="17"/>
      <c r="DA44" s="17"/>
      <c r="DB44" s="17">
        <v>0.94899999999999995</v>
      </c>
      <c r="DC44" s="17">
        <v>2.4820000000000002</v>
      </c>
      <c r="DD44" s="17"/>
      <c r="DE44" s="17"/>
      <c r="DF44" s="17">
        <v>0.877</v>
      </c>
      <c r="DG44" s="17">
        <v>1.458</v>
      </c>
      <c r="DH44" s="17"/>
      <c r="DI44" s="17"/>
      <c r="DJ44" s="17"/>
      <c r="DK44" s="17"/>
      <c r="DL44" s="17"/>
      <c r="DM44" s="17"/>
      <c r="DN44" s="17"/>
      <c r="DO44" s="17">
        <v>2.629</v>
      </c>
      <c r="DP44" s="17">
        <v>1.022</v>
      </c>
      <c r="DQ44" s="17">
        <v>1.022</v>
      </c>
      <c r="DR44" s="17">
        <v>1.022</v>
      </c>
      <c r="DS44" s="17">
        <v>1.5329999999999999</v>
      </c>
      <c r="DT44" s="17"/>
      <c r="DU44" s="17">
        <v>3.43</v>
      </c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>
        <v>2.3359999999999999</v>
      </c>
      <c r="EU44" s="17"/>
      <c r="EV44" s="17">
        <v>3.2839999999999998</v>
      </c>
      <c r="EW44" s="17"/>
      <c r="EX44" s="17"/>
      <c r="EY44" s="17"/>
      <c r="EZ44" s="17">
        <v>2.8460000000000001</v>
      </c>
      <c r="FA44" s="17">
        <v>2.919</v>
      </c>
      <c r="FB44" s="17">
        <v>3.867</v>
      </c>
      <c r="FC44" s="17">
        <v>2.8460000000000001</v>
      </c>
      <c r="FD44" s="17">
        <v>2.4079999999999999</v>
      </c>
      <c r="FE44" s="17">
        <v>1.899</v>
      </c>
      <c r="FF44" s="17">
        <v>1.458</v>
      </c>
      <c r="FG44" s="17"/>
      <c r="FH44" s="17"/>
      <c r="FI44" s="17">
        <v>1.9350000000000001</v>
      </c>
      <c r="FJ44" s="17">
        <v>3.9990000000000001</v>
      </c>
      <c r="FK44" s="17"/>
      <c r="FL44" s="17"/>
      <c r="FM44" s="17">
        <v>7.9960000000000004</v>
      </c>
      <c r="FN44" s="17"/>
      <c r="FO44" s="17"/>
      <c r="FP44" s="17"/>
      <c r="FQ44" s="17"/>
      <c r="FR44" s="17">
        <v>1.9350000000000001</v>
      </c>
      <c r="FS44" s="17">
        <v>1.899</v>
      </c>
      <c r="FT44" s="17"/>
      <c r="FU44" s="17">
        <v>3.43</v>
      </c>
      <c r="FV44" s="17"/>
      <c r="FW44" s="17"/>
      <c r="FX44" s="17"/>
      <c r="FY44" s="17"/>
      <c r="FZ44" s="17">
        <v>4.9480000000000004</v>
      </c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>
        <v>0.94899999999999995</v>
      </c>
      <c r="GL44" s="17">
        <v>1.458</v>
      </c>
      <c r="GM44" s="17"/>
      <c r="GN44" s="17">
        <v>0.94899999999999995</v>
      </c>
      <c r="GO44" s="17"/>
      <c r="GP44" s="17"/>
      <c r="GQ44" s="17"/>
      <c r="GR44" s="17"/>
      <c r="GS44" s="17"/>
      <c r="GT44" s="17"/>
      <c r="GU44" s="17">
        <v>0.877</v>
      </c>
      <c r="GV44" s="17">
        <v>0.438</v>
      </c>
      <c r="GW44" s="17"/>
      <c r="GX44" s="17">
        <v>0.438</v>
      </c>
      <c r="GY44" s="17">
        <v>0.438</v>
      </c>
      <c r="GZ44" s="17"/>
      <c r="HA44" s="17">
        <v>0.438</v>
      </c>
      <c r="HB44" s="17">
        <v>0.438</v>
      </c>
      <c r="HC44" s="17"/>
      <c r="HD44" s="17"/>
      <c r="HE44" s="17"/>
      <c r="HF44" s="17"/>
      <c r="HG44" s="17"/>
      <c r="HH44" s="17"/>
      <c r="HI44" s="17"/>
      <c r="HJ44" s="17"/>
      <c r="HK44" s="17">
        <v>0.438</v>
      </c>
      <c r="HL44" s="17">
        <v>0.438</v>
      </c>
      <c r="HM44" s="17"/>
      <c r="HN44" s="17"/>
      <c r="HO44" s="17">
        <v>12.07</v>
      </c>
      <c r="HP44" s="17"/>
      <c r="HQ44" s="17"/>
      <c r="HR44" s="17"/>
      <c r="HS44" s="17">
        <v>1.899</v>
      </c>
      <c r="HT44" s="17"/>
      <c r="HU44" s="17"/>
      <c r="HV44" s="17">
        <v>0.51100000000000001</v>
      </c>
      <c r="HW44" s="17">
        <v>1.022</v>
      </c>
      <c r="HX44" s="17">
        <v>0.51100000000000001</v>
      </c>
      <c r="HY44" s="17">
        <v>1.022</v>
      </c>
      <c r="HZ44" s="17">
        <v>1.9350000000000001</v>
      </c>
      <c r="IA44" s="17">
        <v>0.51100000000000001</v>
      </c>
      <c r="IB44" s="17">
        <v>3.867</v>
      </c>
      <c r="IC44" s="17">
        <v>1.9710000000000001</v>
      </c>
      <c r="ID44" s="17"/>
    </row>
    <row r="45" spans="1:238" ht="13.5" customHeight="1">
      <c r="A45" s="15" t="s">
        <v>57</v>
      </c>
      <c r="B45" s="53" t="s">
        <v>58</v>
      </c>
      <c r="C45" s="16" t="s">
        <v>40</v>
      </c>
      <c r="D45" s="17">
        <f t="shared" si="20"/>
        <v>0</v>
      </c>
      <c r="E45" s="17">
        <f t="shared" si="22"/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</row>
    <row r="46" spans="1:238" ht="13.5" customHeight="1">
      <c r="A46" s="15"/>
      <c r="B46" s="53"/>
      <c r="C46" s="16" t="s">
        <v>17</v>
      </c>
      <c r="D46" s="17">
        <f t="shared" si="20"/>
        <v>0</v>
      </c>
      <c r="E46" s="17">
        <f t="shared" si="22"/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</row>
    <row r="47" spans="1:238" ht="13.5" customHeight="1">
      <c r="A47" s="15" t="s">
        <v>59</v>
      </c>
      <c r="B47" s="53" t="s">
        <v>60</v>
      </c>
      <c r="C47" s="16" t="s">
        <v>45</v>
      </c>
      <c r="D47" s="17">
        <f t="shared" si="20"/>
        <v>0.89</v>
      </c>
      <c r="E47" s="17"/>
      <c r="F47" s="17">
        <v>0.89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>
        <v>1E-3</v>
      </c>
      <c r="CN47" s="17"/>
      <c r="CO47" s="17"/>
      <c r="CP47" s="17"/>
      <c r="CQ47" s="17"/>
      <c r="CR47" s="17"/>
      <c r="CS47" s="17"/>
      <c r="CT47" s="17">
        <v>5.0999999999999997E-2</v>
      </c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>
        <v>0.39700000000000002</v>
      </c>
      <c r="DO47" s="17"/>
      <c r="DP47" s="17"/>
      <c r="DQ47" s="17"/>
      <c r="DR47" s="17"/>
      <c r="DS47" s="17"/>
      <c r="DT47" s="17"/>
      <c r="DU47" s="17"/>
      <c r="DV47" s="17">
        <v>5.8999999999999997E-2</v>
      </c>
      <c r="DW47" s="17"/>
      <c r="DX47" s="17">
        <v>1.7000000000000001E-2</v>
      </c>
      <c r="DY47" s="17"/>
      <c r="DZ47" s="17"/>
      <c r="EA47" s="17"/>
      <c r="EB47" s="17"/>
      <c r="EC47" s="17">
        <v>1.2999999999999999E-2</v>
      </c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>
        <v>9.1999999999999998E-2</v>
      </c>
      <c r="FF47" s="17"/>
      <c r="FG47" s="17"/>
      <c r="FH47" s="17"/>
      <c r="FI47" s="17"/>
      <c r="FJ47" s="17"/>
      <c r="FK47" s="17"/>
      <c r="FL47" s="17">
        <v>0.20300000000000001</v>
      </c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>
        <v>1.6000000000000001E-3</v>
      </c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>
        <v>5.2999999999999999E-2</v>
      </c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>
        <v>2.3999999999999998E-3</v>
      </c>
      <c r="IC47" s="17"/>
      <c r="ID47" s="17"/>
    </row>
    <row r="48" spans="1:238" ht="13.5" customHeight="1">
      <c r="A48" s="15"/>
      <c r="B48" s="53"/>
      <c r="C48" s="16" t="s">
        <v>17</v>
      </c>
      <c r="D48" s="17">
        <f t="shared" si="20"/>
        <v>1063.5260000000001</v>
      </c>
      <c r="E48" s="17"/>
      <c r="F48" s="17">
        <v>1063.5260000000001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>
        <v>0.71499999999999997</v>
      </c>
      <c r="CN48" s="17"/>
      <c r="CO48" s="17"/>
      <c r="CP48" s="17"/>
      <c r="CQ48" s="17"/>
      <c r="CR48" s="17"/>
      <c r="CS48" s="17"/>
      <c r="CT48" s="17">
        <v>51.832000000000001</v>
      </c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>
        <v>568.93799999999999</v>
      </c>
      <c r="DO48" s="17"/>
      <c r="DP48" s="17"/>
      <c r="DQ48" s="17"/>
      <c r="DR48" s="17"/>
      <c r="DS48" s="17"/>
      <c r="DT48" s="17"/>
      <c r="DU48" s="17"/>
      <c r="DV48" s="17">
        <v>58.728000000000002</v>
      </c>
      <c r="DW48" s="17"/>
      <c r="DX48" s="17">
        <v>16.760000000000002</v>
      </c>
      <c r="DY48" s="17"/>
      <c r="DZ48" s="17"/>
      <c r="EA48" s="17"/>
      <c r="EB48" s="17"/>
      <c r="EC48" s="17">
        <v>13.007</v>
      </c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>
        <v>92.355000000000004</v>
      </c>
      <c r="FF48" s="17"/>
      <c r="FG48" s="17"/>
      <c r="FH48" s="17"/>
      <c r="FI48" s="17"/>
      <c r="FJ48" s="17"/>
      <c r="FK48" s="17"/>
      <c r="FL48" s="17">
        <v>204.095</v>
      </c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>
        <v>1.5920000000000001</v>
      </c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>
        <v>53.046999999999997</v>
      </c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>
        <v>2.4569999999999999</v>
      </c>
      <c r="IC48" s="17"/>
      <c r="ID48" s="17"/>
    </row>
    <row r="49" spans="1:238" ht="13.5" customHeight="1">
      <c r="A49" s="15" t="s">
        <v>61</v>
      </c>
      <c r="B49" s="54" t="s">
        <v>62</v>
      </c>
      <c r="C49" s="16" t="s">
        <v>40</v>
      </c>
      <c r="D49" s="17">
        <f t="shared" si="20"/>
        <v>0</v>
      </c>
      <c r="E49" s="17">
        <f t="shared" si="22"/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25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</row>
    <row r="50" spans="1:238" ht="13.5" customHeight="1">
      <c r="A50" s="15"/>
      <c r="B50" s="54"/>
      <c r="C50" s="16" t="s">
        <v>17</v>
      </c>
      <c r="D50" s="17">
        <f t="shared" si="20"/>
        <v>0</v>
      </c>
      <c r="E50" s="17">
        <f t="shared" si="22"/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5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</row>
    <row r="51" spans="1:238" ht="13.5" customHeight="1">
      <c r="A51" s="15" t="s">
        <v>63</v>
      </c>
      <c r="B51" s="54" t="s">
        <v>64</v>
      </c>
      <c r="C51" s="16" t="s">
        <v>40</v>
      </c>
      <c r="D51" s="17">
        <f t="shared" si="20"/>
        <v>38</v>
      </c>
      <c r="E51" s="17">
        <f t="shared" si="22"/>
        <v>38</v>
      </c>
      <c r="F51" s="17"/>
      <c r="G51" s="17"/>
      <c r="H51" s="17">
        <v>1</v>
      </c>
      <c r="I51" s="17"/>
      <c r="J51" s="17"/>
      <c r="K51" s="17">
        <v>1</v>
      </c>
      <c r="L51" s="17"/>
      <c r="M51" s="17">
        <v>1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>
        <v>2</v>
      </c>
      <c r="AC51" s="17"/>
      <c r="AD51" s="17"/>
      <c r="AE51" s="17"/>
      <c r="AF51" s="17"/>
      <c r="AG51" s="17"/>
      <c r="AH51" s="17"/>
      <c r="AI51" s="17">
        <v>1</v>
      </c>
      <c r="AJ51" s="17">
        <v>1</v>
      </c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>
        <v>1</v>
      </c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>
        <v>1</v>
      </c>
      <c r="DF51" s="17"/>
      <c r="DG51" s="17"/>
      <c r="DH51" s="17"/>
      <c r="DI51" s="17"/>
      <c r="DJ51" s="17"/>
      <c r="DK51" s="17"/>
      <c r="DL51" s="17"/>
      <c r="DM51" s="17"/>
      <c r="DN51" s="17">
        <v>5</v>
      </c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>
        <v>2</v>
      </c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>
        <v>2</v>
      </c>
      <c r="EQ51" s="17"/>
      <c r="ER51" s="17"/>
      <c r="ES51" s="17"/>
      <c r="ET51" s="17"/>
      <c r="EU51" s="17"/>
      <c r="EV51" s="17"/>
      <c r="EW51" s="17"/>
      <c r="EX51" s="17"/>
      <c r="EY51" s="17">
        <v>1</v>
      </c>
      <c r="EZ51" s="17"/>
      <c r="FA51" s="17"/>
      <c r="FB51" s="17"/>
      <c r="FC51" s="17"/>
      <c r="FD51" s="17"/>
      <c r="FE51" s="17"/>
      <c r="FF51" s="17"/>
      <c r="FG51" s="17">
        <v>1</v>
      </c>
      <c r="FH51" s="17"/>
      <c r="FI51" s="17"/>
      <c r="FJ51" s="17"/>
      <c r="FK51" s="17"/>
      <c r="FL51" s="17"/>
      <c r="FM51" s="17"/>
      <c r="FN51" s="17"/>
      <c r="FO51" s="17"/>
      <c r="FP51" s="17"/>
      <c r="FQ51" s="17">
        <v>1</v>
      </c>
      <c r="FR51" s="17"/>
      <c r="FS51" s="17">
        <v>13</v>
      </c>
      <c r="FT51" s="17"/>
      <c r="FU51" s="17"/>
      <c r="FV51" s="17">
        <v>3</v>
      </c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>
        <v>1</v>
      </c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</row>
    <row r="52" spans="1:238" ht="14.25" customHeight="1">
      <c r="A52" s="15"/>
      <c r="B52" s="54"/>
      <c r="C52" s="16" t="s">
        <v>17</v>
      </c>
      <c r="D52" s="17">
        <f t="shared" si="20"/>
        <v>789.27500000000009</v>
      </c>
      <c r="E52" s="17">
        <f t="shared" si="22"/>
        <v>789.27500000000009</v>
      </c>
      <c r="F52" s="17"/>
      <c r="G52" s="17"/>
      <c r="H52" s="17">
        <v>25.041</v>
      </c>
      <c r="I52" s="17"/>
      <c r="J52" s="17"/>
      <c r="K52" s="17">
        <v>25.041</v>
      </c>
      <c r="L52" s="17"/>
      <c r="M52" s="17">
        <v>25.041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>
        <v>64.81</v>
      </c>
      <c r="AC52" s="17"/>
      <c r="AD52" s="17"/>
      <c r="AE52" s="17"/>
      <c r="AF52" s="17"/>
      <c r="AG52" s="17"/>
      <c r="AH52" s="17"/>
      <c r="AI52" s="17">
        <v>25.041</v>
      </c>
      <c r="AJ52" s="17">
        <v>27.132000000000001</v>
      </c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>
        <v>23.687000000000001</v>
      </c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>
        <v>23.687000000000001</v>
      </c>
      <c r="DF52" s="17"/>
      <c r="DG52" s="17"/>
      <c r="DH52" s="17"/>
      <c r="DI52" s="17"/>
      <c r="DJ52" s="17"/>
      <c r="DK52" s="17"/>
      <c r="DL52" s="17"/>
      <c r="DM52" s="17"/>
      <c r="DN52" s="17">
        <v>232.86799999999999</v>
      </c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>
        <v>54.262999999999998</v>
      </c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>
        <v>55.542000000000002</v>
      </c>
      <c r="EQ52" s="17"/>
      <c r="ER52" s="17"/>
      <c r="ES52" s="17"/>
      <c r="ET52" s="17"/>
      <c r="EU52" s="17"/>
      <c r="EV52" s="17"/>
      <c r="EW52" s="17"/>
      <c r="EX52" s="17"/>
      <c r="EY52" s="17">
        <v>30.331</v>
      </c>
      <c r="EZ52" s="17"/>
      <c r="FA52" s="17"/>
      <c r="FB52" s="17"/>
      <c r="FC52" s="17"/>
      <c r="FD52" s="17"/>
      <c r="FE52" s="17"/>
      <c r="FF52" s="17"/>
      <c r="FG52" s="17">
        <v>26.474</v>
      </c>
      <c r="FH52" s="17"/>
      <c r="FI52" s="17"/>
      <c r="FJ52" s="17"/>
      <c r="FK52" s="17"/>
      <c r="FL52" s="17"/>
      <c r="FM52" s="17"/>
      <c r="FN52" s="17"/>
      <c r="FO52" s="17"/>
      <c r="FP52" s="17"/>
      <c r="FQ52" s="17">
        <v>25.041</v>
      </c>
      <c r="FR52" s="17"/>
      <c r="FS52" s="17">
        <v>23.638000000000002</v>
      </c>
      <c r="FT52" s="17"/>
      <c r="FU52" s="17"/>
      <c r="FV52" s="17">
        <v>74.506</v>
      </c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>
        <v>27.132000000000001</v>
      </c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</row>
    <row r="53" spans="1:238" ht="13.5" customHeight="1">
      <c r="A53" s="15" t="s">
        <v>65</v>
      </c>
      <c r="B53" s="54" t="s">
        <v>66</v>
      </c>
      <c r="C53" s="16" t="s">
        <v>40</v>
      </c>
      <c r="D53" s="17">
        <f t="shared" si="20"/>
        <v>54</v>
      </c>
      <c r="E53" s="17">
        <f t="shared" si="22"/>
        <v>54</v>
      </c>
      <c r="F53" s="17"/>
      <c r="G53" s="25"/>
      <c r="H53" s="17"/>
      <c r="I53" s="17"/>
      <c r="J53" s="17"/>
      <c r="K53" s="17"/>
      <c r="L53" s="17"/>
      <c r="M53" s="17">
        <v>5</v>
      </c>
      <c r="N53" s="17"/>
      <c r="O53" s="17"/>
      <c r="P53" s="17"/>
      <c r="Q53" s="17"/>
      <c r="R53" s="17"/>
      <c r="S53" s="25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>
        <v>5</v>
      </c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25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>
        <v>12</v>
      </c>
      <c r="DH53" s="17"/>
      <c r="DI53" s="17"/>
      <c r="DJ53" s="17"/>
      <c r="DK53" s="17"/>
      <c r="DL53" s="17"/>
      <c r="DM53" s="17"/>
      <c r="DN53" s="17">
        <v>9</v>
      </c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25"/>
      <c r="FM53" s="17"/>
      <c r="FN53" s="17"/>
      <c r="FO53" s="17"/>
      <c r="FP53" s="17"/>
      <c r="FQ53" s="17"/>
      <c r="FR53" s="17"/>
      <c r="FS53" s="17">
        <v>5</v>
      </c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>
        <v>13</v>
      </c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>
        <v>5</v>
      </c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</row>
    <row r="54" spans="1:238" ht="13.5" customHeight="1">
      <c r="A54" s="15"/>
      <c r="B54" s="54"/>
      <c r="C54" s="16" t="s">
        <v>17</v>
      </c>
      <c r="D54" s="17">
        <f t="shared" si="20"/>
        <v>1012.891</v>
      </c>
      <c r="E54" s="17">
        <f t="shared" si="22"/>
        <v>1012.891</v>
      </c>
      <c r="F54" s="17"/>
      <c r="G54" s="25"/>
      <c r="H54" s="17"/>
      <c r="I54" s="17"/>
      <c r="J54" s="17"/>
      <c r="K54" s="17"/>
      <c r="L54" s="17"/>
      <c r="M54" s="17">
        <v>82.744</v>
      </c>
      <c r="N54" s="17"/>
      <c r="O54" s="17"/>
      <c r="P54" s="17"/>
      <c r="Q54" s="17"/>
      <c r="R54" s="17"/>
      <c r="S54" s="25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>
        <v>87.906000000000006</v>
      </c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25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>
        <v>249.23699999999999</v>
      </c>
      <c r="DH54" s="17"/>
      <c r="DI54" s="17"/>
      <c r="DJ54" s="17"/>
      <c r="DK54" s="17"/>
      <c r="DL54" s="17"/>
      <c r="DM54" s="17"/>
      <c r="DN54" s="17">
        <v>188.06899999999999</v>
      </c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25"/>
      <c r="FM54" s="17"/>
      <c r="FN54" s="17"/>
      <c r="FO54" s="17"/>
      <c r="FP54" s="17"/>
      <c r="FQ54" s="17"/>
      <c r="FR54" s="17"/>
      <c r="FS54" s="17">
        <v>73.477000000000004</v>
      </c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>
        <v>244.971</v>
      </c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>
        <v>86.486999999999995</v>
      </c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</row>
    <row r="55" spans="1:238" ht="13.5" customHeight="1">
      <c r="A55" s="15" t="s">
        <v>67</v>
      </c>
      <c r="B55" s="54" t="s">
        <v>68</v>
      </c>
      <c r="C55" s="16" t="s">
        <v>20</v>
      </c>
      <c r="D55" s="17">
        <f t="shared" si="20"/>
        <v>0.78460000000000019</v>
      </c>
      <c r="E55" s="17">
        <f>SUM(G55:ID55)-F55</f>
        <v>0.72860000000000014</v>
      </c>
      <c r="F55" s="17">
        <v>5.5999999999999994E-2</v>
      </c>
      <c r="G55" s="17"/>
      <c r="H55" s="17">
        <v>0.02</v>
      </c>
      <c r="I55" s="17">
        <v>2.5000000000000001E-3</v>
      </c>
      <c r="J55" s="17"/>
      <c r="K55" s="17"/>
      <c r="L55" s="17"/>
      <c r="M55" s="17"/>
      <c r="N55" s="17"/>
      <c r="O55" s="17">
        <v>1.4E-2</v>
      </c>
      <c r="P55" s="17">
        <v>1.9E-2</v>
      </c>
      <c r="Q55" s="17"/>
      <c r="R55" s="17"/>
      <c r="S55" s="17"/>
      <c r="T55" s="17"/>
      <c r="U55" s="17"/>
      <c r="V55" s="17">
        <v>1.4999999999999999E-2</v>
      </c>
      <c r="W55" s="17"/>
      <c r="X55" s="17">
        <v>1.4999999999999999E-2</v>
      </c>
      <c r="Y55" s="17">
        <v>0.01</v>
      </c>
      <c r="Z55" s="17">
        <v>1.4999999999999999E-2</v>
      </c>
      <c r="AA55" s="17">
        <v>0.03</v>
      </c>
      <c r="AB55" s="17">
        <v>0.03</v>
      </c>
      <c r="AC55" s="28">
        <v>2E-3</v>
      </c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>
        <v>4.0000000000000001E-3</v>
      </c>
      <c r="AU55" s="17"/>
      <c r="AV55" s="17"/>
      <c r="AW55" s="17"/>
      <c r="AX55" s="17"/>
      <c r="AY55" s="17">
        <v>5.0000000000000001E-3</v>
      </c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>
        <v>0.01</v>
      </c>
      <c r="BL55" s="17"/>
      <c r="BM55" s="17">
        <v>2.5000000000000001E-3</v>
      </c>
      <c r="BN55" s="17">
        <v>5.0000000000000001E-3</v>
      </c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>
        <v>0.01</v>
      </c>
      <c r="CA55" s="17"/>
      <c r="CB55" s="17"/>
      <c r="CC55" s="17"/>
      <c r="CD55" s="17"/>
      <c r="CE55" s="17"/>
      <c r="CF55" s="17">
        <v>1.4999999999999999E-2</v>
      </c>
      <c r="CG55" s="17">
        <v>5.0000000000000001E-3</v>
      </c>
      <c r="CH55" s="17">
        <v>5.0000000000000001E-3</v>
      </c>
      <c r="CI55" s="17">
        <v>2.5000000000000001E-3</v>
      </c>
      <c r="CJ55" s="17"/>
      <c r="CK55" s="17"/>
      <c r="CL55" s="17"/>
      <c r="CM55" s="17"/>
      <c r="CN55" s="17">
        <v>1.4999999999999999E-2</v>
      </c>
      <c r="CO55" s="17"/>
      <c r="CP55" s="17"/>
      <c r="CQ55" s="17"/>
      <c r="CR55" s="17">
        <v>0.02</v>
      </c>
      <c r="CS55" s="17"/>
      <c r="CT55" s="17"/>
      <c r="CU55" s="17"/>
      <c r="CV55" s="17"/>
      <c r="CW55" s="17"/>
      <c r="CX55" s="17"/>
      <c r="CY55" s="17"/>
      <c r="CZ55" s="17">
        <v>5.0000000000000001E-3</v>
      </c>
      <c r="DA55" s="17"/>
      <c r="DB55" s="17"/>
      <c r="DC55" s="17"/>
      <c r="DD55" s="17"/>
      <c r="DE55" s="17"/>
      <c r="DF55" s="17"/>
      <c r="DG55" s="17"/>
      <c r="DH55" s="17"/>
      <c r="DI55" s="17"/>
      <c r="DJ55" s="17">
        <v>6.0000000000000001E-3</v>
      </c>
      <c r="DK55" s="17"/>
      <c r="DL55" s="17"/>
      <c r="DM55" s="17"/>
      <c r="DN55" s="17">
        <v>6.0000000000000001E-3</v>
      </c>
      <c r="DO55" s="17">
        <v>2.5000000000000001E-3</v>
      </c>
      <c r="DP55" s="17"/>
      <c r="DQ55" s="17">
        <v>0.03</v>
      </c>
      <c r="DR55" s="17">
        <f>0.005+0.02</f>
        <v>2.5000000000000001E-2</v>
      </c>
      <c r="DS55" s="17">
        <v>1.4999999999999999E-2</v>
      </c>
      <c r="DT55" s="17"/>
      <c r="DU55" s="17"/>
      <c r="DV55" s="17"/>
      <c r="DW55" s="17">
        <v>8.3000000000000001E-3</v>
      </c>
      <c r="DX55" s="17"/>
      <c r="DY55" s="17">
        <v>4.0000000000000001E-3</v>
      </c>
      <c r="DZ55" s="17">
        <v>8.3000000000000001E-3</v>
      </c>
      <c r="EA55" s="17">
        <v>1.6E-2</v>
      </c>
      <c r="EB55" s="17"/>
      <c r="EC55" s="17"/>
      <c r="ED55" s="17"/>
      <c r="EE55" s="17"/>
      <c r="EF55" s="17"/>
      <c r="EG55" s="17">
        <v>0.01</v>
      </c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>
        <v>0.02</v>
      </c>
      <c r="FB55" s="17"/>
      <c r="FC55" s="17"/>
      <c r="FD55" s="17">
        <v>0.02</v>
      </c>
      <c r="FE55" s="17"/>
      <c r="FF55" s="17">
        <v>0.02</v>
      </c>
      <c r="FG55" s="17"/>
      <c r="FH55" s="17"/>
      <c r="FI55" s="17">
        <v>1.4999999999999999E-2</v>
      </c>
      <c r="FJ55" s="17">
        <v>1.4999999999999999E-2</v>
      </c>
      <c r="FK55" s="17">
        <v>7.0000000000000007E-2</v>
      </c>
      <c r="FL55" s="17"/>
      <c r="FM55" s="17">
        <v>0.01</v>
      </c>
      <c r="FN55" s="17"/>
      <c r="FO55" s="17"/>
      <c r="FP55" s="17"/>
      <c r="FQ55" s="17"/>
      <c r="FR55" s="17"/>
      <c r="FS55" s="17"/>
      <c r="FT55" s="17"/>
      <c r="FU55" s="17">
        <v>4.3999999999999997E-2</v>
      </c>
      <c r="FV55" s="17"/>
      <c r="FW55" s="17"/>
      <c r="FX55" s="17"/>
      <c r="FY55" s="17"/>
      <c r="FZ55" s="17"/>
      <c r="GA55" s="17"/>
      <c r="GB55" s="17"/>
      <c r="GC55" s="17"/>
      <c r="GD55" s="17">
        <f>0.03+0.01</f>
        <v>0.04</v>
      </c>
      <c r="GE55" s="17"/>
      <c r="GF55" s="17">
        <v>5.0000000000000001E-3</v>
      </c>
      <c r="GG55" s="17">
        <v>4.0000000000000001E-3</v>
      </c>
      <c r="GH55" s="17">
        <v>5.0000000000000001E-3</v>
      </c>
      <c r="GI55" s="17"/>
      <c r="GJ55" s="17"/>
      <c r="GK55" s="17"/>
      <c r="GL55" s="17">
        <v>2E-3</v>
      </c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>
        <v>4.0000000000000001E-3</v>
      </c>
      <c r="HA55" s="17"/>
      <c r="HB55" s="17"/>
      <c r="HC55" s="17">
        <v>4.4999999999999997E-3</v>
      </c>
      <c r="HD55" s="17"/>
      <c r="HE55" s="17"/>
      <c r="HF55" s="17"/>
      <c r="HG55" s="17"/>
      <c r="HH55" s="17"/>
      <c r="HI55" s="17"/>
      <c r="HJ55" s="17"/>
      <c r="HK55" s="17"/>
      <c r="HL55" s="17"/>
      <c r="HM55" s="17">
        <v>1.4999999999999999E-2</v>
      </c>
      <c r="HN55" s="17"/>
      <c r="HO55" s="17">
        <v>8.9999999999999993E-3</v>
      </c>
      <c r="HP55" s="17">
        <v>1.2E-2</v>
      </c>
      <c r="HQ55" s="17"/>
      <c r="HR55" s="17"/>
      <c r="HS55" s="17"/>
      <c r="HT55" s="17"/>
      <c r="HU55" s="17"/>
      <c r="HV55" s="17"/>
      <c r="HW55" s="17">
        <v>1.4999999999999999E-2</v>
      </c>
      <c r="HX55" s="17">
        <v>1.4999999999999999E-2</v>
      </c>
      <c r="HY55" s="17">
        <v>1.4999999999999999E-2</v>
      </c>
      <c r="HZ55" s="17"/>
      <c r="IA55" s="17">
        <v>1.4999999999999999E-2</v>
      </c>
      <c r="IB55" s="17"/>
      <c r="IC55" s="17">
        <v>2.5000000000000001E-3</v>
      </c>
      <c r="ID55" s="17"/>
    </row>
    <row r="56" spans="1:238" ht="13.5" customHeight="1">
      <c r="A56" s="15"/>
      <c r="B56" s="54"/>
      <c r="C56" s="16" t="s">
        <v>17</v>
      </c>
      <c r="D56" s="17">
        <f t="shared" si="20"/>
        <v>997.31300000000033</v>
      </c>
      <c r="E56" s="17">
        <f>SUM(G56:ID56)-F56</f>
        <v>898.89500000000032</v>
      </c>
      <c r="F56" s="17">
        <v>98.418000000000006</v>
      </c>
      <c r="G56" s="17"/>
      <c r="H56" s="17">
        <v>21.878</v>
      </c>
      <c r="I56" s="17">
        <v>2.1</v>
      </c>
      <c r="J56" s="17"/>
      <c r="K56" s="17"/>
      <c r="L56" s="17"/>
      <c r="M56" s="17"/>
      <c r="N56" s="17"/>
      <c r="O56" s="17">
        <v>19.872</v>
      </c>
      <c r="P56" s="17">
        <v>28.527999999999999</v>
      </c>
      <c r="Q56" s="17"/>
      <c r="R56" s="17"/>
      <c r="S56" s="17"/>
      <c r="T56" s="17"/>
      <c r="U56" s="17"/>
      <c r="V56" s="17">
        <v>22.376000000000001</v>
      </c>
      <c r="W56" s="17"/>
      <c r="X56" s="17">
        <v>23.21</v>
      </c>
      <c r="Y56" s="17">
        <v>12.656000000000001</v>
      </c>
      <c r="Z56" s="17">
        <v>20.234000000000002</v>
      </c>
      <c r="AA56" s="17">
        <v>22.344999999999999</v>
      </c>
      <c r="AB56" s="17">
        <v>22.344999999999999</v>
      </c>
      <c r="AC56" s="28">
        <v>1.302</v>
      </c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>
        <v>5.6539999999999999</v>
      </c>
      <c r="AU56" s="17"/>
      <c r="AV56" s="17"/>
      <c r="AW56" s="17"/>
      <c r="AX56" s="17"/>
      <c r="AY56" s="17">
        <v>6.9530000000000003</v>
      </c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>
        <v>10.939</v>
      </c>
      <c r="BL56" s="17"/>
      <c r="BM56" s="17">
        <v>3.4529999999999998</v>
      </c>
      <c r="BN56" s="17">
        <v>5.9509999999999996</v>
      </c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>
        <v>10.939</v>
      </c>
      <c r="CA56" s="17"/>
      <c r="CB56" s="17"/>
      <c r="CC56" s="17"/>
      <c r="CD56" s="17"/>
      <c r="CE56" s="17"/>
      <c r="CF56" s="17">
        <v>18.041</v>
      </c>
      <c r="CG56" s="17">
        <v>3.2549999999999999</v>
      </c>
      <c r="CH56" s="17">
        <v>3.2549999999999999</v>
      </c>
      <c r="CI56" s="17">
        <v>1.6279999999999999</v>
      </c>
      <c r="CJ56" s="17"/>
      <c r="CK56" s="17"/>
      <c r="CL56" s="17"/>
      <c r="CM56" s="17"/>
      <c r="CN56" s="17">
        <v>18.041</v>
      </c>
      <c r="CO56" s="17"/>
      <c r="CP56" s="17"/>
      <c r="CQ56" s="17"/>
      <c r="CR56" s="17">
        <v>21.878</v>
      </c>
      <c r="CS56" s="17"/>
      <c r="CT56" s="17"/>
      <c r="CU56" s="17"/>
      <c r="CV56" s="17"/>
      <c r="CW56" s="17"/>
      <c r="CX56" s="17"/>
      <c r="CY56" s="17"/>
      <c r="CZ56" s="17">
        <v>3.2549999999999999</v>
      </c>
      <c r="DA56" s="17"/>
      <c r="DB56" s="17"/>
      <c r="DC56" s="17"/>
      <c r="DD56" s="17"/>
      <c r="DE56" s="17"/>
      <c r="DF56" s="17"/>
      <c r="DG56" s="17"/>
      <c r="DH56" s="17"/>
      <c r="DI56" s="17"/>
      <c r="DJ56" s="17">
        <v>7.49</v>
      </c>
      <c r="DK56" s="17"/>
      <c r="DL56" s="17"/>
      <c r="DM56" s="17"/>
      <c r="DN56" s="17">
        <v>7.2729999999999997</v>
      </c>
      <c r="DO56" s="17">
        <v>2.1</v>
      </c>
      <c r="DP56" s="17"/>
      <c r="DQ56" s="17">
        <v>36.082000000000001</v>
      </c>
      <c r="DR56" s="17">
        <f>5.951+27.631</f>
        <v>33.582000000000001</v>
      </c>
      <c r="DS56" s="17">
        <v>18.041</v>
      </c>
      <c r="DT56" s="17"/>
      <c r="DU56" s="17"/>
      <c r="DV56" s="17"/>
      <c r="DW56" s="17">
        <v>10.105</v>
      </c>
      <c r="DX56" s="17"/>
      <c r="DY56" s="17">
        <v>9.2669999999999995</v>
      </c>
      <c r="DZ56" s="17">
        <v>10.105</v>
      </c>
      <c r="EA56" s="17">
        <v>24.257999999999999</v>
      </c>
      <c r="EB56" s="17"/>
      <c r="EC56" s="17"/>
      <c r="ED56" s="17"/>
      <c r="EE56" s="17"/>
      <c r="EF56" s="17"/>
      <c r="EG56" s="17">
        <v>11.505000000000001</v>
      </c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>
        <v>27.631</v>
      </c>
      <c r="FB56" s="17"/>
      <c r="FC56" s="17"/>
      <c r="FD56" s="17">
        <v>27.631</v>
      </c>
      <c r="FE56" s="17"/>
      <c r="FF56" s="17">
        <v>27.631</v>
      </c>
      <c r="FG56" s="17"/>
      <c r="FH56" s="17"/>
      <c r="FI56" s="17">
        <v>23.21</v>
      </c>
      <c r="FJ56" s="17">
        <v>23.21</v>
      </c>
      <c r="FK56" s="17">
        <v>97.436000000000007</v>
      </c>
      <c r="FL56" s="17"/>
      <c r="FM56" s="17">
        <v>13.906000000000001</v>
      </c>
      <c r="FN56" s="17"/>
      <c r="FO56" s="17"/>
      <c r="FP56" s="17"/>
      <c r="FQ56" s="17"/>
      <c r="FR56" s="17"/>
      <c r="FS56" s="17"/>
      <c r="FT56" s="17"/>
      <c r="FU56" s="17">
        <v>50.273000000000003</v>
      </c>
      <c r="FV56" s="17"/>
      <c r="FW56" s="17"/>
      <c r="FX56" s="17"/>
      <c r="FY56" s="17"/>
      <c r="FZ56" s="17"/>
      <c r="GA56" s="17"/>
      <c r="GB56" s="17"/>
      <c r="GC56" s="17"/>
      <c r="GD56" s="17">
        <f>57.403+13.91</f>
        <v>71.313000000000002</v>
      </c>
      <c r="GE56" s="17"/>
      <c r="GF56" s="17">
        <v>1.2070000000000001</v>
      </c>
      <c r="GG56" s="17">
        <v>5.6539999999999999</v>
      </c>
      <c r="GH56" s="17">
        <v>5.9509999999999996</v>
      </c>
      <c r="GI56" s="17"/>
      <c r="GJ56" s="17"/>
      <c r="GK56" s="17"/>
      <c r="GL56" s="17">
        <v>1.302</v>
      </c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>
        <v>5.6539999999999999</v>
      </c>
      <c r="HA56" s="17"/>
      <c r="HB56" s="17"/>
      <c r="HC56" s="17">
        <v>5.3559999999999999</v>
      </c>
      <c r="HD56" s="17"/>
      <c r="HE56" s="17"/>
      <c r="HF56" s="17"/>
      <c r="HG56" s="17"/>
      <c r="HH56" s="17"/>
      <c r="HI56" s="17"/>
      <c r="HJ56" s="17"/>
      <c r="HK56" s="17"/>
      <c r="HL56" s="17"/>
      <c r="HM56" s="17">
        <v>14.539</v>
      </c>
      <c r="HN56" s="17"/>
      <c r="HO56" s="17">
        <v>13.247999999999999</v>
      </c>
      <c r="HP56" s="17">
        <v>19.510000000000002</v>
      </c>
      <c r="HQ56" s="17"/>
      <c r="HR56" s="17"/>
      <c r="HS56" s="17"/>
      <c r="HT56" s="17"/>
      <c r="HU56" s="17"/>
      <c r="HV56" s="17"/>
      <c r="HW56" s="17">
        <v>23.21</v>
      </c>
      <c r="HX56" s="17">
        <v>18.041</v>
      </c>
      <c r="HY56" s="17">
        <v>18.041</v>
      </c>
      <c r="HZ56" s="17"/>
      <c r="IA56" s="17">
        <v>18.041</v>
      </c>
      <c r="IB56" s="17"/>
      <c r="IC56" s="17">
        <v>5.4219999999999997</v>
      </c>
      <c r="ID56" s="17"/>
    </row>
    <row r="57" spans="1:238" ht="13.5" customHeight="1">
      <c r="A57" s="15" t="s">
        <v>69</v>
      </c>
      <c r="B57" s="54" t="s">
        <v>70</v>
      </c>
      <c r="C57" s="16" t="s">
        <v>40</v>
      </c>
      <c r="D57" s="17">
        <f t="shared" si="20"/>
        <v>0</v>
      </c>
      <c r="E57" s="17">
        <f t="shared" si="22"/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</row>
    <row r="58" spans="1:238" ht="13.5" customHeight="1">
      <c r="A58" s="15"/>
      <c r="B58" s="54"/>
      <c r="C58" s="16" t="s">
        <v>17</v>
      </c>
      <c r="D58" s="17">
        <f t="shared" si="20"/>
        <v>0</v>
      </c>
      <c r="E58" s="17">
        <f t="shared" si="22"/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</row>
    <row r="59" spans="1:238" ht="13.5" customHeight="1">
      <c r="A59" s="15" t="s">
        <v>71</v>
      </c>
      <c r="B59" s="53" t="s">
        <v>72</v>
      </c>
      <c r="C59" s="16" t="s">
        <v>40</v>
      </c>
      <c r="D59" s="17">
        <f t="shared" si="20"/>
        <v>0</v>
      </c>
      <c r="E59" s="17">
        <f t="shared" si="22"/>
        <v>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</row>
    <row r="60" spans="1:238" ht="13.5" customHeight="1">
      <c r="A60" s="15"/>
      <c r="B60" s="53"/>
      <c r="C60" s="16" t="s">
        <v>17</v>
      </c>
      <c r="D60" s="17">
        <f t="shared" si="20"/>
        <v>0</v>
      </c>
      <c r="E60" s="17">
        <f t="shared" si="22"/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</row>
    <row r="61" spans="1:238" ht="13.5" customHeight="1">
      <c r="A61" s="15" t="s">
        <v>73</v>
      </c>
      <c r="B61" s="54" t="s">
        <v>74</v>
      </c>
      <c r="C61" s="16" t="s">
        <v>75</v>
      </c>
      <c r="D61" s="17">
        <f t="shared" si="20"/>
        <v>0</v>
      </c>
      <c r="E61" s="17">
        <f t="shared" si="22"/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</row>
    <row r="62" spans="1:238" ht="13.5" customHeight="1">
      <c r="A62" s="15"/>
      <c r="B62" s="54"/>
      <c r="C62" s="16" t="s">
        <v>17</v>
      </c>
      <c r="D62" s="17">
        <f t="shared" si="20"/>
        <v>0</v>
      </c>
      <c r="E62" s="17">
        <f t="shared" si="22"/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</row>
    <row r="63" spans="1:238" ht="13.5" customHeight="1">
      <c r="A63" s="15" t="s">
        <v>76</v>
      </c>
      <c r="B63" s="54" t="s">
        <v>77</v>
      </c>
      <c r="C63" s="16" t="s">
        <v>40</v>
      </c>
      <c r="D63" s="17">
        <f t="shared" si="20"/>
        <v>0</v>
      </c>
      <c r="E63" s="17">
        <f t="shared" si="22"/>
        <v>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</row>
    <row r="64" spans="1:238" ht="13.5" customHeight="1">
      <c r="A64" s="15"/>
      <c r="B64" s="54"/>
      <c r="C64" s="16" t="s">
        <v>17</v>
      </c>
      <c r="D64" s="17">
        <f t="shared" si="20"/>
        <v>0</v>
      </c>
      <c r="E64" s="17">
        <f t="shared" si="22"/>
        <v>0</v>
      </c>
      <c r="F64" s="2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</row>
    <row r="65" spans="1:238" ht="13.5" customHeight="1">
      <c r="A65" s="15" t="s">
        <v>78</v>
      </c>
      <c r="B65" s="54" t="s">
        <v>79</v>
      </c>
      <c r="C65" s="16" t="s">
        <v>40</v>
      </c>
      <c r="D65" s="17">
        <f t="shared" si="20"/>
        <v>0</v>
      </c>
      <c r="E65" s="17">
        <f t="shared" si="22"/>
        <v>0</v>
      </c>
      <c r="F65" s="2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</row>
    <row r="66" spans="1:238" ht="13.5" customHeight="1">
      <c r="A66" s="15"/>
      <c r="B66" s="54"/>
      <c r="C66" s="16" t="s">
        <v>17</v>
      </c>
      <c r="D66" s="17">
        <f t="shared" si="20"/>
        <v>0</v>
      </c>
      <c r="E66" s="17">
        <f t="shared" si="22"/>
        <v>0</v>
      </c>
      <c r="F66" s="2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</row>
    <row r="67" spans="1:238" ht="13.5" customHeight="1">
      <c r="A67" s="15" t="s">
        <v>80</v>
      </c>
      <c r="B67" s="54" t="s">
        <v>81</v>
      </c>
      <c r="C67" s="16" t="s">
        <v>82</v>
      </c>
      <c r="D67" s="17">
        <f t="shared" si="20"/>
        <v>0</v>
      </c>
      <c r="E67" s="17">
        <f t="shared" si="22"/>
        <v>0</v>
      </c>
      <c r="F67" s="2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</row>
    <row r="68" spans="1:238" ht="13.5" customHeight="1">
      <c r="A68" s="15"/>
      <c r="B68" s="54"/>
      <c r="C68" s="16" t="s">
        <v>17</v>
      </c>
      <c r="D68" s="17">
        <f t="shared" si="20"/>
        <v>0</v>
      </c>
      <c r="E68" s="17">
        <f t="shared" si="22"/>
        <v>0</v>
      </c>
      <c r="F68" s="2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</row>
    <row r="69" spans="1:238" ht="13.5" customHeight="1">
      <c r="A69" s="15" t="s">
        <v>83</v>
      </c>
      <c r="B69" s="54" t="s">
        <v>84</v>
      </c>
      <c r="C69" s="16" t="s">
        <v>75</v>
      </c>
      <c r="D69" s="17">
        <f t="shared" si="20"/>
        <v>0</v>
      </c>
      <c r="E69" s="17">
        <f t="shared" si="22"/>
        <v>0</v>
      </c>
      <c r="F69" s="2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</row>
    <row r="70" spans="1:238" ht="13.5" customHeight="1">
      <c r="A70" s="15"/>
      <c r="B70" s="54"/>
      <c r="C70" s="16" t="s">
        <v>17</v>
      </c>
      <c r="D70" s="17">
        <f t="shared" si="20"/>
        <v>0</v>
      </c>
      <c r="E70" s="17">
        <f t="shared" si="22"/>
        <v>0</v>
      </c>
      <c r="F70" s="2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</row>
    <row r="71" spans="1:238" s="2" customFormat="1" ht="15" customHeight="1">
      <c r="A71" s="41" t="s">
        <v>85</v>
      </c>
      <c r="B71" s="12" t="s">
        <v>86</v>
      </c>
      <c r="C71" s="13" t="s">
        <v>17</v>
      </c>
      <c r="D71" s="23">
        <f>E71+F71</f>
        <v>9918.0829999999951</v>
      </c>
      <c r="E71" s="23">
        <f>E73+E83+E85</f>
        <v>9918.0829999999951</v>
      </c>
      <c r="F71" s="23">
        <f t="shared" ref="F71:BT71" si="23">F73+F83+F85</f>
        <v>0</v>
      </c>
      <c r="G71" s="23">
        <f t="shared" si="23"/>
        <v>25.455000000000005</v>
      </c>
      <c r="H71" s="23">
        <f t="shared" si="23"/>
        <v>27.417000000000002</v>
      </c>
      <c r="I71" s="23">
        <f t="shared" si="23"/>
        <v>24.18</v>
      </c>
      <c r="J71" s="23">
        <f t="shared" si="23"/>
        <v>17.725999999999999</v>
      </c>
      <c r="K71" s="23">
        <f t="shared" si="23"/>
        <v>27.417000000000002</v>
      </c>
      <c r="L71" s="23">
        <f t="shared" si="23"/>
        <v>27.417000000000002</v>
      </c>
      <c r="M71" s="23">
        <f t="shared" si="23"/>
        <v>13.846</v>
      </c>
      <c r="N71" s="23">
        <f t="shared" si="23"/>
        <v>10.853</v>
      </c>
      <c r="O71" s="23">
        <f t="shared" si="23"/>
        <v>24.83</v>
      </c>
      <c r="P71" s="23">
        <f t="shared" si="23"/>
        <v>26.123000000000005</v>
      </c>
      <c r="Q71" s="23">
        <f t="shared" si="23"/>
        <v>21.593</v>
      </c>
      <c r="R71" s="23">
        <f t="shared" si="23"/>
        <v>21.593</v>
      </c>
      <c r="S71" s="23">
        <f t="shared" si="23"/>
        <v>26.123000000000005</v>
      </c>
      <c r="T71" s="23">
        <f t="shared" si="23"/>
        <v>26.123000000000005</v>
      </c>
      <c r="U71" s="23">
        <f t="shared" si="23"/>
        <v>22.886000000000003</v>
      </c>
      <c r="V71" s="23">
        <f t="shared" si="23"/>
        <v>21.593</v>
      </c>
      <c r="W71" s="23">
        <f t="shared" si="23"/>
        <v>26.123000000000005</v>
      </c>
      <c r="X71" s="23">
        <f t="shared" si="23"/>
        <v>26.123000000000005</v>
      </c>
      <c r="Y71" s="23">
        <f t="shared" si="23"/>
        <v>22.886000000000003</v>
      </c>
      <c r="Z71" s="23">
        <f t="shared" si="23"/>
        <v>160.834</v>
      </c>
      <c r="AA71" s="23">
        <f t="shared" si="23"/>
        <v>34.798000000000002</v>
      </c>
      <c r="AB71" s="23">
        <f t="shared" si="23"/>
        <v>30.403000000000006</v>
      </c>
      <c r="AC71" s="23">
        <f t="shared" si="23"/>
        <v>26.123000000000005</v>
      </c>
      <c r="AD71" s="23">
        <f t="shared" si="23"/>
        <v>23.703000000000003</v>
      </c>
      <c r="AE71" s="23">
        <f t="shared" si="23"/>
        <v>28.963000000000001</v>
      </c>
      <c r="AF71" s="23">
        <f t="shared" si="23"/>
        <v>22.218</v>
      </c>
      <c r="AG71" s="23">
        <f t="shared" si="23"/>
        <v>25.357000000000003</v>
      </c>
      <c r="AH71" s="23">
        <f t="shared" si="23"/>
        <v>33.536999999999999</v>
      </c>
      <c r="AI71" s="23">
        <f t="shared" si="23"/>
        <v>27.954999999999998</v>
      </c>
      <c r="AJ71" s="23">
        <f t="shared" si="23"/>
        <v>29.631</v>
      </c>
      <c r="AK71" s="23">
        <f t="shared" si="23"/>
        <v>19.361999999999998</v>
      </c>
      <c r="AL71" s="23">
        <f t="shared" si="23"/>
        <v>21.688000000000002</v>
      </c>
      <c r="AM71" s="23">
        <f t="shared" si="23"/>
        <v>20.340000000000003</v>
      </c>
      <c r="AN71" s="23">
        <f t="shared" si="23"/>
        <v>21.291</v>
      </c>
      <c r="AO71" s="23">
        <f t="shared" si="23"/>
        <v>25.781000000000002</v>
      </c>
      <c r="AP71" s="23">
        <f t="shared" si="23"/>
        <v>22.696000000000002</v>
      </c>
      <c r="AQ71" s="23">
        <f t="shared" si="23"/>
        <v>25.827999999999999</v>
      </c>
      <c r="AR71" s="23">
        <f t="shared" si="23"/>
        <v>21.959000000000003</v>
      </c>
      <c r="AS71" s="23">
        <f t="shared" si="23"/>
        <v>16.783000000000001</v>
      </c>
      <c r="AT71" s="23">
        <f t="shared" si="23"/>
        <v>30.400999999999996</v>
      </c>
      <c r="AU71" s="23">
        <f t="shared" si="23"/>
        <v>21.050000000000004</v>
      </c>
      <c r="AV71" s="23">
        <f t="shared" si="23"/>
        <v>20.542000000000002</v>
      </c>
      <c r="AW71" s="23">
        <f t="shared" si="23"/>
        <v>244.51300000000003</v>
      </c>
      <c r="AX71" s="23">
        <f t="shared" si="23"/>
        <v>19.05</v>
      </c>
      <c r="AY71" s="23">
        <f t="shared" si="23"/>
        <v>31.482999999999997</v>
      </c>
      <c r="AZ71" s="23">
        <f t="shared" si="23"/>
        <v>29.91</v>
      </c>
      <c r="BA71" s="23">
        <f t="shared" si="23"/>
        <v>200.61600000000004</v>
      </c>
      <c r="BB71" s="23">
        <f t="shared" si="23"/>
        <v>18.079000000000001</v>
      </c>
      <c r="BC71" s="23">
        <f t="shared" si="23"/>
        <v>22.828000000000003</v>
      </c>
      <c r="BD71" s="23">
        <f t="shared" si="23"/>
        <v>19.369</v>
      </c>
      <c r="BE71" s="23">
        <f>BE73+BE83+BE85</f>
        <v>25.322000000000003</v>
      </c>
      <c r="BF71" s="23">
        <f t="shared" si="23"/>
        <v>24.487000000000002</v>
      </c>
      <c r="BG71" s="23">
        <f t="shared" si="23"/>
        <v>19.657999999999998</v>
      </c>
      <c r="BH71" s="23">
        <f t="shared" si="23"/>
        <v>22.067999999999998</v>
      </c>
      <c r="BI71" s="23">
        <f t="shared" si="23"/>
        <v>24.306000000000001</v>
      </c>
      <c r="BJ71" s="23">
        <f t="shared" si="23"/>
        <v>25.620999999999999</v>
      </c>
      <c r="BK71" s="23">
        <f t="shared" si="23"/>
        <v>435.01799999999997</v>
      </c>
      <c r="BL71" s="23">
        <f t="shared" si="23"/>
        <v>19.456</v>
      </c>
      <c r="BM71" s="23">
        <f t="shared" si="23"/>
        <v>38.658999999999999</v>
      </c>
      <c r="BN71" s="23">
        <f t="shared" si="23"/>
        <v>26.123000000000005</v>
      </c>
      <c r="BO71" s="23">
        <f t="shared" si="23"/>
        <v>12.556000000000001</v>
      </c>
      <c r="BP71" s="23">
        <f t="shared" si="23"/>
        <v>25.325000000000003</v>
      </c>
      <c r="BQ71" s="23">
        <f t="shared" si="23"/>
        <v>20.048999999999999</v>
      </c>
      <c r="BR71" s="23">
        <f t="shared" si="23"/>
        <v>14.173999999999999</v>
      </c>
      <c r="BS71" s="23">
        <f t="shared" si="23"/>
        <v>19.173999999999999</v>
      </c>
      <c r="BT71" s="23">
        <f t="shared" si="23"/>
        <v>47.99</v>
      </c>
      <c r="BU71" s="23">
        <f t="shared" ref="BU71:EF71" si="24">BU73+BU83+BU85</f>
        <v>6.3450000000000006</v>
      </c>
      <c r="BV71" s="23">
        <f t="shared" si="24"/>
        <v>21.324999999999999</v>
      </c>
      <c r="BW71" s="23">
        <f t="shared" si="24"/>
        <v>21.718000000000004</v>
      </c>
      <c r="BX71" s="23">
        <f t="shared" si="24"/>
        <v>22.428000000000001</v>
      </c>
      <c r="BY71" s="23">
        <f t="shared" si="24"/>
        <v>7.3150000000000004</v>
      </c>
      <c r="BZ71" s="23">
        <f t="shared" si="24"/>
        <v>21.849000000000004</v>
      </c>
      <c r="CA71" s="23">
        <f t="shared" si="24"/>
        <v>24.760999999999999</v>
      </c>
      <c r="CB71" s="23">
        <f t="shared" si="24"/>
        <v>15.57</v>
      </c>
      <c r="CC71" s="23">
        <f t="shared" si="24"/>
        <v>21.593</v>
      </c>
      <c r="CD71" s="23">
        <f t="shared" si="24"/>
        <v>23.210999999999999</v>
      </c>
      <c r="CE71" s="23">
        <f t="shared" si="24"/>
        <v>19.471</v>
      </c>
      <c r="CF71" s="23">
        <f t="shared" si="24"/>
        <v>11.888</v>
      </c>
      <c r="CG71" s="23">
        <f t="shared" si="24"/>
        <v>14.542000000000002</v>
      </c>
      <c r="CH71" s="23">
        <f t="shared" si="24"/>
        <v>46.539000000000001</v>
      </c>
      <c r="CI71" s="23">
        <f t="shared" si="24"/>
        <v>11.305000000000001</v>
      </c>
      <c r="CJ71" s="23">
        <f t="shared" si="24"/>
        <v>12.923</v>
      </c>
      <c r="CK71" s="23">
        <f t="shared" si="24"/>
        <v>25.086000000000002</v>
      </c>
      <c r="CL71" s="23">
        <f t="shared" si="24"/>
        <v>44.068000000000005</v>
      </c>
      <c r="CM71" s="23">
        <f t="shared" si="24"/>
        <v>37.355999999999995</v>
      </c>
      <c r="CN71" s="23">
        <f t="shared" si="24"/>
        <v>25.797999999999998</v>
      </c>
      <c r="CO71" s="23">
        <f t="shared" si="24"/>
        <v>21.160999999999998</v>
      </c>
      <c r="CP71" s="23">
        <f t="shared" si="24"/>
        <v>20.228000000000002</v>
      </c>
      <c r="CQ71" s="23">
        <f t="shared" si="24"/>
        <v>17.167999999999999</v>
      </c>
      <c r="CR71" s="23">
        <f t="shared" si="24"/>
        <v>226.65100000000001</v>
      </c>
      <c r="CS71" s="23">
        <f t="shared" si="24"/>
        <v>17.898</v>
      </c>
      <c r="CT71" s="23">
        <f t="shared" si="24"/>
        <v>37.058</v>
      </c>
      <c r="CU71" s="23">
        <f t="shared" si="24"/>
        <v>23.693000000000005</v>
      </c>
      <c r="CV71" s="23">
        <f t="shared" si="24"/>
        <v>22.146000000000001</v>
      </c>
      <c r="CW71" s="23">
        <f t="shared" si="24"/>
        <v>32.827999999999996</v>
      </c>
      <c r="CX71" s="23">
        <f t="shared" si="24"/>
        <v>23.605999999999998</v>
      </c>
      <c r="CY71" s="23">
        <f t="shared" si="24"/>
        <v>24.940000000000005</v>
      </c>
      <c r="CZ71" s="23">
        <f t="shared" si="24"/>
        <v>18.294999999999998</v>
      </c>
      <c r="DA71" s="23">
        <f t="shared" si="24"/>
        <v>25.410999999999998</v>
      </c>
      <c r="DB71" s="23">
        <f t="shared" si="24"/>
        <v>12.314</v>
      </c>
      <c r="DC71" s="23">
        <f t="shared" si="24"/>
        <v>36.084999999999994</v>
      </c>
      <c r="DD71" s="23">
        <f t="shared" si="24"/>
        <v>22.343000000000004</v>
      </c>
      <c r="DE71" s="23">
        <f t="shared" si="24"/>
        <v>18.575999999999997</v>
      </c>
      <c r="DF71" s="23">
        <f t="shared" si="24"/>
        <v>14.902000000000001</v>
      </c>
      <c r="DG71" s="23">
        <f t="shared" si="24"/>
        <v>15.849</v>
      </c>
      <c r="DH71" s="23">
        <f t="shared" si="24"/>
        <v>30.436</v>
      </c>
      <c r="DI71" s="23">
        <f t="shared" si="24"/>
        <v>39.344000000000001</v>
      </c>
      <c r="DJ71" s="23">
        <f t="shared" si="24"/>
        <v>362.37599999999998</v>
      </c>
      <c r="DK71" s="23">
        <f t="shared" si="24"/>
        <v>108.29299999999999</v>
      </c>
      <c r="DL71" s="23">
        <f t="shared" si="24"/>
        <v>94.27000000000001</v>
      </c>
      <c r="DM71" s="23">
        <f t="shared" si="24"/>
        <v>68.5</v>
      </c>
      <c r="DN71" s="23">
        <f t="shared" si="24"/>
        <v>117.55199999999999</v>
      </c>
      <c r="DO71" s="23">
        <f t="shared" si="24"/>
        <v>568.827</v>
      </c>
      <c r="DP71" s="23">
        <f t="shared" si="24"/>
        <v>19.774000000000001</v>
      </c>
      <c r="DQ71" s="23">
        <f t="shared" si="24"/>
        <v>23.467000000000002</v>
      </c>
      <c r="DR71" s="23">
        <f t="shared" si="24"/>
        <v>25.086000000000002</v>
      </c>
      <c r="DS71" s="23">
        <f t="shared" si="24"/>
        <v>23.722000000000001</v>
      </c>
      <c r="DT71" s="23">
        <f t="shared" si="24"/>
        <v>20.810000000000002</v>
      </c>
      <c r="DU71" s="23">
        <f t="shared" si="24"/>
        <v>23.722000000000001</v>
      </c>
      <c r="DV71" s="23">
        <f t="shared" si="24"/>
        <v>149.34300000000002</v>
      </c>
      <c r="DW71" s="23">
        <f t="shared" si="24"/>
        <v>45.328000000000003</v>
      </c>
      <c r="DX71" s="23">
        <f>DX73+DX83+DX85</f>
        <v>149.97300000000001</v>
      </c>
      <c r="DY71" s="23">
        <f t="shared" si="24"/>
        <v>20.466999999999999</v>
      </c>
      <c r="DZ71" s="23">
        <f t="shared" si="24"/>
        <v>23.21</v>
      </c>
      <c r="EA71" s="23">
        <f t="shared" si="24"/>
        <v>20.615000000000002</v>
      </c>
      <c r="EB71" s="23">
        <f t="shared" si="24"/>
        <v>44.382999999999996</v>
      </c>
      <c r="EC71" s="23">
        <f t="shared" si="24"/>
        <v>54.658999999999999</v>
      </c>
      <c r="ED71" s="23">
        <f t="shared" si="24"/>
        <v>41.350999999999999</v>
      </c>
      <c r="EE71" s="23">
        <f t="shared" si="24"/>
        <v>29.562999999999999</v>
      </c>
      <c r="EF71" s="23">
        <f t="shared" si="24"/>
        <v>63.331999999999994</v>
      </c>
      <c r="EG71" s="23">
        <f t="shared" ref="EG71:GU71" si="25">EG73+EG83+EG85</f>
        <v>13.397</v>
      </c>
      <c r="EH71" s="23">
        <f t="shared" si="25"/>
        <v>32.175999999999995</v>
      </c>
      <c r="EI71" s="23">
        <f t="shared" si="25"/>
        <v>20.881</v>
      </c>
      <c r="EJ71" s="23">
        <f t="shared" si="25"/>
        <v>15.183000000000002</v>
      </c>
      <c r="EK71" s="23">
        <f t="shared" si="25"/>
        <v>22.736999999999998</v>
      </c>
      <c r="EL71" s="23">
        <f t="shared" si="25"/>
        <v>27.673999999999999</v>
      </c>
      <c r="EM71" s="23">
        <f t="shared" si="25"/>
        <v>26.277000000000001</v>
      </c>
      <c r="EN71" s="23">
        <f t="shared" si="25"/>
        <v>24.302</v>
      </c>
      <c r="EO71" s="23">
        <f t="shared" si="25"/>
        <v>17.603000000000002</v>
      </c>
      <c r="EP71" s="23">
        <f t="shared" si="25"/>
        <v>14.631</v>
      </c>
      <c r="EQ71" s="23">
        <f t="shared" si="25"/>
        <v>31.724</v>
      </c>
      <c r="ER71" s="23">
        <f t="shared" si="25"/>
        <v>29.975000000000001</v>
      </c>
      <c r="ES71" s="23">
        <f t="shared" si="25"/>
        <v>30.346</v>
      </c>
      <c r="ET71" s="23">
        <f t="shared" si="25"/>
        <v>23.792999999999999</v>
      </c>
      <c r="EU71" s="23">
        <f t="shared" si="25"/>
        <v>25.797999999999998</v>
      </c>
      <c r="EV71" s="23">
        <f t="shared" si="25"/>
        <v>17.899000000000001</v>
      </c>
      <c r="EW71" s="23">
        <f t="shared" si="25"/>
        <v>21.225000000000001</v>
      </c>
      <c r="EX71" s="23">
        <f t="shared" si="25"/>
        <v>24.760999999999999</v>
      </c>
      <c r="EY71" s="23">
        <f t="shared" si="25"/>
        <v>8.452</v>
      </c>
      <c r="EZ71" s="23">
        <f t="shared" si="25"/>
        <v>21.088999999999999</v>
      </c>
      <c r="FA71" s="23">
        <f t="shared" si="25"/>
        <v>22.173999999999999</v>
      </c>
      <c r="FB71" s="23">
        <f t="shared" si="25"/>
        <v>24.760999999999999</v>
      </c>
      <c r="FC71" s="23">
        <f t="shared" si="25"/>
        <v>25.411000000000001</v>
      </c>
      <c r="FD71" s="23">
        <f t="shared" si="25"/>
        <v>23.467000000000002</v>
      </c>
      <c r="FE71" s="23">
        <f t="shared" si="25"/>
        <v>17.899000000000001</v>
      </c>
      <c r="FF71" s="23">
        <f t="shared" si="25"/>
        <v>23.722000000000001</v>
      </c>
      <c r="FG71" s="23">
        <f t="shared" si="25"/>
        <v>98.51700000000001</v>
      </c>
      <c r="FH71" s="23">
        <f t="shared" si="25"/>
        <v>105.82599999999999</v>
      </c>
      <c r="FI71" s="23">
        <f t="shared" si="25"/>
        <v>23.467000000000002</v>
      </c>
      <c r="FJ71" s="23">
        <f t="shared" si="25"/>
        <v>23.467000000000002</v>
      </c>
      <c r="FK71" s="23">
        <f t="shared" si="25"/>
        <v>122.114</v>
      </c>
      <c r="FL71" s="23">
        <f t="shared" si="25"/>
        <v>168.191</v>
      </c>
      <c r="FM71" s="23">
        <f t="shared" si="25"/>
        <v>23.467000000000002</v>
      </c>
      <c r="FN71" s="23">
        <f t="shared" si="25"/>
        <v>49.078000000000003</v>
      </c>
      <c r="FO71" s="23">
        <f t="shared" si="25"/>
        <v>4.008</v>
      </c>
      <c r="FP71" s="23">
        <f t="shared" si="25"/>
        <v>12.228000000000002</v>
      </c>
      <c r="FQ71" s="23">
        <f t="shared" si="25"/>
        <v>17.091000000000001</v>
      </c>
      <c r="FR71" s="23">
        <f t="shared" si="25"/>
        <v>22.173999999999999</v>
      </c>
      <c r="FS71" s="23">
        <f t="shared" si="25"/>
        <v>23.722000000000001</v>
      </c>
      <c r="FT71" s="23">
        <f t="shared" si="25"/>
        <v>23.467000000000002</v>
      </c>
      <c r="FU71" s="23">
        <f t="shared" si="25"/>
        <v>23.722000000000001</v>
      </c>
      <c r="FV71" s="23">
        <f t="shared" si="25"/>
        <v>14.997999999999999</v>
      </c>
      <c r="FW71" s="23">
        <f t="shared" si="25"/>
        <v>26.745999999999999</v>
      </c>
      <c r="FX71" s="23">
        <f t="shared" si="25"/>
        <v>32.914999999999999</v>
      </c>
      <c r="FY71" s="23">
        <f t="shared" si="25"/>
        <v>17.285999999999998</v>
      </c>
      <c r="FZ71" s="23">
        <f t="shared" si="25"/>
        <v>28.146000000000001</v>
      </c>
      <c r="GA71" s="23">
        <f t="shared" si="25"/>
        <v>29.347999999999995</v>
      </c>
      <c r="GB71" s="23">
        <f t="shared" si="25"/>
        <v>16.588999999999999</v>
      </c>
      <c r="GC71" s="23">
        <f t="shared" si="25"/>
        <v>28.963999999999995</v>
      </c>
      <c r="GD71" s="23">
        <f t="shared" si="25"/>
        <v>27.712</v>
      </c>
      <c r="GE71" s="23">
        <f t="shared" si="25"/>
        <v>23.745999999999999</v>
      </c>
      <c r="GF71" s="23">
        <f t="shared" si="25"/>
        <v>19.97</v>
      </c>
      <c r="GG71" s="23">
        <f t="shared" si="25"/>
        <v>31.980000000000004</v>
      </c>
      <c r="GH71" s="23">
        <f t="shared" si="25"/>
        <v>27.32</v>
      </c>
      <c r="GI71" s="23">
        <f t="shared" si="25"/>
        <v>33.052999999999997</v>
      </c>
      <c r="GJ71" s="23">
        <f t="shared" si="25"/>
        <v>14.358999999999998</v>
      </c>
      <c r="GK71" s="23">
        <f t="shared" si="25"/>
        <v>25.797999999999998</v>
      </c>
      <c r="GL71" s="23">
        <f t="shared" si="25"/>
        <v>25.797999999999998</v>
      </c>
      <c r="GM71" s="23">
        <f t="shared" si="25"/>
        <v>22.428000000000001</v>
      </c>
      <c r="GN71" s="23">
        <f t="shared" si="25"/>
        <v>23.467000000000002</v>
      </c>
      <c r="GO71" s="23">
        <f t="shared" si="25"/>
        <v>17.839000000000002</v>
      </c>
      <c r="GP71" s="23">
        <f t="shared" si="25"/>
        <v>19.29</v>
      </c>
      <c r="GQ71" s="23">
        <f t="shared" si="25"/>
        <v>19.173999999999999</v>
      </c>
      <c r="GR71" s="23">
        <f t="shared" si="25"/>
        <v>19.503</v>
      </c>
      <c r="GS71" s="23">
        <f t="shared" si="25"/>
        <v>24.741999999999997</v>
      </c>
      <c r="GT71" s="23">
        <f t="shared" si="25"/>
        <v>20.628</v>
      </c>
      <c r="GU71" s="23">
        <f t="shared" si="25"/>
        <v>26.691000000000003</v>
      </c>
      <c r="GV71" s="23">
        <f t="shared" ref="GV71:ID71" si="26">GV73+GV83+GV85</f>
        <v>16.571999999999999</v>
      </c>
      <c r="GW71" s="23">
        <f t="shared" si="26"/>
        <v>17.188000000000002</v>
      </c>
      <c r="GX71" s="23">
        <f t="shared" si="26"/>
        <v>29.381</v>
      </c>
      <c r="GY71" s="23">
        <f t="shared" si="26"/>
        <v>27.344000000000001</v>
      </c>
      <c r="GZ71" s="23">
        <f t="shared" si="26"/>
        <v>18.536000000000001</v>
      </c>
      <c r="HA71" s="23">
        <f t="shared" si="26"/>
        <v>15.183000000000002</v>
      </c>
      <c r="HB71" s="23">
        <f t="shared" si="26"/>
        <v>18.786999999999999</v>
      </c>
      <c r="HC71" s="23">
        <f t="shared" si="26"/>
        <v>20.241999999999997</v>
      </c>
      <c r="HD71" s="23">
        <f t="shared" si="26"/>
        <v>15.667999999999999</v>
      </c>
      <c r="HE71" s="23">
        <f t="shared" si="26"/>
        <v>17.440999999999999</v>
      </c>
      <c r="HF71" s="23">
        <f t="shared" si="26"/>
        <v>21.917999999999999</v>
      </c>
      <c r="HG71" s="23">
        <f t="shared" si="26"/>
        <v>22.185999999999996</v>
      </c>
      <c r="HH71" s="23">
        <f t="shared" si="26"/>
        <v>15.125</v>
      </c>
      <c r="HI71" s="23">
        <f t="shared" si="26"/>
        <v>22.869999999999997</v>
      </c>
      <c r="HJ71" s="23">
        <f t="shared" si="26"/>
        <v>20.122</v>
      </c>
      <c r="HK71" s="23">
        <f t="shared" si="26"/>
        <v>21.21</v>
      </c>
      <c r="HL71" s="23">
        <f t="shared" si="26"/>
        <v>19.739999999999998</v>
      </c>
      <c r="HM71" s="23">
        <f t="shared" si="26"/>
        <v>627.17199999999991</v>
      </c>
      <c r="HN71" s="23">
        <f t="shared" si="26"/>
        <v>17.884</v>
      </c>
      <c r="HO71" s="23">
        <f t="shared" si="26"/>
        <v>27.417000000000002</v>
      </c>
      <c r="HP71" s="23">
        <f t="shared" si="26"/>
        <v>25.797999999999998</v>
      </c>
      <c r="HQ71" s="23">
        <f t="shared" si="26"/>
        <v>24.18</v>
      </c>
      <c r="HR71" s="23">
        <f t="shared" si="26"/>
        <v>25.797999999999998</v>
      </c>
      <c r="HS71" s="23">
        <f t="shared" si="26"/>
        <v>27.417000000000002</v>
      </c>
      <c r="HT71" s="23">
        <f t="shared" si="26"/>
        <v>25.797999999999998</v>
      </c>
      <c r="HU71" s="23">
        <f t="shared" si="26"/>
        <v>14.601000000000001</v>
      </c>
      <c r="HV71" s="23">
        <f t="shared" si="26"/>
        <v>23.210999999999999</v>
      </c>
      <c r="HW71" s="23">
        <f t="shared" si="26"/>
        <v>25.797999999999998</v>
      </c>
      <c r="HX71" s="23">
        <f t="shared" si="26"/>
        <v>24.760999999999999</v>
      </c>
      <c r="HY71" s="23">
        <f t="shared" si="26"/>
        <v>25.797999999999998</v>
      </c>
      <c r="HZ71" s="23">
        <f t="shared" si="26"/>
        <v>25.797999999999998</v>
      </c>
      <c r="IA71" s="23">
        <f t="shared" si="26"/>
        <v>24.18</v>
      </c>
      <c r="IB71" s="23">
        <f t="shared" si="26"/>
        <v>417.62399999999997</v>
      </c>
      <c r="IC71" s="23">
        <f t="shared" si="26"/>
        <v>25.129999999999995</v>
      </c>
      <c r="ID71" s="23">
        <f t="shared" si="26"/>
        <v>451.7890000000001</v>
      </c>
    </row>
    <row r="72" spans="1:238" ht="13.5" customHeight="1">
      <c r="A72" s="15" t="s">
        <v>87</v>
      </c>
      <c r="B72" s="53" t="s">
        <v>88</v>
      </c>
      <c r="C72" s="16" t="s">
        <v>45</v>
      </c>
      <c r="D72" s="24">
        <f>E72+F72</f>
        <v>5.40899999999999</v>
      </c>
      <c r="E72" s="24">
        <f>E74+E76+E78+E80</f>
        <v>5.40899999999999</v>
      </c>
      <c r="F72" s="24">
        <f t="shared" ref="F72:BT73" si="27">F74+F76+F78+F80</f>
        <v>0</v>
      </c>
      <c r="G72" s="24">
        <f t="shared" si="27"/>
        <v>1.6E-2</v>
      </c>
      <c r="H72" s="24">
        <f t="shared" si="27"/>
        <v>1.7000000000000001E-2</v>
      </c>
      <c r="I72" s="24">
        <f t="shared" si="27"/>
        <v>1.4999999999999999E-2</v>
      </c>
      <c r="J72" s="24">
        <f t="shared" si="27"/>
        <v>1.2E-2</v>
      </c>
      <c r="K72" s="24">
        <f>K74+K76+K78+K80</f>
        <v>1.7000000000000001E-2</v>
      </c>
      <c r="L72" s="24">
        <f>L74+L76+L78+L80</f>
        <v>1.7000000000000001E-2</v>
      </c>
      <c r="M72" s="24">
        <f t="shared" si="27"/>
        <v>9.0000000000000011E-3</v>
      </c>
      <c r="N72" s="24">
        <f t="shared" si="27"/>
        <v>7.0000000000000001E-3</v>
      </c>
      <c r="O72" s="24">
        <f t="shared" si="27"/>
        <v>1.4999999999999999E-2</v>
      </c>
      <c r="P72" s="24">
        <f t="shared" si="27"/>
        <v>1.6E-2</v>
      </c>
      <c r="Q72" s="24">
        <f t="shared" si="27"/>
        <v>1.3000000000000001E-2</v>
      </c>
      <c r="R72" s="24">
        <f t="shared" si="27"/>
        <v>1.3000000000000001E-2</v>
      </c>
      <c r="S72" s="24">
        <f t="shared" si="27"/>
        <v>1.6E-2</v>
      </c>
      <c r="T72" s="24">
        <f t="shared" si="27"/>
        <v>1.6E-2</v>
      </c>
      <c r="U72" s="24">
        <f t="shared" si="27"/>
        <v>1.3999999999999999E-2</v>
      </c>
      <c r="V72" s="24">
        <f t="shared" si="27"/>
        <v>1.3000000000000001E-2</v>
      </c>
      <c r="W72" s="24">
        <f t="shared" si="27"/>
        <v>1.6E-2</v>
      </c>
      <c r="X72" s="24">
        <f t="shared" si="27"/>
        <v>1.6E-2</v>
      </c>
      <c r="Y72" s="24">
        <f t="shared" si="27"/>
        <v>1.3999999999999999E-2</v>
      </c>
      <c r="Z72" s="24">
        <f t="shared" si="27"/>
        <v>8.5000000000000006E-2</v>
      </c>
      <c r="AA72" s="24">
        <f t="shared" si="27"/>
        <v>1.4999999999999999E-2</v>
      </c>
      <c r="AB72" s="24">
        <f>AB74+AB76+AB78+AB80</f>
        <v>1.4E-2</v>
      </c>
      <c r="AC72" s="24">
        <f t="shared" si="27"/>
        <v>1.6E-2</v>
      </c>
      <c r="AD72" s="24">
        <f t="shared" si="27"/>
        <v>1.4999999999999999E-2</v>
      </c>
      <c r="AE72" s="24">
        <f t="shared" si="27"/>
        <v>1.7000000000000001E-2</v>
      </c>
      <c r="AF72" s="24">
        <f t="shared" si="27"/>
        <v>1.2E-2</v>
      </c>
      <c r="AG72" s="24">
        <f t="shared" si="27"/>
        <v>1.3000000000000001E-2</v>
      </c>
      <c r="AH72" s="24">
        <f t="shared" si="27"/>
        <v>1.9000000000000003E-2</v>
      </c>
      <c r="AI72" s="24">
        <f t="shared" si="27"/>
        <v>1.5000000000000001E-2</v>
      </c>
      <c r="AJ72" s="24">
        <f t="shared" si="27"/>
        <v>1.7000000000000001E-2</v>
      </c>
      <c r="AK72" s="24">
        <f t="shared" si="27"/>
        <v>1.0999999999999999E-2</v>
      </c>
      <c r="AL72" s="24">
        <f t="shared" si="27"/>
        <v>1.3000000000000001E-2</v>
      </c>
      <c r="AM72" s="24">
        <f t="shared" si="27"/>
        <v>1.2E-2</v>
      </c>
      <c r="AN72" s="24">
        <f t="shared" si="27"/>
        <v>1.3000000000000001E-2</v>
      </c>
      <c r="AO72" s="24">
        <f t="shared" si="27"/>
        <v>1.4999999999999999E-2</v>
      </c>
      <c r="AP72" s="24">
        <f t="shared" si="27"/>
        <v>1.3000000000000001E-2</v>
      </c>
      <c r="AQ72" s="24">
        <f t="shared" si="27"/>
        <v>1.4E-2</v>
      </c>
      <c r="AR72" s="24">
        <f t="shared" si="27"/>
        <v>1.3000000000000001E-2</v>
      </c>
      <c r="AS72" s="24">
        <f t="shared" si="27"/>
        <v>0.01</v>
      </c>
      <c r="AT72" s="24">
        <f t="shared" si="27"/>
        <v>1.8000000000000002E-2</v>
      </c>
      <c r="AU72" s="24">
        <f t="shared" si="27"/>
        <v>1.2E-2</v>
      </c>
      <c r="AV72" s="24">
        <f t="shared" si="27"/>
        <v>1.2E-2</v>
      </c>
      <c r="AW72" s="24">
        <f t="shared" si="27"/>
        <v>0.156</v>
      </c>
      <c r="AX72" s="24">
        <f t="shared" si="27"/>
        <v>0.01</v>
      </c>
      <c r="AY72" s="24">
        <f t="shared" si="27"/>
        <v>1.7000000000000001E-2</v>
      </c>
      <c r="AZ72" s="24">
        <f t="shared" si="27"/>
        <v>1.8000000000000002E-2</v>
      </c>
      <c r="BA72" s="24">
        <f t="shared" si="27"/>
        <v>0.10400000000000001</v>
      </c>
      <c r="BB72" s="24">
        <f t="shared" si="27"/>
        <v>1.0999999999999999E-2</v>
      </c>
      <c r="BC72" s="24">
        <f t="shared" si="27"/>
        <v>1.3000000000000001E-2</v>
      </c>
      <c r="BD72" s="24">
        <f t="shared" si="27"/>
        <v>1.2E-2</v>
      </c>
      <c r="BE72" s="24">
        <f>BE74+BE76+BE78+BE80</f>
        <v>1.4999999999999999E-2</v>
      </c>
      <c r="BF72" s="24">
        <f t="shared" si="27"/>
        <v>1.5000000000000001E-2</v>
      </c>
      <c r="BG72" s="24">
        <f t="shared" si="27"/>
        <v>1.2E-2</v>
      </c>
      <c r="BH72" s="24">
        <f t="shared" si="27"/>
        <v>1.4E-2</v>
      </c>
      <c r="BI72" s="24">
        <f t="shared" si="27"/>
        <v>1.3000000000000001E-2</v>
      </c>
      <c r="BJ72" s="24">
        <f t="shared" si="27"/>
        <v>1.4999999999999999E-2</v>
      </c>
      <c r="BK72" s="24">
        <f t="shared" si="27"/>
        <v>0.23100000000000001</v>
      </c>
      <c r="BL72" s="24">
        <f t="shared" si="27"/>
        <v>1.2E-2</v>
      </c>
      <c r="BM72" s="24">
        <f t="shared" si="27"/>
        <v>2.1000000000000001E-2</v>
      </c>
      <c r="BN72" s="24">
        <f t="shared" si="27"/>
        <v>1.6E-2</v>
      </c>
      <c r="BO72" s="24">
        <f t="shared" si="27"/>
        <v>8.0000000000000002E-3</v>
      </c>
      <c r="BP72" s="24">
        <f t="shared" si="27"/>
        <v>1.4000000000000002E-2</v>
      </c>
      <c r="BQ72" s="24">
        <f t="shared" si="27"/>
        <v>1.2E-2</v>
      </c>
      <c r="BR72" s="24">
        <f t="shared" si="27"/>
        <v>9.0000000000000011E-3</v>
      </c>
      <c r="BS72" s="24">
        <f t="shared" si="27"/>
        <v>1.0999999999999999E-2</v>
      </c>
      <c r="BT72" s="24">
        <f t="shared" si="27"/>
        <v>3.0000000000000002E-2</v>
      </c>
      <c r="BU72" s="24">
        <f t="shared" ref="BU72:EF73" si="28">BU74+BU76+BU78+BU80</f>
        <v>5.0000000000000001E-3</v>
      </c>
      <c r="BV72" s="24">
        <f t="shared" si="28"/>
        <v>1.3000000000000001E-2</v>
      </c>
      <c r="BW72" s="24">
        <f t="shared" si="28"/>
        <v>1.2E-2</v>
      </c>
      <c r="BX72" s="24">
        <f t="shared" si="28"/>
        <v>1.3000000000000001E-2</v>
      </c>
      <c r="BY72" s="24">
        <f t="shared" si="28"/>
        <v>4.0000000000000001E-3</v>
      </c>
      <c r="BZ72" s="24">
        <f t="shared" si="28"/>
        <v>1.3000000000000001E-2</v>
      </c>
      <c r="CA72" s="24">
        <f t="shared" si="28"/>
        <v>1.4999999999999999E-2</v>
      </c>
      <c r="CB72" s="24">
        <f t="shared" si="28"/>
        <v>8.0000000000000002E-3</v>
      </c>
      <c r="CC72" s="24">
        <f t="shared" si="28"/>
        <v>1.3000000000000001E-2</v>
      </c>
      <c r="CD72" s="24">
        <f t="shared" si="28"/>
        <v>1.4E-2</v>
      </c>
      <c r="CE72" s="24">
        <f t="shared" si="28"/>
        <v>1.2E-2</v>
      </c>
      <c r="CF72" s="24">
        <f t="shared" si="28"/>
        <v>6.0000000000000001E-3</v>
      </c>
      <c r="CG72" s="24">
        <f t="shared" si="28"/>
        <v>8.0000000000000002E-3</v>
      </c>
      <c r="CH72" s="24">
        <f t="shared" si="28"/>
        <v>2.9000000000000001E-2</v>
      </c>
      <c r="CI72" s="24">
        <f t="shared" si="28"/>
        <v>6.0000000000000001E-3</v>
      </c>
      <c r="CJ72" s="24">
        <f t="shared" si="28"/>
        <v>7.0000000000000001E-3</v>
      </c>
      <c r="CK72" s="24">
        <f t="shared" si="28"/>
        <v>1.4999999999999999E-2</v>
      </c>
      <c r="CL72" s="24">
        <f t="shared" si="28"/>
        <v>2.8000000000000001E-2</v>
      </c>
      <c r="CM72" s="24">
        <f t="shared" si="28"/>
        <v>2.3E-2</v>
      </c>
      <c r="CN72" s="24">
        <f t="shared" si="28"/>
        <v>1.6E-2</v>
      </c>
      <c r="CO72" s="24">
        <f t="shared" si="28"/>
        <v>1.3000000000000001E-2</v>
      </c>
      <c r="CP72" s="24">
        <f t="shared" si="28"/>
        <v>0.01</v>
      </c>
      <c r="CQ72" s="24">
        <f t="shared" si="28"/>
        <v>1.0999999999999999E-2</v>
      </c>
      <c r="CR72" s="24">
        <f t="shared" si="28"/>
        <v>0.11800000000000001</v>
      </c>
      <c r="CS72" s="24">
        <f t="shared" si="28"/>
        <v>1.2E-2</v>
      </c>
      <c r="CT72" s="24">
        <f t="shared" si="28"/>
        <v>1.8000000000000002E-2</v>
      </c>
      <c r="CU72" s="24">
        <f t="shared" si="28"/>
        <v>1.3000000000000001E-2</v>
      </c>
      <c r="CV72" s="24">
        <f t="shared" si="28"/>
        <v>0.01</v>
      </c>
      <c r="CW72" s="24">
        <f t="shared" si="28"/>
        <v>0.02</v>
      </c>
      <c r="CX72" s="24">
        <f t="shared" si="28"/>
        <v>1.4999999999999999E-2</v>
      </c>
      <c r="CY72" s="24">
        <f t="shared" si="28"/>
        <v>1.6E-2</v>
      </c>
      <c r="CZ72" s="24">
        <f t="shared" si="28"/>
        <v>1.2E-2</v>
      </c>
      <c r="DA72" s="24">
        <f t="shared" si="28"/>
        <v>1.6E-2</v>
      </c>
      <c r="DB72" s="24">
        <f t="shared" si="28"/>
        <v>8.0000000000000002E-3</v>
      </c>
      <c r="DC72" s="24">
        <f t="shared" si="28"/>
        <v>2.1999999999999999E-2</v>
      </c>
      <c r="DD72" s="24">
        <f t="shared" si="28"/>
        <v>1.3000000000000001E-2</v>
      </c>
      <c r="DE72" s="24">
        <f t="shared" si="28"/>
        <v>1.3000000000000001E-2</v>
      </c>
      <c r="DF72" s="24">
        <f t="shared" si="28"/>
        <v>8.0000000000000002E-3</v>
      </c>
      <c r="DG72" s="24">
        <f t="shared" si="28"/>
        <v>9.0000000000000011E-3</v>
      </c>
      <c r="DH72" s="24">
        <f t="shared" si="28"/>
        <v>1.8000000000000002E-2</v>
      </c>
      <c r="DI72" s="24">
        <f t="shared" si="28"/>
        <v>1.8000000000000002E-2</v>
      </c>
      <c r="DJ72" s="24">
        <f t="shared" si="28"/>
        <v>0.18200000000000002</v>
      </c>
      <c r="DK72" s="24">
        <f t="shared" si="28"/>
        <v>6.2E-2</v>
      </c>
      <c r="DL72" s="24">
        <f t="shared" si="28"/>
        <v>4.1000000000000002E-2</v>
      </c>
      <c r="DM72" s="24">
        <f t="shared" si="28"/>
        <v>3.1E-2</v>
      </c>
      <c r="DN72" s="24">
        <f t="shared" si="28"/>
        <v>5.2000000000000005E-2</v>
      </c>
      <c r="DO72" s="24">
        <f t="shared" si="28"/>
        <v>0.26600000000000001</v>
      </c>
      <c r="DP72" s="24">
        <f t="shared" si="28"/>
        <v>1.0999999999999999E-2</v>
      </c>
      <c r="DQ72" s="24">
        <f t="shared" si="28"/>
        <v>1.4E-2</v>
      </c>
      <c r="DR72" s="24">
        <f t="shared" si="28"/>
        <v>1.4999999999999999E-2</v>
      </c>
      <c r="DS72" s="24">
        <f t="shared" si="28"/>
        <v>1.4E-2</v>
      </c>
      <c r="DT72" s="24">
        <f t="shared" si="28"/>
        <v>1.2E-2</v>
      </c>
      <c r="DU72" s="24">
        <f t="shared" si="28"/>
        <v>1.4E-2</v>
      </c>
      <c r="DV72" s="24">
        <f t="shared" si="28"/>
        <v>6.4000000000000001E-2</v>
      </c>
      <c r="DW72" s="24">
        <f t="shared" si="28"/>
        <v>1.7000000000000001E-2</v>
      </c>
      <c r="DX72" s="24">
        <f>DX74+DX76+DX78+DX80</f>
        <v>7.0999999999999994E-2</v>
      </c>
      <c r="DY72" s="24">
        <f t="shared" si="28"/>
        <v>0.01</v>
      </c>
      <c r="DZ72" s="24">
        <f t="shared" si="28"/>
        <v>0.01</v>
      </c>
      <c r="EA72" s="24">
        <f t="shared" si="28"/>
        <v>7.0000000000000001E-3</v>
      </c>
      <c r="EB72" s="24">
        <f t="shared" si="28"/>
        <v>1.3000000000000001E-2</v>
      </c>
      <c r="EC72" s="24">
        <f t="shared" si="28"/>
        <v>1.9E-2</v>
      </c>
      <c r="ED72" s="24">
        <f t="shared" si="28"/>
        <v>0.02</v>
      </c>
      <c r="EE72" s="24">
        <f t="shared" si="28"/>
        <v>0.02</v>
      </c>
      <c r="EF72" s="24">
        <f t="shared" si="28"/>
        <v>0.03</v>
      </c>
      <c r="EG72" s="24">
        <f t="shared" ref="EG72:GU73" si="29">EG74+EG76+EG78+EG80</f>
        <v>6.0000000000000001E-3</v>
      </c>
      <c r="EH72" s="24">
        <f t="shared" si="29"/>
        <v>1.3000000000000001E-2</v>
      </c>
      <c r="EI72" s="24">
        <f t="shared" si="29"/>
        <v>1.2E-2</v>
      </c>
      <c r="EJ72" s="24">
        <f t="shared" si="29"/>
        <v>9.0000000000000011E-3</v>
      </c>
      <c r="EK72" s="24">
        <f t="shared" si="29"/>
        <v>1.4E-2</v>
      </c>
      <c r="EL72" s="24">
        <f t="shared" si="29"/>
        <v>1.6E-2</v>
      </c>
      <c r="EM72" s="24">
        <f t="shared" si="29"/>
        <v>1.6E-2</v>
      </c>
      <c r="EN72" s="24">
        <f t="shared" si="29"/>
        <v>1.4999999999999999E-2</v>
      </c>
      <c r="EO72" s="24">
        <f t="shared" si="29"/>
        <v>9.0000000000000011E-3</v>
      </c>
      <c r="EP72" s="24">
        <f t="shared" si="29"/>
        <v>0.01</v>
      </c>
      <c r="EQ72" s="24">
        <f t="shared" si="29"/>
        <v>1.9E-2</v>
      </c>
      <c r="ER72" s="24">
        <f t="shared" si="29"/>
        <v>1.7000000000000001E-2</v>
      </c>
      <c r="ES72" s="24">
        <f t="shared" si="29"/>
        <v>1.8000000000000002E-2</v>
      </c>
      <c r="ET72" s="24">
        <f t="shared" si="29"/>
        <v>1.4000000000000002E-2</v>
      </c>
      <c r="EU72" s="24">
        <f t="shared" si="29"/>
        <v>1.6E-2</v>
      </c>
      <c r="EV72" s="24">
        <f t="shared" si="29"/>
        <v>0.01</v>
      </c>
      <c r="EW72" s="24">
        <f t="shared" si="29"/>
        <v>1.2E-2</v>
      </c>
      <c r="EX72" s="24">
        <f t="shared" si="29"/>
        <v>1.4999999999999999E-2</v>
      </c>
      <c r="EY72" s="24">
        <f t="shared" si="29"/>
        <v>5.0000000000000001E-3</v>
      </c>
      <c r="EZ72" s="24">
        <f t="shared" si="29"/>
        <v>1.3000000000000001E-2</v>
      </c>
      <c r="FA72" s="24">
        <f t="shared" si="29"/>
        <v>1.3000000000000001E-2</v>
      </c>
      <c r="FB72" s="24">
        <f t="shared" si="29"/>
        <v>1.4999999999999999E-2</v>
      </c>
      <c r="FC72" s="24">
        <f t="shared" si="29"/>
        <v>1.5000000000000001E-2</v>
      </c>
      <c r="FD72" s="24">
        <f t="shared" si="29"/>
        <v>1.4E-2</v>
      </c>
      <c r="FE72" s="24">
        <f t="shared" si="29"/>
        <v>0.01</v>
      </c>
      <c r="FF72" s="24">
        <f t="shared" si="29"/>
        <v>1.4E-2</v>
      </c>
      <c r="FG72" s="24">
        <f>FG74+FG76+FG78+FG80</f>
        <v>0.05</v>
      </c>
      <c r="FH72" s="24">
        <f>FH74+FH76+FH78+FH80</f>
        <v>4.9000000000000002E-2</v>
      </c>
      <c r="FI72" s="24">
        <f t="shared" si="29"/>
        <v>1.4E-2</v>
      </c>
      <c r="FJ72" s="24">
        <f t="shared" si="29"/>
        <v>1.4E-2</v>
      </c>
      <c r="FK72" s="24">
        <f>FK74+FK76+FK78+FK80</f>
        <v>5.8999999999999997E-2</v>
      </c>
      <c r="FL72" s="24">
        <f t="shared" si="29"/>
        <v>8.5999999999999993E-2</v>
      </c>
      <c r="FM72" s="24">
        <f t="shared" si="29"/>
        <v>1.4E-2</v>
      </c>
      <c r="FN72" s="24">
        <f t="shared" si="29"/>
        <v>2.8999999999999998E-2</v>
      </c>
      <c r="FO72" s="24">
        <f t="shared" si="29"/>
        <v>0</v>
      </c>
      <c r="FP72" s="24">
        <f t="shared" si="29"/>
        <v>8.0000000000000002E-3</v>
      </c>
      <c r="FQ72" s="24">
        <f t="shared" si="29"/>
        <v>9.0000000000000011E-3</v>
      </c>
      <c r="FR72" s="24">
        <f t="shared" si="29"/>
        <v>1.3000000000000001E-2</v>
      </c>
      <c r="FS72" s="24">
        <f t="shared" si="29"/>
        <v>1.4E-2</v>
      </c>
      <c r="FT72" s="24">
        <f t="shared" si="29"/>
        <v>1.4E-2</v>
      </c>
      <c r="FU72" s="24">
        <f t="shared" si="29"/>
        <v>1.4E-2</v>
      </c>
      <c r="FV72" s="24">
        <f t="shared" si="29"/>
        <v>9.0000000000000011E-3</v>
      </c>
      <c r="FW72" s="24">
        <f t="shared" si="29"/>
        <v>1.7999999999999999E-2</v>
      </c>
      <c r="FX72" s="24">
        <f t="shared" si="29"/>
        <v>0.02</v>
      </c>
      <c r="FY72" s="24">
        <f t="shared" si="29"/>
        <v>1.2E-2</v>
      </c>
      <c r="FZ72" s="24">
        <f t="shared" si="29"/>
        <v>1.7000000000000001E-2</v>
      </c>
      <c r="GA72" s="24">
        <f t="shared" si="29"/>
        <v>1.7999999999999999E-2</v>
      </c>
      <c r="GB72" s="24">
        <f t="shared" si="29"/>
        <v>1.0999999999999999E-2</v>
      </c>
      <c r="GC72" s="24">
        <f t="shared" si="29"/>
        <v>1.9E-2</v>
      </c>
      <c r="GD72" s="24">
        <f t="shared" si="29"/>
        <v>1.7000000000000001E-2</v>
      </c>
      <c r="GE72" s="24">
        <f t="shared" si="29"/>
        <v>1.4E-2</v>
      </c>
      <c r="GF72" s="24">
        <f t="shared" si="29"/>
        <v>1.4000000000000002E-2</v>
      </c>
      <c r="GG72" s="24">
        <f t="shared" si="29"/>
        <v>1.9E-2</v>
      </c>
      <c r="GH72" s="24">
        <f t="shared" si="29"/>
        <v>1.5000000000000001E-2</v>
      </c>
      <c r="GI72" s="24">
        <f t="shared" si="29"/>
        <v>2.1000000000000001E-2</v>
      </c>
      <c r="GJ72" s="24">
        <f t="shared" si="29"/>
        <v>7.0000000000000001E-3</v>
      </c>
      <c r="GK72" s="24">
        <f t="shared" si="29"/>
        <v>1.6E-2</v>
      </c>
      <c r="GL72" s="24">
        <f t="shared" si="29"/>
        <v>1.6E-2</v>
      </c>
      <c r="GM72" s="24">
        <f t="shared" si="29"/>
        <v>1.3000000000000001E-2</v>
      </c>
      <c r="GN72" s="24">
        <f t="shared" si="29"/>
        <v>1.4E-2</v>
      </c>
      <c r="GO72" s="24">
        <f t="shared" si="29"/>
        <v>9.0000000000000011E-3</v>
      </c>
      <c r="GP72" s="24">
        <f t="shared" si="29"/>
        <v>1.2E-2</v>
      </c>
      <c r="GQ72" s="24">
        <f t="shared" si="29"/>
        <v>1.0999999999999999E-2</v>
      </c>
      <c r="GR72" s="24">
        <f t="shared" si="29"/>
        <v>1.0999999999999999E-2</v>
      </c>
      <c r="GS72" s="24">
        <f t="shared" si="29"/>
        <v>1.6E-2</v>
      </c>
      <c r="GT72" s="24">
        <f t="shared" si="29"/>
        <v>1.2E-2</v>
      </c>
      <c r="GU72" s="24">
        <f t="shared" si="29"/>
        <v>1.6E-2</v>
      </c>
      <c r="GV72" s="24">
        <f t="shared" ref="GV72:ID73" si="30">GV74+GV76+GV78+GV80</f>
        <v>1.0999999999999999E-2</v>
      </c>
      <c r="GW72" s="24">
        <f t="shared" si="30"/>
        <v>9.0000000000000011E-3</v>
      </c>
      <c r="GX72" s="24">
        <f t="shared" si="30"/>
        <v>1.7000000000000001E-2</v>
      </c>
      <c r="GY72" s="24">
        <f t="shared" si="30"/>
        <v>1.6E-2</v>
      </c>
      <c r="GZ72" s="24">
        <f t="shared" si="30"/>
        <v>1.2E-2</v>
      </c>
      <c r="HA72" s="24">
        <f t="shared" si="30"/>
        <v>9.0000000000000011E-3</v>
      </c>
      <c r="HB72" s="24">
        <f t="shared" si="30"/>
        <v>1.2E-2</v>
      </c>
      <c r="HC72" s="24">
        <f t="shared" si="30"/>
        <v>1.3000000000000001E-2</v>
      </c>
      <c r="HD72" s="24">
        <f t="shared" si="30"/>
        <v>1.0999999999999999E-2</v>
      </c>
      <c r="HE72" s="24">
        <f t="shared" si="30"/>
        <v>1.0999999999999999E-2</v>
      </c>
      <c r="HF72" s="24">
        <f t="shared" si="30"/>
        <v>1.3000000000000001E-2</v>
      </c>
      <c r="HG72" s="24">
        <f t="shared" si="30"/>
        <v>1.5000000000000001E-2</v>
      </c>
      <c r="HH72" s="24">
        <f t="shared" si="30"/>
        <v>0.01</v>
      </c>
      <c r="HI72" s="24">
        <f t="shared" si="30"/>
        <v>1.4999999999999999E-2</v>
      </c>
      <c r="HJ72" s="24">
        <f t="shared" si="30"/>
        <v>1.2E-2</v>
      </c>
      <c r="HK72" s="24">
        <f t="shared" si="30"/>
        <v>1.2E-2</v>
      </c>
      <c r="HL72" s="24">
        <f t="shared" si="30"/>
        <v>1.2E-2</v>
      </c>
      <c r="HM72" s="24">
        <f t="shared" si="30"/>
        <v>0.314</v>
      </c>
      <c r="HN72" s="24">
        <f t="shared" si="30"/>
        <v>0.01</v>
      </c>
      <c r="HO72" s="24">
        <f t="shared" si="30"/>
        <v>1.7000000000000001E-2</v>
      </c>
      <c r="HP72" s="24">
        <f t="shared" si="30"/>
        <v>1.6E-2</v>
      </c>
      <c r="HQ72" s="24">
        <f t="shared" si="30"/>
        <v>1.4999999999999999E-2</v>
      </c>
      <c r="HR72" s="24">
        <f t="shared" si="30"/>
        <v>1.6E-2</v>
      </c>
      <c r="HS72" s="24">
        <f t="shared" si="30"/>
        <v>1.7000000000000001E-2</v>
      </c>
      <c r="HT72" s="24">
        <f t="shared" si="30"/>
        <v>1.6E-2</v>
      </c>
      <c r="HU72" s="24">
        <f t="shared" si="30"/>
        <v>9.0000000000000011E-3</v>
      </c>
      <c r="HV72" s="24">
        <f t="shared" si="30"/>
        <v>1.4E-2</v>
      </c>
      <c r="HW72" s="24">
        <f t="shared" si="30"/>
        <v>1.6E-2</v>
      </c>
      <c r="HX72" s="24">
        <f t="shared" si="30"/>
        <v>1.4999999999999999E-2</v>
      </c>
      <c r="HY72" s="24">
        <f t="shared" si="30"/>
        <v>1.6E-2</v>
      </c>
      <c r="HZ72" s="24">
        <f t="shared" si="30"/>
        <v>1.6E-2</v>
      </c>
      <c r="IA72" s="24">
        <f t="shared" si="30"/>
        <v>1.4999999999999999E-2</v>
      </c>
      <c r="IB72" s="24">
        <f t="shared" si="30"/>
        <v>0.21700000000000003</v>
      </c>
      <c r="IC72" s="24">
        <f t="shared" si="30"/>
        <v>1.6E-2</v>
      </c>
      <c r="ID72" s="24">
        <f t="shared" si="30"/>
        <v>0.23700000000000002</v>
      </c>
    </row>
    <row r="73" spans="1:238" ht="13.5" customHeight="1">
      <c r="A73" s="15"/>
      <c r="B73" s="53"/>
      <c r="C73" s="16" t="s">
        <v>17</v>
      </c>
      <c r="D73" s="24">
        <f t="shared" ref="D73:D84" si="31">E73+F73</f>
        <v>8003.9939999999933</v>
      </c>
      <c r="E73" s="24">
        <f>E75+E77+E79+E81</f>
        <v>8003.9939999999933</v>
      </c>
      <c r="F73" s="24">
        <f t="shared" si="27"/>
        <v>0</v>
      </c>
      <c r="G73" s="24">
        <f t="shared" si="27"/>
        <v>20.776000000000003</v>
      </c>
      <c r="H73" s="24">
        <f t="shared" si="27"/>
        <v>22.07</v>
      </c>
      <c r="I73" s="24">
        <f t="shared" si="27"/>
        <v>18.832999999999998</v>
      </c>
      <c r="J73" s="24">
        <f t="shared" si="27"/>
        <v>15.721</v>
      </c>
      <c r="K73" s="24">
        <f>K75+K77+K79+K81</f>
        <v>22.07</v>
      </c>
      <c r="L73" s="24">
        <f>L75+L77+L79+L81</f>
        <v>22.07</v>
      </c>
      <c r="M73" s="24">
        <f t="shared" si="27"/>
        <v>11.841000000000001</v>
      </c>
      <c r="N73" s="24">
        <f t="shared" si="27"/>
        <v>9.516</v>
      </c>
      <c r="O73" s="24">
        <f t="shared" si="27"/>
        <v>19.482999999999997</v>
      </c>
      <c r="P73" s="24">
        <f t="shared" si="27"/>
        <v>20.776000000000003</v>
      </c>
      <c r="Q73" s="24">
        <f t="shared" si="27"/>
        <v>16.245999999999999</v>
      </c>
      <c r="R73" s="24">
        <f t="shared" si="27"/>
        <v>16.245999999999999</v>
      </c>
      <c r="S73" s="24">
        <f t="shared" si="27"/>
        <v>20.776000000000003</v>
      </c>
      <c r="T73" s="24">
        <f t="shared" si="27"/>
        <v>20.776000000000003</v>
      </c>
      <c r="U73" s="24">
        <f t="shared" si="27"/>
        <v>17.539000000000001</v>
      </c>
      <c r="V73" s="24">
        <f t="shared" si="27"/>
        <v>16.245999999999999</v>
      </c>
      <c r="W73" s="24">
        <f t="shared" si="27"/>
        <v>20.776000000000003</v>
      </c>
      <c r="X73" s="24">
        <f t="shared" si="27"/>
        <v>20.776000000000003</v>
      </c>
      <c r="Y73" s="24">
        <f t="shared" si="27"/>
        <v>17.539000000000001</v>
      </c>
      <c r="Z73" s="24">
        <f t="shared" si="27"/>
        <v>155.48699999999999</v>
      </c>
      <c r="AA73" s="24">
        <f t="shared" si="27"/>
        <v>20.762999999999998</v>
      </c>
      <c r="AB73" s="24">
        <f>AB75+AB77+AB79+AB81</f>
        <v>19.709000000000003</v>
      </c>
      <c r="AC73" s="24">
        <f t="shared" si="27"/>
        <v>20.776000000000003</v>
      </c>
      <c r="AD73" s="24">
        <f t="shared" si="27"/>
        <v>21.03</v>
      </c>
      <c r="AE73" s="24">
        <f t="shared" si="27"/>
        <v>24.283999999999999</v>
      </c>
      <c r="AF73" s="24">
        <f t="shared" si="27"/>
        <v>15.533999999999999</v>
      </c>
      <c r="AG73" s="24">
        <f t="shared" si="27"/>
        <v>18.673000000000002</v>
      </c>
      <c r="AH73" s="24">
        <f t="shared" si="27"/>
        <v>26.853000000000002</v>
      </c>
      <c r="AI73" s="24">
        <f t="shared" si="27"/>
        <v>21.939</v>
      </c>
      <c r="AJ73" s="24">
        <f t="shared" si="27"/>
        <v>24.283999999999999</v>
      </c>
      <c r="AK73" s="24">
        <f t="shared" si="27"/>
        <v>16.02</v>
      </c>
      <c r="AL73" s="24">
        <f t="shared" si="27"/>
        <v>18.346000000000004</v>
      </c>
      <c r="AM73" s="24">
        <f t="shared" si="27"/>
        <v>17.667000000000002</v>
      </c>
      <c r="AN73" s="24">
        <f t="shared" si="27"/>
        <v>19.286000000000001</v>
      </c>
      <c r="AO73" s="24">
        <f t="shared" si="27"/>
        <v>20.434000000000001</v>
      </c>
      <c r="AP73" s="24">
        <f t="shared" si="27"/>
        <v>18.688000000000002</v>
      </c>
      <c r="AQ73" s="24">
        <f t="shared" si="27"/>
        <v>19.143999999999998</v>
      </c>
      <c r="AR73" s="24">
        <f t="shared" si="27"/>
        <v>19.286000000000001</v>
      </c>
      <c r="AS73" s="24">
        <f t="shared" si="27"/>
        <v>14.110000000000001</v>
      </c>
      <c r="AT73" s="24">
        <f t="shared" si="27"/>
        <v>24.384999999999998</v>
      </c>
      <c r="AU73" s="24">
        <f t="shared" si="27"/>
        <v>16.371000000000002</v>
      </c>
      <c r="AV73" s="24">
        <f t="shared" si="27"/>
        <v>15.863</v>
      </c>
      <c r="AW73" s="24">
        <f t="shared" si="27"/>
        <v>239.16600000000003</v>
      </c>
      <c r="AX73" s="24">
        <f t="shared" si="27"/>
        <v>14.371</v>
      </c>
      <c r="AY73" s="24">
        <f t="shared" si="27"/>
        <v>25.466999999999999</v>
      </c>
      <c r="AZ73" s="24">
        <f t="shared" si="27"/>
        <v>25.902000000000001</v>
      </c>
      <c r="BA73" s="24">
        <f t="shared" si="27"/>
        <v>183.23900000000003</v>
      </c>
      <c r="BB73" s="24">
        <f t="shared" si="27"/>
        <v>15.406000000000001</v>
      </c>
      <c r="BC73" s="24">
        <f t="shared" si="27"/>
        <v>17.481000000000002</v>
      </c>
      <c r="BD73" s="24">
        <f t="shared" si="27"/>
        <v>16.696000000000002</v>
      </c>
      <c r="BE73" s="24">
        <f>BE75+BE77+BE79+BE81</f>
        <v>20.643000000000001</v>
      </c>
      <c r="BF73" s="24">
        <f t="shared" si="27"/>
        <v>19.808</v>
      </c>
      <c r="BG73" s="24">
        <f t="shared" si="27"/>
        <v>17.652999999999999</v>
      </c>
      <c r="BH73" s="24">
        <f t="shared" si="27"/>
        <v>19.395</v>
      </c>
      <c r="BI73" s="24">
        <f t="shared" si="27"/>
        <v>18.959</v>
      </c>
      <c r="BJ73" s="24">
        <f t="shared" si="27"/>
        <v>21.613</v>
      </c>
      <c r="BK73" s="24">
        <f t="shared" si="27"/>
        <v>410.28899999999999</v>
      </c>
      <c r="BL73" s="24">
        <f t="shared" si="27"/>
        <v>16.114000000000001</v>
      </c>
      <c r="BM73" s="24">
        <f t="shared" si="27"/>
        <v>29.302999999999997</v>
      </c>
      <c r="BN73" s="24">
        <f t="shared" si="27"/>
        <v>20.776000000000003</v>
      </c>
      <c r="BO73" s="24">
        <f t="shared" si="27"/>
        <v>10.551</v>
      </c>
      <c r="BP73" s="24">
        <f t="shared" si="27"/>
        <v>19.978000000000002</v>
      </c>
      <c r="BQ73" s="24">
        <f t="shared" si="27"/>
        <v>17.376000000000001</v>
      </c>
      <c r="BR73" s="24">
        <f t="shared" si="27"/>
        <v>12.169</v>
      </c>
      <c r="BS73" s="24">
        <f t="shared" si="27"/>
        <v>14.495000000000001</v>
      </c>
      <c r="BT73" s="24">
        <f t="shared" si="27"/>
        <v>42.643000000000001</v>
      </c>
      <c r="BU73" s="24">
        <f t="shared" si="28"/>
        <v>6.3450000000000006</v>
      </c>
      <c r="BV73" s="24">
        <f t="shared" si="28"/>
        <v>19.32</v>
      </c>
      <c r="BW73" s="24">
        <f t="shared" si="28"/>
        <v>16.371000000000002</v>
      </c>
      <c r="BX73" s="24">
        <f t="shared" si="28"/>
        <v>17.081</v>
      </c>
      <c r="BY73" s="24">
        <f t="shared" si="28"/>
        <v>5.3100000000000005</v>
      </c>
      <c r="BZ73" s="24">
        <f t="shared" si="28"/>
        <v>16.502000000000002</v>
      </c>
      <c r="CA73" s="24">
        <f t="shared" si="28"/>
        <v>19.413999999999998</v>
      </c>
      <c r="CB73" s="24">
        <f t="shared" si="28"/>
        <v>10.223000000000001</v>
      </c>
      <c r="CC73" s="24">
        <f t="shared" si="28"/>
        <v>16.245999999999999</v>
      </c>
      <c r="CD73" s="24">
        <f t="shared" si="28"/>
        <v>17.863999999999997</v>
      </c>
      <c r="CE73" s="24">
        <f t="shared" si="28"/>
        <v>15.463000000000001</v>
      </c>
      <c r="CF73" s="24">
        <f t="shared" si="28"/>
        <v>8.5459999999999994</v>
      </c>
      <c r="CG73" s="24">
        <f t="shared" si="28"/>
        <v>11.200000000000001</v>
      </c>
      <c r="CH73" s="24">
        <f t="shared" si="28"/>
        <v>41.86</v>
      </c>
      <c r="CI73" s="24">
        <f t="shared" si="28"/>
        <v>7.963000000000001</v>
      </c>
      <c r="CJ73" s="24">
        <f t="shared" si="28"/>
        <v>9.5809999999999995</v>
      </c>
      <c r="CK73" s="24">
        <f t="shared" si="28"/>
        <v>19.739000000000001</v>
      </c>
      <c r="CL73" s="24">
        <f t="shared" si="28"/>
        <v>40.06</v>
      </c>
      <c r="CM73" s="24">
        <f t="shared" si="28"/>
        <v>34.013999999999996</v>
      </c>
      <c r="CN73" s="24">
        <f t="shared" si="28"/>
        <v>20.450999999999997</v>
      </c>
      <c r="CO73" s="24">
        <f t="shared" si="28"/>
        <v>17.152999999999999</v>
      </c>
      <c r="CP73" s="24">
        <f t="shared" si="28"/>
        <v>12.877000000000001</v>
      </c>
      <c r="CQ73" s="24">
        <f t="shared" si="28"/>
        <v>14.495000000000001</v>
      </c>
      <c r="CR73" s="24">
        <f t="shared" si="28"/>
        <v>209.94400000000002</v>
      </c>
      <c r="CS73" s="24">
        <f t="shared" si="28"/>
        <v>15.893000000000001</v>
      </c>
      <c r="CT73" s="24">
        <f t="shared" si="28"/>
        <v>27.033999999999999</v>
      </c>
      <c r="CU73" s="24">
        <f t="shared" si="28"/>
        <v>18.346000000000004</v>
      </c>
      <c r="CV73" s="24">
        <f t="shared" si="28"/>
        <v>13.459</v>
      </c>
      <c r="CW73" s="24">
        <f t="shared" si="28"/>
        <v>26.811999999999998</v>
      </c>
      <c r="CX73" s="24">
        <f t="shared" si="28"/>
        <v>19.597999999999999</v>
      </c>
      <c r="CY73" s="24">
        <f t="shared" si="28"/>
        <v>20.261000000000003</v>
      </c>
      <c r="CZ73" s="24">
        <f t="shared" si="28"/>
        <v>14.952999999999999</v>
      </c>
      <c r="DA73" s="24">
        <f t="shared" si="28"/>
        <v>22.068999999999999</v>
      </c>
      <c r="DB73" s="24">
        <f t="shared" si="28"/>
        <v>9.641</v>
      </c>
      <c r="DC73" s="24">
        <f t="shared" si="28"/>
        <v>32.742999999999995</v>
      </c>
      <c r="DD73" s="24">
        <f t="shared" si="28"/>
        <v>17.664000000000001</v>
      </c>
      <c r="DE73" s="24">
        <f t="shared" si="28"/>
        <v>16.570999999999998</v>
      </c>
      <c r="DF73" s="24">
        <f t="shared" si="28"/>
        <v>10.223000000000001</v>
      </c>
      <c r="DG73" s="24">
        <f t="shared" si="28"/>
        <v>11.841000000000001</v>
      </c>
      <c r="DH73" s="24">
        <f t="shared" si="28"/>
        <v>25.786999999999999</v>
      </c>
      <c r="DI73" s="24">
        <f t="shared" si="28"/>
        <v>32.660000000000004</v>
      </c>
      <c r="DJ73" s="24">
        <f t="shared" si="28"/>
        <v>308.72199999999998</v>
      </c>
      <c r="DK73" s="24">
        <f t="shared" si="28"/>
        <v>85.808999999999997</v>
      </c>
      <c r="DL73" s="24">
        <f t="shared" si="28"/>
        <v>55.080000000000005</v>
      </c>
      <c r="DM73" s="24">
        <f t="shared" si="28"/>
        <v>46.256</v>
      </c>
      <c r="DN73" s="24">
        <f t="shared" si="28"/>
        <v>76.356999999999999</v>
      </c>
      <c r="DO73" s="24">
        <f t="shared" si="28"/>
        <v>346.28399999999999</v>
      </c>
      <c r="DP73" s="24">
        <f t="shared" si="28"/>
        <v>14.427000000000001</v>
      </c>
      <c r="DQ73" s="24">
        <f t="shared" si="28"/>
        <v>18.12</v>
      </c>
      <c r="DR73" s="24">
        <f t="shared" si="28"/>
        <v>19.739000000000001</v>
      </c>
      <c r="DS73" s="24">
        <f t="shared" si="28"/>
        <v>18.375</v>
      </c>
      <c r="DT73" s="24">
        <f t="shared" si="28"/>
        <v>15.463000000000001</v>
      </c>
      <c r="DU73" s="24">
        <f t="shared" si="28"/>
        <v>18.375</v>
      </c>
      <c r="DV73" s="24">
        <f t="shared" si="28"/>
        <v>93.924000000000007</v>
      </c>
      <c r="DW73" s="24">
        <f t="shared" si="28"/>
        <v>24.182000000000002</v>
      </c>
      <c r="DX73" s="24">
        <f>DX75+DX77+DX79+DX81</f>
        <v>100.99700000000001</v>
      </c>
      <c r="DY73" s="24">
        <f t="shared" si="28"/>
        <v>14.451000000000001</v>
      </c>
      <c r="DZ73" s="24">
        <f t="shared" si="28"/>
        <v>13.854000000000001</v>
      </c>
      <c r="EA73" s="24">
        <f t="shared" si="28"/>
        <v>9.2550000000000008</v>
      </c>
      <c r="EB73" s="24">
        <f t="shared" si="28"/>
        <v>16.315999999999999</v>
      </c>
      <c r="EC73" s="24">
        <f t="shared" si="28"/>
        <v>27.257999999999999</v>
      </c>
      <c r="ED73" s="24">
        <f t="shared" si="28"/>
        <v>27.315999999999999</v>
      </c>
      <c r="EE73" s="24">
        <f t="shared" si="28"/>
        <v>26.221</v>
      </c>
      <c r="EF73" s="24">
        <f t="shared" si="28"/>
        <v>37.936999999999998</v>
      </c>
      <c r="EG73" s="24">
        <f t="shared" si="29"/>
        <v>7.3810000000000002</v>
      </c>
      <c r="EH73" s="24">
        <f t="shared" si="29"/>
        <v>18.381999999999998</v>
      </c>
      <c r="EI73" s="24">
        <f t="shared" si="29"/>
        <v>15.533999999999999</v>
      </c>
      <c r="EJ73" s="24">
        <f t="shared" si="29"/>
        <v>11.841000000000001</v>
      </c>
      <c r="EK73" s="24">
        <f t="shared" si="29"/>
        <v>19.395</v>
      </c>
      <c r="EL73" s="24">
        <f t="shared" si="29"/>
        <v>22.994999999999997</v>
      </c>
      <c r="EM73" s="24">
        <f t="shared" si="29"/>
        <v>20.261000000000003</v>
      </c>
      <c r="EN73" s="24">
        <f t="shared" si="29"/>
        <v>21.629000000000001</v>
      </c>
      <c r="EO73" s="24">
        <f t="shared" si="29"/>
        <v>11.587</v>
      </c>
      <c r="EP73" s="24">
        <f t="shared" si="29"/>
        <v>12.626000000000001</v>
      </c>
      <c r="EQ73" s="24">
        <f t="shared" si="29"/>
        <v>26.376999999999999</v>
      </c>
      <c r="ER73" s="24">
        <f t="shared" si="29"/>
        <v>24.628</v>
      </c>
      <c r="ES73" s="24">
        <f t="shared" si="29"/>
        <v>24.998999999999999</v>
      </c>
      <c r="ET73" s="24">
        <f t="shared" si="29"/>
        <v>18.445999999999998</v>
      </c>
      <c r="EU73" s="24">
        <f t="shared" si="29"/>
        <v>20.450999999999997</v>
      </c>
      <c r="EV73" s="24">
        <f t="shared" si="29"/>
        <v>12.552</v>
      </c>
      <c r="EW73" s="24">
        <f t="shared" si="29"/>
        <v>15.209</v>
      </c>
      <c r="EX73" s="24">
        <f t="shared" si="29"/>
        <v>19.413999999999998</v>
      </c>
      <c r="EY73" s="24">
        <f t="shared" si="29"/>
        <v>7.1150000000000002</v>
      </c>
      <c r="EZ73" s="24">
        <f t="shared" si="29"/>
        <v>17.081</v>
      </c>
      <c r="FA73" s="24">
        <f t="shared" si="29"/>
        <v>16.826999999999998</v>
      </c>
      <c r="FB73" s="24">
        <f t="shared" si="29"/>
        <v>19.413999999999998</v>
      </c>
      <c r="FC73" s="24">
        <f t="shared" si="29"/>
        <v>20.064</v>
      </c>
      <c r="FD73" s="24">
        <f t="shared" si="29"/>
        <v>18.12</v>
      </c>
      <c r="FE73" s="24">
        <f t="shared" si="29"/>
        <v>12.552</v>
      </c>
      <c r="FF73" s="24">
        <f t="shared" si="29"/>
        <v>18.375</v>
      </c>
      <c r="FG73" s="24">
        <f>FG75+FG77+FG79+FG81</f>
        <v>70.02000000000001</v>
      </c>
      <c r="FH73" s="24">
        <f>FH75+FH77+FH79+FH81</f>
        <v>68.402000000000001</v>
      </c>
      <c r="FI73" s="24">
        <f t="shared" si="29"/>
        <v>18.12</v>
      </c>
      <c r="FJ73" s="24">
        <f t="shared" si="29"/>
        <v>18.12</v>
      </c>
      <c r="FK73" s="24">
        <f>FK75+FK77+FK79+FK81</f>
        <v>83.353000000000009</v>
      </c>
      <c r="FL73" s="24">
        <f t="shared" si="29"/>
        <v>125.22999999999999</v>
      </c>
      <c r="FM73" s="24">
        <f t="shared" si="29"/>
        <v>18.12</v>
      </c>
      <c r="FN73" s="24">
        <f t="shared" si="29"/>
        <v>47.073</v>
      </c>
      <c r="FO73" s="24">
        <f t="shared" si="29"/>
        <v>0</v>
      </c>
      <c r="FP73" s="24">
        <f t="shared" si="29"/>
        <v>10.223000000000001</v>
      </c>
      <c r="FQ73" s="24">
        <f t="shared" si="29"/>
        <v>11.074999999999999</v>
      </c>
      <c r="FR73" s="24">
        <f t="shared" si="29"/>
        <v>16.826999999999998</v>
      </c>
      <c r="FS73" s="24">
        <f t="shared" si="29"/>
        <v>18.375</v>
      </c>
      <c r="FT73" s="24">
        <f t="shared" si="29"/>
        <v>18.12</v>
      </c>
      <c r="FU73" s="24">
        <f t="shared" si="29"/>
        <v>18.375</v>
      </c>
      <c r="FV73" s="24">
        <f t="shared" si="29"/>
        <v>11.655999999999999</v>
      </c>
      <c r="FW73" s="24">
        <f t="shared" si="29"/>
        <v>24.741</v>
      </c>
      <c r="FX73" s="24">
        <f t="shared" si="29"/>
        <v>28.236000000000001</v>
      </c>
      <c r="FY73" s="24">
        <f t="shared" si="29"/>
        <v>15.280999999999999</v>
      </c>
      <c r="FZ73" s="24">
        <f t="shared" si="29"/>
        <v>23.466999999999999</v>
      </c>
      <c r="GA73" s="24">
        <f t="shared" si="29"/>
        <v>25.339999999999996</v>
      </c>
      <c r="GB73" s="24">
        <f t="shared" si="29"/>
        <v>13.916</v>
      </c>
      <c r="GC73" s="24">
        <f t="shared" si="29"/>
        <v>26.958999999999996</v>
      </c>
      <c r="GD73" s="24">
        <f t="shared" si="29"/>
        <v>23.704000000000001</v>
      </c>
      <c r="GE73" s="24">
        <f t="shared" si="29"/>
        <v>19.738</v>
      </c>
      <c r="GF73" s="24">
        <f t="shared" si="29"/>
        <v>17.965</v>
      </c>
      <c r="GG73" s="24">
        <f t="shared" si="29"/>
        <v>27.301000000000002</v>
      </c>
      <c r="GH73" s="24">
        <f t="shared" si="29"/>
        <v>21.972999999999999</v>
      </c>
      <c r="GI73" s="24">
        <f t="shared" si="29"/>
        <v>29.044999999999998</v>
      </c>
      <c r="GJ73" s="24">
        <f t="shared" si="29"/>
        <v>10.350999999999999</v>
      </c>
      <c r="GK73" s="24">
        <f t="shared" si="29"/>
        <v>20.450999999999997</v>
      </c>
      <c r="GL73" s="24">
        <f t="shared" si="29"/>
        <v>20.450999999999997</v>
      </c>
      <c r="GM73" s="24">
        <f t="shared" si="29"/>
        <v>17.081</v>
      </c>
      <c r="GN73" s="24">
        <f t="shared" si="29"/>
        <v>18.12</v>
      </c>
      <c r="GO73" s="24">
        <f t="shared" si="29"/>
        <v>12.492000000000001</v>
      </c>
      <c r="GP73" s="24">
        <f t="shared" si="29"/>
        <v>15.282</v>
      </c>
      <c r="GQ73" s="24">
        <f t="shared" si="29"/>
        <v>14.495000000000001</v>
      </c>
      <c r="GR73" s="24">
        <f t="shared" si="29"/>
        <v>14.824000000000002</v>
      </c>
      <c r="GS73" s="24">
        <f t="shared" si="29"/>
        <v>22.068999999999999</v>
      </c>
      <c r="GT73" s="24">
        <f t="shared" si="29"/>
        <v>15.280999999999999</v>
      </c>
      <c r="GU73" s="24">
        <f t="shared" si="29"/>
        <v>22.683000000000003</v>
      </c>
      <c r="GV73" s="24">
        <f t="shared" si="30"/>
        <v>14.567</v>
      </c>
      <c r="GW73" s="24">
        <f t="shared" si="30"/>
        <v>11.841000000000001</v>
      </c>
      <c r="GX73" s="24">
        <f t="shared" si="30"/>
        <v>24.033999999999999</v>
      </c>
      <c r="GY73" s="24">
        <f t="shared" si="30"/>
        <v>22.664999999999999</v>
      </c>
      <c r="GZ73" s="24">
        <f t="shared" si="30"/>
        <v>15.863</v>
      </c>
      <c r="HA73" s="24">
        <f t="shared" si="30"/>
        <v>11.841000000000001</v>
      </c>
      <c r="HB73" s="24">
        <f t="shared" si="30"/>
        <v>16.114000000000001</v>
      </c>
      <c r="HC73" s="24">
        <f t="shared" si="30"/>
        <v>16.899999999999999</v>
      </c>
      <c r="HD73" s="24">
        <f t="shared" si="30"/>
        <v>13.663</v>
      </c>
      <c r="HE73" s="24">
        <f t="shared" si="30"/>
        <v>15.436</v>
      </c>
      <c r="HF73" s="24">
        <f t="shared" si="30"/>
        <v>16.570999999999998</v>
      </c>
      <c r="HG73" s="24">
        <f t="shared" si="30"/>
        <v>20.180999999999997</v>
      </c>
      <c r="HH73" s="24">
        <f t="shared" si="30"/>
        <v>13.788</v>
      </c>
      <c r="HI73" s="24">
        <f t="shared" si="30"/>
        <v>20.864999999999998</v>
      </c>
      <c r="HJ73" s="24">
        <f t="shared" si="30"/>
        <v>16.114000000000001</v>
      </c>
      <c r="HK73" s="24">
        <f t="shared" si="30"/>
        <v>15.863</v>
      </c>
      <c r="HL73" s="24">
        <f t="shared" si="30"/>
        <v>17.734999999999999</v>
      </c>
      <c r="HM73" s="24">
        <f t="shared" si="30"/>
        <v>574.94399999999996</v>
      </c>
      <c r="HN73" s="24">
        <f t="shared" si="30"/>
        <v>13.205</v>
      </c>
      <c r="HO73" s="24">
        <f t="shared" si="30"/>
        <v>22.07</v>
      </c>
      <c r="HP73" s="24">
        <f t="shared" si="30"/>
        <v>20.450999999999997</v>
      </c>
      <c r="HQ73" s="24">
        <f t="shared" si="30"/>
        <v>18.832999999999998</v>
      </c>
      <c r="HR73" s="24">
        <f t="shared" si="30"/>
        <v>20.450999999999997</v>
      </c>
      <c r="HS73" s="24">
        <f t="shared" si="30"/>
        <v>22.07</v>
      </c>
      <c r="HT73" s="24">
        <f t="shared" si="30"/>
        <v>20.450999999999997</v>
      </c>
      <c r="HU73" s="24">
        <f t="shared" si="30"/>
        <v>11.259</v>
      </c>
      <c r="HV73" s="24">
        <f t="shared" si="30"/>
        <v>17.863999999999997</v>
      </c>
      <c r="HW73" s="24">
        <f t="shared" si="30"/>
        <v>20.450999999999997</v>
      </c>
      <c r="HX73" s="24">
        <f t="shared" si="30"/>
        <v>19.413999999999998</v>
      </c>
      <c r="HY73" s="24">
        <f t="shared" si="30"/>
        <v>20.450999999999997</v>
      </c>
      <c r="HZ73" s="24">
        <f t="shared" si="30"/>
        <v>20.450999999999997</v>
      </c>
      <c r="IA73" s="24">
        <f t="shared" si="30"/>
        <v>18.832999999999998</v>
      </c>
      <c r="IB73" s="24">
        <f t="shared" si="30"/>
        <v>383.53899999999999</v>
      </c>
      <c r="IC73" s="24">
        <f t="shared" si="30"/>
        <v>20.450999999999997</v>
      </c>
      <c r="ID73" s="24">
        <f t="shared" si="30"/>
        <v>420.37900000000008</v>
      </c>
    </row>
    <row r="74" spans="1:238" ht="13.5" customHeight="1">
      <c r="A74" s="15" t="s">
        <v>89</v>
      </c>
      <c r="B74" s="53" t="s">
        <v>90</v>
      </c>
      <c r="C74" s="16" t="s">
        <v>91</v>
      </c>
      <c r="D74" s="24">
        <f>E74+F74</f>
        <v>0.41700000000000031</v>
      </c>
      <c r="E74" s="24">
        <f>SUM(G74:ID74)</f>
        <v>0.41700000000000031</v>
      </c>
      <c r="F74" s="25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58"/>
      <c r="AA74" s="17">
        <v>3.0000000000000001E-3</v>
      </c>
      <c r="AB74" s="17">
        <v>2E-3</v>
      </c>
      <c r="AC74" s="17"/>
      <c r="AD74" s="17">
        <v>4.0000000000000001E-3</v>
      </c>
      <c r="AE74" s="17">
        <v>5.0000000000000001E-3</v>
      </c>
      <c r="AF74" s="17"/>
      <c r="AG74" s="17">
        <v>2E-3</v>
      </c>
      <c r="AH74" s="17">
        <v>4.0000000000000001E-3</v>
      </c>
      <c r="AI74" s="17">
        <v>4.0000000000000001E-3</v>
      </c>
      <c r="AJ74" s="17">
        <v>5.0000000000000001E-3</v>
      </c>
      <c r="AK74" s="17">
        <v>2E-3</v>
      </c>
      <c r="AL74" s="17">
        <v>2E-3</v>
      </c>
      <c r="AM74" s="17">
        <v>4.0000000000000001E-3</v>
      </c>
      <c r="AN74" s="17">
        <v>4.0000000000000001E-3</v>
      </c>
      <c r="AO74" s="17">
        <v>3.0000000000000001E-3</v>
      </c>
      <c r="AP74" s="17">
        <v>3.0000000000000001E-3</v>
      </c>
      <c r="AQ74" s="17">
        <v>3.0000000000000001E-3</v>
      </c>
      <c r="AR74" s="17">
        <v>4.0000000000000001E-3</v>
      </c>
      <c r="AS74" s="17"/>
      <c r="AT74" s="17">
        <v>3.0000000000000001E-3</v>
      </c>
      <c r="AU74" s="17"/>
      <c r="AV74" s="17"/>
      <c r="AW74" s="17"/>
      <c r="AX74" s="17"/>
      <c r="AY74" s="17">
        <v>6.0000000000000001E-3</v>
      </c>
      <c r="AZ74" s="17">
        <v>5.0000000000000001E-3</v>
      </c>
      <c r="BA74" s="17">
        <v>4.0000000000000001E-3</v>
      </c>
      <c r="BB74" s="17"/>
      <c r="BC74" s="17"/>
      <c r="BD74" s="17"/>
      <c r="BE74" s="17"/>
      <c r="BF74" s="17"/>
      <c r="BG74" s="17">
        <v>3.0000000000000001E-3</v>
      </c>
      <c r="BH74" s="17">
        <v>3.0000000000000001E-3</v>
      </c>
      <c r="BI74" s="17">
        <v>4.0000000000000001E-3</v>
      </c>
      <c r="BJ74" s="17">
        <v>4.0000000000000001E-3</v>
      </c>
      <c r="BK74" s="17">
        <v>5.0000000000000001E-3</v>
      </c>
      <c r="BL74" s="17"/>
      <c r="BM74" s="17">
        <v>7.0000000000000001E-3</v>
      </c>
      <c r="BN74" s="17"/>
      <c r="BO74" s="17"/>
      <c r="BP74" s="17">
        <v>3.0000000000000001E-3</v>
      </c>
      <c r="BQ74" s="17">
        <v>6.0000000000000001E-3</v>
      </c>
      <c r="BR74" s="17"/>
      <c r="BS74" s="17"/>
      <c r="BT74" s="17">
        <v>1.2E-2</v>
      </c>
      <c r="BU74" s="17"/>
      <c r="BV74" s="17">
        <v>6.0000000000000001E-3</v>
      </c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>
        <v>1.2E-2</v>
      </c>
      <c r="CI74" s="17"/>
      <c r="CJ74" s="17"/>
      <c r="CK74" s="17"/>
      <c r="CL74" s="17">
        <v>1.2E-2</v>
      </c>
      <c r="CM74" s="17">
        <v>1.2E-2</v>
      </c>
      <c r="CN74" s="17"/>
      <c r="CO74" s="17"/>
      <c r="CP74" s="17"/>
      <c r="CQ74" s="17"/>
      <c r="CR74" s="17"/>
      <c r="CS74" s="17">
        <v>2E-3</v>
      </c>
      <c r="CT74" s="17">
        <v>3.0000000000000001E-3</v>
      </c>
      <c r="CU74" s="17">
        <v>2E-3</v>
      </c>
      <c r="CV74" s="17"/>
      <c r="CW74" s="17">
        <v>5.0000000000000001E-3</v>
      </c>
      <c r="CX74" s="17">
        <v>3.0000000000000001E-3</v>
      </c>
      <c r="CY74" s="59"/>
      <c r="CZ74" s="58"/>
      <c r="DA74" s="17">
        <v>4.0000000000000001E-3</v>
      </c>
      <c r="DB74" s="17"/>
      <c r="DC74" s="17">
        <v>1.2E-2</v>
      </c>
      <c r="DD74" s="17"/>
      <c r="DE74" s="17"/>
      <c r="DF74" s="17"/>
      <c r="DG74" s="17"/>
      <c r="DH74" s="17">
        <v>2E-3</v>
      </c>
      <c r="DI74" s="17">
        <v>3.0000000000000001E-3</v>
      </c>
      <c r="DJ74" s="59">
        <v>8.0000000000000002E-3</v>
      </c>
      <c r="DK74" s="17">
        <v>7.0000000000000001E-3</v>
      </c>
      <c r="DL74" s="17">
        <v>4.0000000000000001E-3</v>
      </c>
      <c r="DM74" s="17">
        <v>3.0000000000000001E-3</v>
      </c>
      <c r="DN74" s="17">
        <v>3.0000000000000001E-3</v>
      </c>
      <c r="DO74" s="17">
        <v>6.0000000000000001E-3</v>
      </c>
      <c r="DP74" s="17"/>
      <c r="DQ74" s="17"/>
      <c r="DR74" s="17"/>
      <c r="DS74" s="17"/>
      <c r="DT74" s="17"/>
      <c r="DU74" s="17"/>
      <c r="DV74" s="17">
        <v>5.0000000000000001E-3</v>
      </c>
      <c r="DW74" s="17">
        <v>3.0000000000000001E-3</v>
      </c>
      <c r="DX74" s="17">
        <v>1.4E-2</v>
      </c>
      <c r="DY74" s="17">
        <v>1E-3</v>
      </c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>
        <v>3.0000000000000001E-3</v>
      </c>
      <c r="EL74" s="17">
        <v>5.0000000000000001E-3</v>
      </c>
      <c r="EM74" s="17"/>
      <c r="EN74" s="17">
        <v>5.0000000000000001E-3</v>
      </c>
      <c r="EO74" s="17"/>
      <c r="EP74" s="17"/>
      <c r="EQ74" s="17">
        <v>6.0000000000000001E-3</v>
      </c>
      <c r="ER74" s="17">
        <v>6.0000000000000001E-3</v>
      </c>
      <c r="ES74" s="17">
        <v>5.0000000000000001E-3</v>
      </c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>
        <v>7.0000000000000001E-3</v>
      </c>
      <c r="FH74" s="17">
        <v>7.0000000000000001E-3</v>
      </c>
      <c r="FI74" s="17"/>
      <c r="FJ74" s="17"/>
      <c r="FK74" s="17">
        <v>7.0000000000000001E-3</v>
      </c>
      <c r="FL74" s="17">
        <v>7.0000000000000001E-3</v>
      </c>
      <c r="FM74" s="17"/>
      <c r="FN74" s="17">
        <v>8.9999999999999993E-3</v>
      </c>
      <c r="FO74" s="17"/>
      <c r="FP74" s="17"/>
      <c r="FQ74" s="17"/>
      <c r="FR74" s="17"/>
      <c r="FS74" s="17"/>
      <c r="FT74" s="17"/>
      <c r="FU74" s="17"/>
      <c r="FV74" s="17"/>
      <c r="FW74" s="17">
        <v>5.0000000000000001E-3</v>
      </c>
      <c r="FX74" s="17">
        <v>5.0000000000000001E-3</v>
      </c>
      <c r="FY74" s="17"/>
      <c r="FZ74" s="17">
        <v>6.0000000000000001E-3</v>
      </c>
      <c r="GA74" s="17">
        <v>6.0000000000000001E-3</v>
      </c>
      <c r="GB74" s="17"/>
      <c r="GC74" s="17">
        <v>6.0000000000000001E-3</v>
      </c>
      <c r="GD74" s="17">
        <v>5.0000000000000001E-3</v>
      </c>
      <c r="GE74" s="17">
        <v>4.0000000000000001E-3</v>
      </c>
      <c r="GF74" s="17">
        <v>2E-3</v>
      </c>
      <c r="GG74" s="17">
        <v>7.0000000000000001E-3</v>
      </c>
      <c r="GH74" s="17">
        <v>6.0000000000000001E-3</v>
      </c>
      <c r="GI74" s="17">
        <v>7.0000000000000001E-3</v>
      </c>
      <c r="GJ74" s="17"/>
      <c r="GK74" s="17"/>
      <c r="GL74" s="17"/>
      <c r="GM74" s="17"/>
      <c r="GN74" s="17"/>
      <c r="GO74" s="17"/>
      <c r="GP74" s="17"/>
      <c r="GQ74" s="17"/>
      <c r="GR74" s="17"/>
      <c r="GS74" s="17">
        <v>4.0000000000000001E-3</v>
      </c>
      <c r="GT74" s="17"/>
      <c r="GU74" s="17">
        <v>6.0000000000000001E-3</v>
      </c>
      <c r="GV74" s="17"/>
      <c r="GW74" s="17"/>
      <c r="GX74" s="17">
        <v>5.0000000000000001E-3</v>
      </c>
      <c r="GY74" s="17">
        <v>5.0000000000000001E-3</v>
      </c>
      <c r="GZ74" s="17"/>
      <c r="HA74" s="17"/>
      <c r="HB74" s="17"/>
      <c r="HC74" s="17"/>
      <c r="HD74" s="17"/>
      <c r="HE74" s="17">
        <v>2E-3</v>
      </c>
      <c r="HF74" s="17"/>
      <c r="HG74" s="17">
        <v>3.0000000000000001E-3</v>
      </c>
      <c r="HH74" s="17"/>
      <c r="HI74" s="17">
        <v>5.0000000000000001E-3</v>
      </c>
      <c r="HJ74" s="17"/>
      <c r="HK74" s="17"/>
      <c r="HL74" s="17">
        <v>4.0000000000000001E-3</v>
      </c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>
        <v>6.0000000000000001E-3</v>
      </c>
    </row>
    <row r="75" spans="1:238" ht="13.5" customHeight="1">
      <c r="A75" s="15"/>
      <c r="B75" s="53"/>
      <c r="C75" s="16" t="s">
        <v>17</v>
      </c>
      <c r="D75" s="24">
        <f t="shared" si="31"/>
        <v>443.52100000000019</v>
      </c>
      <c r="E75" s="24">
        <f t="shared" ref="E75:E85" si="32">SUM(G75:ID75)</f>
        <v>443.52100000000019</v>
      </c>
      <c r="F75" s="2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58"/>
      <c r="AA75" s="17">
        <v>3.1080000000000001</v>
      </c>
      <c r="AB75" s="17">
        <v>2.073</v>
      </c>
      <c r="AC75" s="17"/>
      <c r="AD75" s="17">
        <v>4.1440000000000001</v>
      </c>
      <c r="AE75" s="17">
        <v>5.1829999999999998</v>
      </c>
      <c r="AF75" s="17"/>
      <c r="AG75" s="17">
        <v>2.073</v>
      </c>
      <c r="AH75" s="17">
        <v>4.1440000000000001</v>
      </c>
      <c r="AI75" s="17">
        <v>4.1440000000000001</v>
      </c>
      <c r="AJ75" s="17">
        <v>5.1829999999999998</v>
      </c>
      <c r="AK75" s="17">
        <v>2.073</v>
      </c>
      <c r="AL75" s="17">
        <v>2.073</v>
      </c>
      <c r="AM75" s="17">
        <v>4.1440000000000001</v>
      </c>
      <c r="AN75" s="17">
        <v>4.1440000000000001</v>
      </c>
      <c r="AO75" s="17">
        <v>3.1080000000000001</v>
      </c>
      <c r="AP75" s="17">
        <v>3.1080000000000001</v>
      </c>
      <c r="AQ75" s="17">
        <v>3.1080000000000001</v>
      </c>
      <c r="AR75" s="17">
        <v>4.1440000000000001</v>
      </c>
      <c r="AS75" s="17"/>
      <c r="AT75" s="17">
        <v>3.1080000000000001</v>
      </c>
      <c r="AU75" s="17"/>
      <c r="AV75" s="17"/>
      <c r="AW75" s="17"/>
      <c r="AX75" s="17"/>
      <c r="AY75" s="17">
        <v>6.22</v>
      </c>
      <c r="AZ75" s="17">
        <v>5.1829999999999998</v>
      </c>
      <c r="BA75" s="17">
        <v>4.1440000000000001</v>
      </c>
      <c r="BB75" s="17"/>
      <c r="BC75" s="17"/>
      <c r="BD75" s="17"/>
      <c r="BE75" s="17"/>
      <c r="BF75" s="17"/>
      <c r="BG75" s="17">
        <v>3.1080000000000001</v>
      </c>
      <c r="BH75" s="17">
        <v>3.1080000000000001</v>
      </c>
      <c r="BI75" s="17">
        <v>4.1440000000000001</v>
      </c>
      <c r="BJ75" s="17">
        <v>4.1440000000000001</v>
      </c>
      <c r="BK75" s="17">
        <v>5.1829999999999998</v>
      </c>
      <c r="BL75" s="17"/>
      <c r="BM75" s="17">
        <v>7.2549999999999999</v>
      </c>
      <c r="BN75" s="17"/>
      <c r="BO75" s="17"/>
      <c r="BP75" s="17">
        <v>3.1080000000000001</v>
      </c>
      <c r="BQ75" s="17">
        <v>6.22</v>
      </c>
      <c r="BR75" s="17"/>
      <c r="BS75" s="17"/>
      <c r="BT75" s="17">
        <v>12.435</v>
      </c>
      <c r="BU75" s="17"/>
      <c r="BV75" s="17">
        <v>6.22</v>
      </c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>
        <v>12.435</v>
      </c>
      <c r="CI75" s="17"/>
      <c r="CJ75" s="17"/>
      <c r="CK75" s="17"/>
      <c r="CL75" s="17">
        <v>12.435</v>
      </c>
      <c r="CM75" s="17">
        <v>12.435</v>
      </c>
      <c r="CN75" s="17"/>
      <c r="CO75" s="17"/>
      <c r="CP75" s="17"/>
      <c r="CQ75" s="17"/>
      <c r="CR75" s="17"/>
      <c r="CS75" s="17">
        <v>2.073</v>
      </c>
      <c r="CT75" s="17">
        <v>3.1080000000000001</v>
      </c>
      <c r="CU75" s="17">
        <v>2.073</v>
      </c>
      <c r="CV75" s="17"/>
      <c r="CW75" s="17">
        <v>5.1829999999999998</v>
      </c>
      <c r="CX75" s="17">
        <v>3.1080000000000001</v>
      </c>
      <c r="CY75" s="56"/>
      <c r="CZ75" s="58"/>
      <c r="DA75" s="17">
        <v>4.1440000000000001</v>
      </c>
      <c r="DB75" s="17"/>
      <c r="DC75" s="17">
        <v>12.435</v>
      </c>
      <c r="DD75" s="17"/>
      <c r="DE75" s="17"/>
      <c r="DF75" s="17"/>
      <c r="DG75" s="17"/>
      <c r="DH75" s="17">
        <v>2.073</v>
      </c>
      <c r="DI75" s="17">
        <v>3.1080000000000001</v>
      </c>
      <c r="DJ75" s="56">
        <v>8.2910000000000004</v>
      </c>
      <c r="DK75" s="17">
        <v>7.2549999999999999</v>
      </c>
      <c r="DL75" s="17">
        <v>4.1440000000000001</v>
      </c>
      <c r="DM75" s="17">
        <v>3.1080000000000001</v>
      </c>
      <c r="DN75" s="17">
        <v>3.1080000000000001</v>
      </c>
      <c r="DO75" s="17">
        <v>6.22</v>
      </c>
      <c r="DP75" s="17"/>
      <c r="DQ75" s="17"/>
      <c r="DR75" s="17"/>
      <c r="DS75" s="17"/>
      <c r="DT75" s="17"/>
      <c r="DU75" s="17"/>
      <c r="DV75" s="17">
        <v>5.1829999999999998</v>
      </c>
      <c r="DW75" s="17">
        <v>3.1080000000000001</v>
      </c>
      <c r="DX75" s="17">
        <v>14.509</v>
      </c>
      <c r="DY75" s="17">
        <v>1.633</v>
      </c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>
        <v>3.1080000000000001</v>
      </c>
      <c r="EL75" s="17">
        <v>5.1829999999999998</v>
      </c>
      <c r="EM75" s="17"/>
      <c r="EN75" s="17">
        <v>5.1829999999999998</v>
      </c>
      <c r="EO75" s="17"/>
      <c r="EP75" s="17"/>
      <c r="EQ75" s="17">
        <v>6.22</v>
      </c>
      <c r="ER75" s="17">
        <v>6.22</v>
      </c>
      <c r="ES75" s="17">
        <v>5.1829999999999998</v>
      </c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>
        <v>7.2549999999999999</v>
      </c>
      <c r="FH75" s="17">
        <v>7.2549999999999999</v>
      </c>
      <c r="FI75" s="17"/>
      <c r="FJ75" s="17"/>
      <c r="FK75" s="17">
        <v>7.2549999999999999</v>
      </c>
      <c r="FL75" s="17">
        <v>7.2549999999999999</v>
      </c>
      <c r="FM75" s="17"/>
      <c r="FN75" s="17">
        <v>14.707000000000001</v>
      </c>
      <c r="FO75" s="17"/>
      <c r="FP75" s="17"/>
      <c r="FQ75" s="17"/>
      <c r="FR75" s="17"/>
      <c r="FS75" s="17"/>
      <c r="FT75" s="17"/>
      <c r="FU75" s="17"/>
      <c r="FV75" s="17"/>
      <c r="FW75" s="17">
        <v>5.1829999999999998</v>
      </c>
      <c r="FX75" s="17">
        <v>5.1829999999999998</v>
      </c>
      <c r="FY75" s="17"/>
      <c r="FZ75" s="17">
        <v>6.22</v>
      </c>
      <c r="GA75" s="17">
        <v>6.22</v>
      </c>
      <c r="GB75" s="17"/>
      <c r="GC75" s="17">
        <v>6.22</v>
      </c>
      <c r="GD75" s="17">
        <v>5.1829999999999998</v>
      </c>
      <c r="GE75" s="17">
        <v>4.1440000000000001</v>
      </c>
      <c r="GF75" s="17">
        <v>2.073</v>
      </c>
      <c r="GG75" s="17">
        <v>7.2549999999999999</v>
      </c>
      <c r="GH75" s="17">
        <v>6.22</v>
      </c>
      <c r="GI75" s="17">
        <v>7.2549999999999999</v>
      </c>
      <c r="GJ75" s="17"/>
      <c r="GK75" s="17"/>
      <c r="GL75" s="17"/>
      <c r="GM75" s="17"/>
      <c r="GN75" s="17"/>
      <c r="GO75" s="17"/>
      <c r="GP75" s="17"/>
      <c r="GQ75" s="17"/>
      <c r="GR75" s="17"/>
      <c r="GS75" s="17">
        <v>4.1440000000000001</v>
      </c>
      <c r="GT75" s="17"/>
      <c r="GU75" s="17">
        <v>6.22</v>
      </c>
      <c r="GV75" s="17"/>
      <c r="GW75" s="17"/>
      <c r="GX75" s="17">
        <v>5.1829999999999998</v>
      </c>
      <c r="GY75" s="17">
        <v>5.1829999999999998</v>
      </c>
      <c r="GZ75" s="17"/>
      <c r="HA75" s="17"/>
      <c r="HB75" s="17"/>
      <c r="HC75" s="17"/>
      <c r="HD75" s="17"/>
      <c r="HE75" s="17">
        <v>2.073</v>
      </c>
      <c r="HF75" s="17"/>
      <c r="HG75" s="17">
        <v>3.1080000000000001</v>
      </c>
      <c r="HH75" s="17"/>
      <c r="HI75" s="17">
        <v>8.1720000000000006</v>
      </c>
      <c r="HJ75" s="17"/>
      <c r="HK75" s="17"/>
      <c r="HL75" s="17">
        <v>6.5350000000000001</v>
      </c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>
        <v>6.22</v>
      </c>
    </row>
    <row r="76" spans="1:238" ht="13.5" customHeight="1">
      <c r="A76" s="15" t="s">
        <v>92</v>
      </c>
      <c r="B76" s="53" t="s">
        <v>93</v>
      </c>
      <c r="C76" s="16" t="s">
        <v>45</v>
      </c>
      <c r="D76" s="24">
        <f t="shared" si="31"/>
        <v>2.5759999999999916</v>
      </c>
      <c r="E76" s="24">
        <f t="shared" si="32"/>
        <v>2.5759999999999916</v>
      </c>
      <c r="F76" s="25"/>
      <c r="G76" s="17">
        <v>6.0000000000000001E-3</v>
      </c>
      <c r="H76" s="17">
        <v>6.0000000000000001E-3</v>
      </c>
      <c r="I76" s="17">
        <v>6.0000000000000001E-3</v>
      </c>
      <c r="J76" s="17">
        <v>3.0000000000000001E-3</v>
      </c>
      <c r="K76" s="17">
        <v>6.0000000000000001E-3</v>
      </c>
      <c r="L76" s="17">
        <v>6.0000000000000001E-3</v>
      </c>
      <c r="M76" s="17">
        <v>3.0000000000000001E-3</v>
      </c>
      <c r="N76" s="17">
        <v>2E-3</v>
      </c>
      <c r="O76" s="17">
        <v>6.0000000000000001E-3</v>
      </c>
      <c r="P76" s="17">
        <v>6.0000000000000001E-3</v>
      </c>
      <c r="Q76" s="17">
        <v>6.0000000000000001E-3</v>
      </c>
      <c r="R76" s="17">
        <v>6.0000000000000001E-3</v>
      </c>
      <c r="S76" s="17">
        <v>6.0000000000000001E-3</v>
      </c>
      <c r="T76" s="17">
        <v>6.0000000000000001E-3</v>
      </c>
      <c r="U76" s="17">
        <v>6.0000000000000001E-3</v>
      </c>
      <c r="V76" s="17">
        <v>6.0000000000000001E-3</v>
      </c>
      <c r="W76" s="17">
        <v>6.0000000000000001E-3</v>
      </c>
      <c r="X76" s="17">
        <v>6.0000000000000001E-3</v>
      </c>
      <c r="Y76" s="17">
        <v>6.0000000000000001E-3</v>
      </c>
      <c r="Z76" s="58">
        <f>0.025+0.006</f>
        <v>3.1E-2</v>
      </c>
      <c r="AA76" s="17">
        <v>5.0000000000000001E-3</v>
      </c>
      <c r="AB76" s="17">
        <v>4.0000000000000001E-3</v>
      </c>
      <c r="AC76" s="17">
        <v>6.0000000000000001E-3</v>
      </c>
      <c r="AD76" s="17">
        <v>4.0000000000000001E-3</v>
      </c>
      <c r="AE76" s="17">
        <v>4.0000000000000001E-3</v>
      </c>
      <c r="AF76" s="17">
        <v>5.0000000000000001E-3</v>
      </c>
      <c r="AG76" s="17">
        <v>3.0000000000000001E-3</v>
      </c>
      <c r="AH76" s="17">
        <v>4.0000000000000001E-3</v>
      </c>
      <c r="AI76" s="17">
        <v>3.0000000000000001E-3</v>
      </c>
      <c r="AJ76" s="17">
        <v>4.0000000000000001E-3</v>
      </c>
      <c r="AK76" s="17">
        <v>2E-3</v>
      </c>
      <c r="AL76" s="17">
        <v>3.0000000000000001E-3</v>
      </c>
      <c r="AM76" s="17">
        <v>2E-3</v>
      </c>
      <c r="AN76" s="17">
        <v>2E-3</v>
      </c>
      <c r="AO76" s="17">
        <v>5.0000000000000001E-3</v>
      </c>
      <c r="AP76" s="17">
        <v>3.0000000000000001E-3</v>
      </c>
      <c r="AQ76" s="17">
        <v>5.0000000000000001E-3</v>
      </c>
      <c r="AR76" s="17">
        <v>2E-3</v>
      </c>
      <c r="AS76" s="17">
        <v>3.0000000000000001E-3</v>
      </c>
      <c r="AT76" s="17">
        <v>6.0000000000000001E-3</v>
      </c>
      <c r="AU76" s="17">
        <v>3.0000000000000001E-3</v>
      </c>
      <c r="AV76" s="17">
        <v>5.0000000000000001E-3</v>
      </c>
      <c r="AW76" s="17">
        <f>0.145+0.003</f>
        <v>0.14799999999999999</v>
      </c>
      <c r="AX76" s="17">
        <v>2E-3</v>
      </c>
      <c r="AY76" s="17">
        <v>2E-3</v>
      </c>
      <c r="AZ76" s="17">
        <v>4.0000000000000001E-3</v>
      </c>
      <c r="BA76" s="17">
        <f>0.09+0.002</f>
        <v>9.1999999999999998E-2</v>
      </c>
      <c r="BB76" s="17">
        <v>3.0000000000000001E-3</v>
      </c>
      <c r="BC76" s="17">
        <v>5.0000000000000001E-3</v>
      </c>
      <c r="BD76" s="17">
        <v>3.0000000000000001E-3</v>
      </c>
      <c r="BE76" s="17">
        <v>4.0000000000000001E-3</v>
      </c>
      <c r="BF76" s="17">
        <v>6.0000000000000001E-3</v>
      </c>
      <c r="BG76" s="17">
        <v>2E-3</v>
      </c>
      <c r="BH76" s="17">
        <v>4.0000000000000001E-3</v>
      </c>
      <c r="BI76" s="17">
        <v>2E-3</v>
      </c>
      <c r="BJ76" s="17">
        <v>3.0000000000000001E-3</v>
      </c>
      <c r="BK76" s="17">
        <f>0.213+0.005</f>
        <v>0.218</v>
      </c>
      <c r="BL76" s="17">
        <v>4.0000000000000001E-3</v>
      </c>
      <c r="BM76" s="17">
        <v>6.0000000000000001E-3</v>
      </c>
      <c r="BN76" s="17">
        <v>6.0000000000000001E-3</v>
      </c>
      <c r="BO76" s="17">
        <v>3.0000000000000001E-3</v>
      </c>
      <c r="BP76" s="17">
        <v>3.0000000000000001E-3</v>
      </c>
      <c r="BQ76" s="17">
        <v>2E-3</v>
      </c>
      <c r="BR76" s="17">
        <v>3.0000000000000001E-3</v>
      </c>
      <c r="BS76" s="17">
        <v>4.0000000000000001E-3</v>
      </c>
      <c r="BT76" s="17">
        <v>6.0000000000000001E-3</v>
      </c>
      <c r="BU76" s="17">
        <v>3.0000000000000001E-3</v>
      </c>
      <c r="BV76" s="17">
        <v>2E-3</v>
      </c>
      <c r="BW76" s="17">
        <v>3.0000000000000001E-3</v>
      </c>
      <c r="BX76" s="17">
        <v>4.0000000000000001E-3</v>
      </c>
      <c r="BY76" s="17">
        <v>2E-3</v>
      </c>
      <c r="BZ76" s="17">
        <v>5.0000000000000001E-3</v>
      </c>
      <c r="CA76" s="17">
        <v>5.0000000000000001E-3</v>
      </c>
      <c r="CB76" s="17">
        <v>3.0000000000000001E-3</v>
      </c>
      <c r="CC76" s="17">
        <v>6.0000000000000001E-3</v>
      </c>
      <c r="CD76" s="17">
        <v>6.0000000000000001E-3</v>
      </c>
      <c r="CE76" s="17">
        <v>4.0000000000000001E-3</v>
      </c>
      <c r="CF76" s="17">
        <v>2E-3</v>
      </c>
      <c r="CG76" s="17">
        <v>3.0000000000000001E-3</v>
      </c>
      <c r="CH76" s="17">
        <v>4.0000000000000001E-3</v>
      </c>
      <c r="CI76" s="17">
        <v>3.0000000000000001E-3</v>
      </c>
      <c r="CJ76" s="17">
        <v>3.0000000000000001E-3</v>
      </c>
      <c r="CK76" s="17">
        <v>5.0000000000000001E-3</v>
      </c>
      <c r="CL76" s="17">
        <v>6.0000000000000001E-3</v>
      </c>
      <c r="CM76" s="17">
        <v>3.0000000000000001E-3</v>
      </c>
      <c r="CN76" s="17">
        <v>6.0000000000000001E-3</v>
      </c>
      <c r="CO76" s="17">
        <v>5.0000000000000001E-3</v>
      </c>
      <c r="CP76" s="17">
        <v>4.0000000000000001E-3</v>
      </c>
      <c r="CQ76" s="17">
        <v>4.0000000000000001E-3</v>
      </c>
      <c r="CR76" s="17">
        <f>0.11+0.002</f>
        <v>0.112</v>
      </c>
      <c r="CS76" s="17">
        <v>5.0000000000000001E-3</v>
      </c>
      <c r="CT76" s="17">
        <v>2E-3</v>
      </c>
      <c r="CU76" s="17">
        <v>3.0000000000000001E-3</v>
      </c>
      <c r="CV76" s="17">
        <v>3.0000000000000001E-3</v>
      </c>
      <c r="CW76" s="17">
        <v>8.0000000000000002E-3</v>
      </c>
      <c r="CX76" s="17">
        <v>7.0000000000000001E-3</v>
      </c>
      <c r="CY76" s="59">
        <v>8.0000000000000002E-3</v>
      </c>
      <c r="CZ76" s="58">
        <v>6.0000000000000001E-3</v>
      </c>
      <c r="DA76" s="17">
        <v>5.0000000000000001E-3</v>
      </c>
      <c r="DB76" s="17">
        <v>4.0000000000000001E-3</v>
      </c>
      <c r="DC76" s="17">
        <v>3.0000000000000001E-3</v>
      </c>
      <c r="DD76" s="17">
        <v>3.0000000000000001E-3</v>
      </c>
      <c r="DE76" s="17">
        <v>6.0000000000000001E-3</v>
      </c>
      <c r="DF76" s="17">
        <v>3.0000000000000001E-3</v>
      </c>
      <c r="DG76" s="17">
        <v>3.0000000000000001E-3</v>
      </c>
      <c r="DH76" s="17">
        <v>3.0000000000000001E-3</v>
      </c>
      <c r="DI76" s="17"/>
      <c r="DJ76" s="59">
        <f>0.132+0.012</f>
        <v>0.14400000000000002</v>
      </c>
      <c r="DK76" s="17">
        <v>1.9E-2</v>
      </c>
      <c r="DL76" s="17">
        <v>1.4999999999999999E-2</v>
      </c>
      <c r="DM76" s="17">
        <v>4.0000000000000001E-3</v>
      </c>
      <c r="DN76" s="17">
        <v>8.9999999999999993E-3</v>
      </c>
      <c r="DO76" s="17">
        <v>5.0000000000000001E-3</v>
      </c>
      <c r="DP76" s="17">
        <v>3.0000000000000001E-3</v>
      </c>
      <c r="DQ76" s="17">
        <v>5.0000000000000001E-3</v>
      </c>
      <c r="DR76" s="17">
        <v>5.0000000000000001E-3</v>
      </c>
      <c r="DS76" s="17">
        <v>4.0000000000000001E-3</v>
      </c>
      <c r="DT76" s="17">
        <v>4.0000000000000001E-3</v>
      </c>
      <c r="DU76" s="17">
        <v>4.0000000000000001E-3</v>
      </c>
      <c r="DV76" s="17">
        <v>0.01</v>
      </c>
      <c r="DW76" s="17">
        <v>3.0000000000000001E-3</v>
      </c>
      <c r="DX76" s="17">
        <v>1.7000000000000001E-2</v>
      </c>
      <c r="DY76" s="17">
        <v>3.0000000000000001E-3</v>
      </c>
      <c r="DZ76" s="17">
        <v>4.0000000000000001E-3</v>
      </c>
      <c r="EA76" s="17">
        <v>3.0000000000000001E-3</v>
      </c>
      <c r="EB76" s="17">
        <v>7.0000000000000001E-3</v>
      </c>
      <c r="EC76" s="17">
        <v>6.0000000000000001E-3</v>
      </c>
      <c r="ED76" s="17">
        <v>7.0000000000000001E-3</v>
      </c>
      <c r="EE76" s="17">
        <v>5.0000000000000001E-3</v>
      </c>
      <c r="EF76" s="17">
        <v>1.6E-2</v>
      </c>
      <c r="EG76" s="17">
        <v>4.0000000000000001E-3</v>
      </c>
      <c r="EH76" s="17">
        <v>4.0000000000000001E-3</v>
      </c>
      <c r="EI76" s="17">
        <v>5.0000000000000001E-3</v>
      </c>
      <c r="EJ76" s="17">
        <v>3.0000000000000001E-3</v>
      </c>
      <c r="EK76" s="17">
        <v>4.0000000000000001E-3</v>
      </c>
      <c r="EL76" s="17">
        <v>4.0000000000000001E-3</v>
      </c>
      <c r="EM76" s="17">
        <v>8.0000000000000002E-3</v>
      </c>
      <c r="EN76" s="17">
        <v>3.0000000000000001E-3</v>
      </c>
      <c r="EO76" s="17">
        <v>4.0000000000000001E-3</v>
      </c>
      <c r="EP76" s="17">
        <v>5.0000000000000001E-3</v>
      </c>
      <c r="EQ76" s="17">
        <v>6.0000000000000001E-3</v>
      </c>
      <c r="ER76" s="17">
        <v>4.0000000000000001E-3</v>
      </c>
      <c r="ES76" s="17">
        <v>5.0000000000000001E-3</v>
      </c>
      <c r="ET76" s="17">
        <v>5.0000000000000001E-3</v>
      </c>
      <c r="EU76" s="17">
        <v>6.0000000000000001E-3</v>
      </c>
      <c r="EV76" s="17">
        <v>4.0000000000000001E-3</v>
      </c>
      <c r="EW76" s="17">
        <v>5.0000000000000001E-3</v>
      </c>
      <c r="EX76" s="17">
        <v>5.0000000000000001E-3</v>
      </c>
      <c r="EY76" s="17"/>
      <c r="EZ76" s="17">
        <v>4.0000000000000001E-3</v>
      </c>
      <c r="FA76" s="17">
        <v>5.0000000000000001E-3</v>
      </c>
      <c r="FB76" s="17">
        <v>5.0000000000000001E-3</v>
      </c>
      <c r="FC76" s="17">
        <v>5.0000000000000001E-3</v>
      </c>
      <c r="FD76" s="17">
        <v>5.0000000000000001E-3</v>
      </c>
      <c r="FE76" s="17">
        <v>4.0000000000000001E-3</v>
      </c>
      <c r="FF76" s="17">
        <v>4.0000000000000001E-3</v>
      </c>
      <c r="FG76" s="17">
        <v>1.4999999999999999E-2</v>
      </c>
      <c r="FH76" s="17">
        <v>1.4999999999999999E-2</v>
      </c>
      <c r="FI76" s="17">
        <v>5.0000000000000001E-3</v>
      </c>
      <c r="FJ76" s="17">
        <v>5.0000000000000001E-3</v>
      </c>
      <c r="FK76" s="17">
        <v>1.6E-2</v>
      </c>
      <c r="FL76" s="17">
        <v>1.7999999999999999E-2</v>
      </c>
      <c r="FM76" s="17">
        <v>5.0000000000000001E-3</v>
      </c>
      <c r="FN76" s="17"/>
      <c r="FO76" s="17"/>
      <c r="FP76" s="17">
        <v>3.0000000000000001E-3</v>
      </c>
      <c r="FQ76" s="17">
        <v>6.0000000000000001E-3</v>
      </c>
      <c r="FR76" s="17">
        <v>5.0000000000000001E-3</v>
      </c>
      <c r="FS76" s="17">
        <v>4.0000000000000001E-3</v>
      </c>
      <c r="FT76" s="17">
        <v>5.0000000000000001E-3</v>
      </c>
      <c r="FU76" s="17">
        <v>4.0000000000000001E-3</v>
      </c>
      <c r="FV76" s="17">
        <v>5.0000000000000001E-3</v>
      </c>
      <c r="FW76" s="17">
        <v>6.0000000000000001E-3</v>
      </c>
      <c r="FX76" s="17">
        <v>5.0000000000000001E-3</v>
      </c>
      <c r="FY76" s="17">
        <v>6.0000000000000001E-3</v>
      </c>
      <c r="FZ76" s="17">
        <v>6.0000000000000001E-3</v>
      </c>
      <c r="GA76" s="17">
        <v>5.0000000000000001E-3</v>
      </c>
      <c r="GB76" s="17">
        <v>5.0000000000000001E-3</v>
      </c>
      <c r="GC76" s="17">
        <v>5.0000000000000001E-3</v>
      </c>
      <c r="GD76" s="17">
        <v>5.0000000000000001E-3</v>
      </c>
      <c r="GE76" s="17">
        <v>4.0000000000000001E-3</v>
      </c>
      <c r="GF76" s="17">
        <v>7.0000000000000001E-3</v>
      </c>
      <c r="GG76" s="17">
        <v>5.0000000000000001E-3</v>
      </c>
      <c r="GH76" s="17">
        <v>3.0000000000000001E-3</v>
      </c>
      <c r="GI76" s="17">
        <v>7.0000000000000001E-3</v>
      </c>
      <c r="GJ76" s="17"/>
      <c r="GK76" s="17">
        <v>6.0000000000000001E-3</v>
      </c>
      <c r="GL76" s="17">
        <v>6.0000000000000001E-3</v>
      </c>
      <c r="GM76" s="17">
        <v>4.0000000000000001E-3</v>
      </c>
      <c r="GN76" s="17">
        <v>5.0000000000000001E-3</v>
      </c>
      <c r="GO76" s="17">
        <v>3.0000000000000001E-3</v>
      </c>
      <c r="GP76" s="17">
        <v>6.0000000000000001E-3</v>
      </c>
      <c r="GQ76" s="17">
        <v>4.0000000000000001E-3</v>
      </c>
      <c r="GR76" s="17">
        <v>4.0000000000000001E-3</v>
      </c>
      <c r="GS76" s="17">
        <v>5.0000000000000001E-3</v>
      </c>
      <c r="GT76" s="17">
        <v>6.0000000000000001E-3</v>
      </c>
      <c r="GU76" s="17">
        <v>4.0000000000000001E-3</v>
      </c>
      <c r="GV76" s="17">
        <v>5.0000000000000001E-3</v>
      </c>
      <c r="GW76" s="17">
        <v>3.0000000000000001E-3</v>
      </c>
      <c r="GX76" s="17">
        <v>5.0000000000000001E-3</v>
      </c>
      <c r="GY76" s="17">
        <v>4.0000000000000001E-3</v>
      </c>
      <c r="GZ76" s="17">
        <v>5.0000000000000001E-3</v>
      </c>
      <c r="HA76" s="17">
        <v>3.0000000000000001E-3</v>
      </c>
      <c r="HB76" s="17">
        <v>4.0000000000000001E-3</v>
      </c>
      <c r="HC76" s="17">
        <v>6.0000000000000001E-3</v>
      </c>
      <c r="HD76" s="17">
        <v>6.0000000000000001E-3</v>
      </c>
      <c r="HE76" s="17">
        <v>3.0000000000000001E-3</v>
      </c>
      <c r="HF76" s="17">
        <v>6.0000000000000001E-3</v>
      </c>
      <c r="HG76" s="17">
        <v>6.0000000000000001E-3</v>
      </c>
      <c r="HH76" s="17">
        <v>3.0000000000000001E-3</v>
      </c>
      <c r="HI76" s="17">
        <v>6.0000000000000001E-3</v>
      </c>
      <c r="HJ76" s="17">
        <v>4.0000000000000001E-3</v>
      </c>
      <c r="HK76" s="17">
        <v>5.0000000000000001E-3</v>
      </c>
      <c r="HL76" s="17">
        <v>3.0000000000000001E-3</v>
      </c>
      <c r="HM76" s="17">
        <f>0.3+0.005</f>
        <v>0.30499999999999999</v>
      </c>
      <c r="HN76" s="17">
        <v>4.0000000000000001E-3</v>
      </c>
      <c r="HO76" s="17">
        <v>6.0000000000000001E-3</v>
      </c>
      <c r="HP76" s="17">
        <v>6.0000000000000001E-3</v>
      </c>
      <c r="HQ76" s="17">
        <v>6.0000000000000001E-3</v>
      </c>
      <c r="HR76" s="17">
        <v>6.0000000000000001E-3</v>
      </c>
      <c r="HS76" s="17">
        <v>6.0000000000000001E-3</v>
      </c>
      <c r="HT76" s="17">
        <v>6.0000000000000001E-3</v>
      </c>
      <c r="HU76" s="17">
        <v>4.0000000000000001E-3</v>
      </c>
      <c r="HV76" s="17">
        <v>6.0000000000000001E-3</v>
      </c>
      <c r="HW76" s="17">
        <v>6.0000000000000001E-3</v>
      </c>
      <c r="HX76" s="17">
        <v>5.0000000000000001E-3</v>
      </c>
      <c r="HY76" s="17">
        <v>6.0000000000000001E-3</v>
      </c>
      <c r="HZ76" s="17">
        <v>6.0000000000000001E-3</v>
      </c>
      <c r="IA76" s="17">
        <v>6.0000000000000001E-3</v>
      </c>
      <c r="IB76" s="17">
        <f>0.2+0.006</f>
        <v>0.20600000000000002</v>
      </c>
      <c r="IC76" s="17">
        <v>6.0000000000000001E-3</v>
      </c>
      <c r="ID76" s="17">
        <f>0.218+0.006</f>
        <v>0.224</v>
      </c>
    </row>
    <row r="77" spans="1:238" ht="13.5" customHeight="1">
      <c r="A77" s="15"/>
      <c r="B77" s="53"/>
      <c r="C77" s="16" t="s">
        <v>17</v>
      </c>
      <c r="D77" s="24">
        <f t="shared" si="31"/>
        <v>3757.5669999999936</v>
      </c>
      <c r="E77" s="24">
        <f t="shared" si="32"/>
        <v>3757.5669999999936</v>
      </c>
      <c r="F77" s="25"/>
      <c r="G77" s="17">
        <v>6.22</v>
      </c>
      <c r="H77" s="17">
        <v>6.22</v>
      </c>
      <c r="I77" s="17">
        <v>6.22</v>
      </c>
      <c r="J77" s="17">
        <v>3.1080000000000001</v>
      </c>
      <c r="K77" s="17">
        <v>6.22</v>
      </c>
      <c r="L77" s="17">
        <v>6.22</v>
      </c>
      <c r="M77" s="17">
        <v>3.1080000000000001</v>
      </c>
      <c r="N77" s="17">
        <v>2.073</v>
      </c>
      <c r="O77" s="17">
        <v>6.22</v>
      </c>
      <c r="P77" s="17">
        <v>6.22</v>
      </c>
      <c r="Q77" s="17">
        <v>6.22</v>
      </c>
      <c r="R77" s="17">
        <v>6.22</v>
      </c>
      <c r="S77" s="17">
        <v>6.22</v>
      </c>
      <c r="T77" s="17">
        <v>6.22</v>
      </c>
      <c r="U77" s="17">
        <v>6.22</v>
      </c>
      <c r="V77" s="17">
        <v>6.22</v>
      </c>
      <c r="W77" s="17">
        <v>6.22</v>
      </c>
      <c r="X77" s="17">
        <v>6.22</v>
      </c>
      <c r="Y77" s="17">
        <v>6.22</v>
      </c>
      <c r="Z77" s="58">
        <f>51.551+6.22</f>
        <v>57.771000000000001</v>
      </c>
      <c r="AA77" s="17">
        <v>5.1829999999999998</v>
      </c>
      <c r="AB77" s="17">
        <v>4.1440000000000001</v>
      </c>
      <c r="AC77" s="17">
        <v>6.22</v>
      </c>
      <c r="AD77" s="17">
        <v>4.1440000000000001</v>
      </c>
      <c r="AE77" s="17">
        <v>4.1440000000000001</v>
      </c>
      <c r="AF77" s="17">
        <v>5.1829999999999998</v>
      </c>
      <c r="AG77" s="17">
        <v>3.1080000000000001</v>
      </c>
      <c r="AH77" s="17">
        <v>4.1440000000000001</v>
      </c>
      <c r="AI77" s="17">
        <v>3.1080000000000001</v>
      </c>
      <c r="AJ77" s="17">
        <v>4.1440000000000001</v>
      </c>
      <c r="AK77" s="17">
        <v>2.073</v>
      </c>
      <c r="AL77" s="17">
        <v>3.1080000000000001</v>
      </c>
      <c r="AM77" s="17">
        <v>2.073</v>
      </c>
      <c r="AN77" s="17">
        <v>2.073</v>
      </c>
      <c r="AO77" s="17">
        <v>5.1829999999999998</v>
      </c>
      <c r="AP77" s="17">
        <v>3.1080000000000001</v>
      </c>
      <c r="AQ77" s="17">
        <v>5.1829999999999998</v>
      </c>
      <c r="AR77" s="17">
        <v>2.073</v>
      </c>
      <c r="AS77" s="17">
        <v>3.1080000000000001</v>
      </c>
      <c r="AT77" s="17">
        <v>6.22</v>
      </c>
      <c r="AU77" s="17">
        <v>3.1080000000000001</v>
      </c>
      <c r="AV77" s="17">
        <v>5.1829999999999998</v>
      </c>
      <c r="AW77" s="17">
        <f>224.088+3.108</f>
        <v>227.196</v>
      </c>
      <c r="AX77" s="17">
        <v>2.073</v>
      </c>
      <c r="AY77" s="17">
        <v>2.073</v>
      </c>
      <c r="AZ77" s="17">
        <v>4.1440000000000001</v>
      </c>
      <c r="BA77" s="17">
        <f>162.661+2.073</f>
        <v>164.73400000000001</v>
      </c>
      <c r="BB77" s="17">
        <v>3.1080000000000001</v>
      </c>
      <c r="BC77" s="17">
        <v>5.1829999999999998</v>
      </c>
      <c r="BD77" s="17">
        <v>3.1080000000000001</v>
      </c>
      <c r="BE77" s="17">
        <v>4.1440000000000001</v>
      </c>
      <c r="BF77" s="17">
        <v>6.22</v>
      </c>
      <c r="BG77" s="17">
        <v>2.073</v>
      </c>
      <c r="BH77" s="17">
        <v>4.1440000000000001</v>
      </c>
      <c r="BI77" s="17">
        <v>2.073</v>
      </c>
      <c r="BJ77" s="17">
        <v>3.1080000000000001</v>
      </c>
      <c r="BK77" s="17">
        <f>384.966+5.183</f>
        <v>390.149</v>
      </c>
      <c r="BL77" s="17">
        <v>4.1440000000000001</v>
      </c>
      <c r="BM77" s="17">
        <v>6.22</v>
      </c>
      <c r="BN77" s="17">
        <v>6.22</v>
      </c>
      <c r="BO77" s="17">
        <v>3.1080000000000001</v>
      </c>
      <c r="BP77" s="17">
        <v>3.1080000000000001</v>
      </c>
      <c r="BQ77" s="17">
        <v>2.073</v>
      </c>
      <c r="BR77" s="17">
        <v>3.1080000000000001</v>
      </c>
      <c r="BS77" s="17">
        <v>4.1440000000000001</v>
      </c>
      <c r="BT77" s="17">
        <v>6.22</v>
      </c>
      <c r="BU77" s="17">
        <v>3.1080000000000001</v>
      </c>
      <c r="BV77" s="17">
        <v>2.073</v>
      </c>
      <c r="BW77" s="17">
        <v>3.1080000000000001</v>
      </c>
      <c r="BX77" s="17">
        <v>4.1440000000000001</v>
      </c>
      <c r="BY77" s="17">
        <v>2.073</v>
      </c>
      <c r="BZ77" s="17">
        <v>5.1829999999999998</v>
      </c>
      <c r="CA77" s="17">
        <v>5.1829999999999998</v>
      </c>
      <c r="CB77" s="17">
        <v>3.1080000000000001</v>
      </c>
      <c r="CC77" s="17">
        <v>6.22</v>
      </c>
      <c r="CD77" s="17">
        <v>6.22</v>
      </c>
      <c r="CE77" s="17">
        <v>4.1440000000000001</v>
      </c>
      <c r="CF77" s="17">
        <v>2.073</v>
      </c>
      <c r="CG77" s="17">
        <v>3.1080000000000001</v>
      </c>
      <c r="CH77" s="17">
        <v>4.1440000000000001</v>
      </c>
      <c r="CI77" s="17">
        <v>3.1080000000000001</v>
      </c>
      <c r="CJ77" s="17">
        <v>3.1080000000000001</v>
      </c>
      <c r="CK77" s="17">
        <v>5.1829999999999998</v>
      </c>
      <c r="CL77" s="17">
        <v>6.22</v>
      </c>
      <c r="CM77" s="17">
        <v>3.1080000000000001</v>
      </c>
      <c r="CN77" s="17">
        <v>6.22</v>
      </c>
      <c r="CO77" s="17">
        <v>5.1829999999999998</v>
      </c>
      <c r="CP77" s="17">
        <v>4.1440000000000001</v>
      </c>
      <c r="CQ77" s="17">
        <v>4.1440000000000001</v>
      </c>
      <c r="CR77" s="17">
        <f>198.81+2.073</f>
        <v>200.88300000000001</v>
      </c>
      <c r="CS77" s="17">
        <v>5.1829999999999998</v>
      </c>
      <c r="CT77" s="17">
        <v>2.073</v>
      </c>
      <c r="CU77" s="17">
        <v>3.1080000000000001</v>
      </c>
      <c r="CV77" s="17">
        <v>3.1080000000000001</v>
      </c>
      <c r="CW77" s="17">
        <v>8.2910000000000004</v>
      </c>
      <c r="CX77" s="17">
        <v>7.2549999999999999</v>
      </c>
      <c r="CY77" s="56">
        <v>8.2910000000000004</v>
      </c>
      <c r="CZ77" s="58">
        <v>6.22</v>
      </c>
      <c r="DA77" s="17">
        <v>5.1829999999999998</v>
      </c>
      <c r="DB77" s="17">
        <v>4.1440000000000001</v>
      </c>
      <c r="DC77" s="17">
        <v>3.1080000000000001</v>
      </c>
      <c r="DD77" s="17">
        <v>3.1080000000000001</v>
      </c>
      <c r="DE77" s="17">
        <v>6.22</v>
      </c>
      <c r="DF77" s="17">
        <v>3.1080000000000001</v>
      </c>
      <c r="DG77" s="17">
        <v>3.1080000000000001</v>
      </c>
      <c r="DH77" s="17">
        <v>3.1080000000000001</v>
      </c>
      <c r="DI77" s="17"/>
      <c r="DJ77" s="56">
        <f>238.57+12.435</f>
        <v>251.005</v>
      </c>
      <c r="DK77" s="17">
        <v>19.690999999999999</v>
      </c>
      <c r="DL77" s="17">
        <v>15.547000000000001</v>
      </c>
      <c r="DM77" s="17">
        <v>4.1440000000000001</v>
      </c>
      <c r="DN77" s="17">
        <v>9.327</v>
      </c>
      <c r="DO77" s="17">
        <v>5.1829999999999998</v>
      </c>
      <c r="DP77" s="17">
        <v>3.1080000000000001</v>
      </c>
      <c r="DQ77" s="17">
        <v>5.1829999999999998</v>
      </c>
      <c r="DR77" s="17">
        <v>5.1829999999999998</v>
      </c>
      <c r="DS77" s="17">
        <v>4.1440000000000001</v>
      </c>
      <c r="DT77" s="17">
        <v>4.1440000000000001</v>
      </c>
      <c r="DU77" s="17">
        <v>4.1440000000000001</v>
      </c>
      <c r="DV77" s="17">
        <v>10.363</v>
      </c>
      <c r="DW77" s="17">
        <v>3.1080000000000001</v>
      </c>
      <c r="DX77" s="17">
        <v>17.617000000000001</v>
      </c>
      <c r="DY77" s="17">
        <v>3.1080000000000001</v>
      </c>
      <c r="DZ77" s="17">
        <v>4.1440000000000001</v>
      </c>
      <c r="EA77" s="17">
        <v>3.1080000000000001</v>
      </c>
      <c r="EB77" s="17">
        <v>7.2549999999999999</v>
      </c>
      <c r="EC77" s="17">
        <v>6.22</v>
      </c>
      <c r="ED77" s="17">
        <v>7.2549999999999999</v>
      </c>
      <c r="EE77" s="17">
        <v>5.1829999999999998</v>
      </c>
      <c r="EF77" s="17">
        <v>16.582999999999998</v>
      </c>
      <c r="EG77" s="17">
        <v>4.1440000000000001</v>
      </c>
      <c r="EH77" s="17">
        <v>4.1440000000000001</v>
      </c>
      <c r="EI77" s="17">
        <v>5.1829999999999998</v>
      </c>
      <c r="EJ77" s="17">
        <v>3.1080000000000001</v>
      </c>
      <c r="EK77" s="17">
        <v>4.1440000000000001</v>
      </c>
      <c r="EL77" s="17">
        <v>4.1440000000000001</v>
      </c>
      <c r="EM77" s="17">
        <v>8.2910000000000004</v>
      </c>
      <c r="EN77" s="17">
        <v>3.1080000000000001</v>
      </c>
      <c r="EO77" s="17">
        <v>4.1440000000000001</v>
      </c>
      <c r="EP77" s="17">
        <v>5.1829999999999998</v>
      </c>
      <c r="EQ77" s="17">
        <v>6.22</v>
      </c>
      <c r="ER77" s="17">
        <v>4.1440000000000001</v>
      </c>
      <c r="ES77" s="17">
        <v>5.1829999999999998</v>
      </c>
      <c r="ET77" s="17">
        <v>5.1829999999999998</v>
      </c>
      <c r="EU77" s="17">
        <v>6.22</v>
      </c>
      <c r="EV77" s="17">
        <v>4.1440000000000001</v>
      </c>
      <c r="EW77" s="17">
        <v>5.1829999999999998</v>
      </c>
      <c r="EX77" s="17">
        <v>5.1829999999999998</v>
      </c>
      <c r="EY77" s="17"/>
      <c r="EZ77" s="17">
        <v>4.1440000000000001</v>
      </c>
      <c r="FA77" s="17">
        <v>5.1829999999999998</v>
      </c>
      <c r="FB77" s="17">
        <v>5.1829999999999998</v>
      </c>
      <c r="FC77" s="17">
        <v>5.1829999999999998</v>
      </c>
      <c r="FD77" s="17">
        <v>5.1829999999999998</v>
      </c>
      <c r="FE77" s="17">
        <v>4.1440000000000001</v>
      </c>
      <c r="FF77" s="17">
        <v>4.1440000000000001</v>
      </c>
      <c r="FG77" s="17">
        <v>15.547000000000001</v>
      </c>
      <c r="FH77" s="17">
        <v>15.547000000000001</v>
      </c>
      <c r="FI77" s="17">
        <v>5.1829999999999998</v>
      </c>
      <c r="FJ77" s="17">
        <v>5.1829999999999998</v>
      </c>
      <c r="FK77" s="17">
        <v>16.582999999999998</v>
      </c>
      <c r="FL77" s="17">
        <v>18.652999999999999</v>
      </c>
      <c r="FM77" s="17">
        <v>5.1829999999999998</v>
      </c>
      <c r="FN77" s="17"/>
      <c r="FO77" s="17"/>
      <c r="FP77" s="17">
        <v>3.1080000000000001</v>
      </c>
      <c r="FQ77" s="17">
        <v>6.22</v>
      </c>
      <c r="FR77" s="17">
        <v>5.1829999999999998</v>
      </c>
      <c r="FS77" s="17">
        <v>4.1440000000000001</v>
      </c>
      <c r="FT77" s="17">
        <v>5.1829999999999998</v>
      </c>
      <c r="FU77" s="17">
        <v>4.1440000000000001</v>
      </c>
      <c r="FV77" s="17">
        <v>5.1829999999999998</v>
      </c>
      <c r="FW77" s="17">
        <v>6.22</v>
      </c>
      <c r="FX77" s="17">
        <v>5.1829999999999998</v>
      </c>
      <c r="FY77" s="17">
        <v>6.22</v>
      </c>
      <c r="FZ77" s="17">
        <v>6.22</v>
      </c>
      <c r="GA77" s="17">
        <v>5.1829999999999998</v>
      </c>
      <c r="GB77" s="17">
        <v>5.1829999999999998</v>
      </c>
      <c r="GC77" s="17">
        <v>5.1829999999999998</v>
      </c>
      <c r="GD77" s="17">
        <v>5.1829999999999998</v>
      </c>
      <c r="GE77" s="17">
        <v>4.1440000000000001</v>
      </c>
      <c r="GF77" s="17">
        <v>7.2549999999999999</v>
      </c>
      <c r="GG77" s="17">
        <v>5.1829999999999998</v>
      </c>
      <c r="GH77" s="17">
        <v>3.1080000000000001</v>
      </c>
      <c r="GI77" s="17">
        <v>7.2549999999999999</v>
      </c>
      <c r="GJ77" s="17"/>
      <c r="GK77" s="17">
        <v>6.22</v>
      </c>
      <c r="GL77" s="17">
        <v>6.22</v>
      </c>
      <c r="GM77" s="17">
        <v>4.1440000000000001</v>
      </c>
      <c r="GN77" s="17">
        <v>5.1829999999999998</v>
      </c>
      <c r="GO77" s="17">
        <v>3.1080000000000001</v>
      </c>
      <c r="GP77" s="17">
        <v>6.22</v>
      </c>
      <c r="GQ77" s="17">
        <v>4.1440000000000001</v>
      </c>
      <c r="GR77" s="17">
        <v>4.1440000000000001</v>
      </c>
      <c r="GS77" s="17">
        <v>5.1829999999999998</v>
      </c>
      <c r="GT77" s="17">
        <v>6.22</v>
      </c>
      <c r="GU77" s="17">
        <v>4.1440000000000001</v>
      </c>
      <c r="GV77" s="17">
        <v>5.1829999999999998</v>
      </c>
      <c r="GW77" s="17">
        <v>3.1080000000000001</v>
      </c>
      <c r="GX77" s="17">
        <v>5.1829999999999998</v>
      </c>
      <c r="GY77" s="17">
        <v>4.1440000000000001</v>
      </c>
      <c r="GZ77" s="17">
        <v>5.1829999999999998</v>
      </c>
      <c r="HA77" s="17">
        <v>3.1080000000000001</v>
      </c>
      <c r="HB77" s="17">
        <v>4.1440000000000001</v>
      </c>
      <c r="HC77" s="17">
        <v>6.22</v>
      </c>
      <c r="HD77" s="17">
        <v>6.22</v>
      </c>
      <c r="HE77" s="17">
        <v>3.1080000000000001</v>
      </c>
      <c r="HF77" s="17">
        <v>6.22</v>
      </c>
      <c r="HG77" s="17">
        <v>6.22</v>
      </c>
      <c r="HH77" s="17">
        <v>3.1080000000000001</v>
      </c>
      <c r="HI77" s="17">
        <v>6.22</v>
      </c>
      <c r="HJ77" s="17">
        <v>4.1440000000000001</v>
      </c>
      <c r="HK77" s="17">
        <v>5.1829999999999998</v>
      </c>
      <c r="HL77" s="17">
        <v>3.1080000000000001</v>
      </c>
      <c r="HM77" s="17">
        <f>556.824+5.183</f>
        <v>562.00699999999995</v>
      </c>
      <c r="HN77" s="17">
        <v>4.1440000000000001</v>
      </c>
      <c r="HO77" s="17">
        <v>6.22</v>
      </c>
      <c r="HP77" s="17">
        <v>6.22</v>
      </c>
      <c r="HQ77" s="17">
        <v>6.22</v>
      </c>
      <c r="HR77" s="17">
        <v>6.22</v>
      </c>
      <c r="HS77" s="17">
        <v>6.22</v>
      </c>
      <c r="HT77" s="17">
        <v>6.22</v>
      </c>
      <c r="HU77" s="17">
        <v>4.1440000000000001</v>
      </c>
      <c r="HV77" s="17">
        <v>6.22</v>
      </c>
      <c r="HW77" s="17">
        <v>6.22</v>
      </c>
      <c r="HX77" s="17">
        <v>5.1829999999999998</v>
      </c>
      <c r="HY77" s="17">
        <v>6.22</v>
      </c>
      <c r="HZ77" s="17">
        <v>6.22</v>
      </c>
      <c r="IA77" s="17">
        <v>6.22</v>
      </c>
      <c r="IB77" s="17">
        <f>361.469+6.22</f>
        <v>367.68900000000002</v>
      </c>
      <c r="IC77" s="17">
        <v>6.22</v>
      </c>
      <c r="ID77" s="17">
        <f>394.002+6.22</f>
        <v>400.22200000000004</v>
      </c>
    </row>
    <row r="78" spans="1:238" ht="13.5" customHeight="1">
      <c r="A78" s="15" t="s">
        <v>94</v>
      </c>
      <c r="B78" s="53" t="s">
        <v>95</v>
      </c>
      <c r="C78" s="16" t="s">
        <v>45</v>
      </c>
      <c r="D78" s="24">
        <f t="shared" si="31"/>
        <v>1.1020000000000001</v>
      </c>
      <c r="E78" s="24">
        <f t="shared" si="32"/>
        <v>1.1020000000000001</v>
      </c>
      <c r="F78" s="25"/>
      <c r="G78" s="17">
        <v>5.0000000000000001E-3</v>
      </c>
      <c r="H78" s="17">
        <v>6.0000000000000001E-3</v>
      </c>
      <c r="I78" s="17">
        <v>6.0000000000000001E-3</v>
      </c>
      <c r="J78" s="17">
        <v>6.0000000000000001E-3</v>
      </c>
      <c r="K78" s="17">
        <v>6.0000000000000001E-3</v>
      </c>
      <c r="L78" s="17">
        <v>6.0000000000000001E-3</v>
      </c>
      <c r="M78" s="17">
        <v>3.0000000000000001E-3</v>
      </c>
      <c r="N78" s="17">
        <v>2E-3</v>
      </c>
      <c r="O78" s="17">
        <v>4.0000000000000001E-3</v>
      </c>
      <c r="P78" s="17">
        <v>5.0000000000000001E-3</v>
      </c>
      <c r="Q78" s="17">
        <v>4.0000000000000001E-3</v>
      </c>
      <c r="R78" s="17">
        <v>4.0000000000000001E-3</v>
      </c>
      <c r="S78" s="17">
        <v>5.0000000000000001E-3</v>
      </c>
      <c r="T78" s="17">
        <v>5.0000000000000001E-3</v>
      </c>
      <c r="U78" s="17">
        <v>5.0000000000000001E-3</v>
      </c>
      <c r="V78" s="17">
        <v>4.0000000000000001E-3</v>
      </c>
      <c r="W78" s="17">
        <v>5.0000000000000001E-3</v>
      </c>
      <c r="X78" s="17">
        <v>5.0000000000000001E-3</v>
      </c>
      <c r="Y78" s="17">
        <v>5.0000000000000001E-3</v>
      </c>
      <c r="Z78" s="58">
        <v>4.0000000000000001E-3</v>
      </c>
      <c r="AA78" s="17">
        <v>2E-3</v>
      </c>
      <c r="AB78" s="17">
        <v>2E-3</v>
      </c>
      <c r="AC78" s="17">
        <v>5.0000000000000001E-3</v>
      </c>
      <c r="AD78" s="17">
        <v>3.0000000000000001E-3</v>
      </c>
      <c r="AE78" s="17">
        <v>3.0000000000000001E-3</v>
      </c>
      <c r="AF78" s="17">
        <v>3.0000000000000001E-3</v>
      </c>
      <c r="AG78" s="17">
        <v>2E-3</v>
      </c>
      <c r="AH78" s="17">
        <v>5.0000000000000001E-3</v>
      </c>
      <c r="AI78" s="17">
        <v>2E-3</v>
      </c>
      <c r="AJ78" s="17">
        <v>3.0000000000000001E-3</v>
      </c>
      <c r="AK78" s="17">
        <v>2E-3</v>
      </c>
      <c r="AL78" s="17">
        <v>3.0000000000000001E-3</v>
      </c>
      <c r="AM78" s="17">
        <v>2E-3</v>
      </c>
      <c r="AN78" s="17">
        <v>2E-3</v>
      </c>
      <c r="AO78" s="17">
        <v>3.0000000000000001E-3</v>
      </c>
      <c r="AP78" s="17">
        <v>2E-3</v>
      </c>
      <c r="AQ78" s="17">
        <v>2E-3</v>
      </c>
      <c r="AR78" s="17">
        <v>2E-3</v>
      </c>
      <c r="AS78" s="17">
        <v>1E-3</v>
      </c>
      <c r="AT78" s="17">
        <v>4.0000000000000001E-3</v>
      </c>
      <c r="AU78" s="17">
        <v>4.0000000000000001E-3</v>
      </c>
      <c r="AV78" s="17">
        <v>2E-3</v>
      </c>
      <c r="AW78" s="17">
        <v>3.0000000000000001E-3</v>
      </c>
      <c r="AX78" s="17">
        <v>2E-3</v>
      </c>
      <c r="AY78" s="17">
        <v>3.0000000000000001E-3</v>
      </c>
      <c r="AZ78" s="17">
        <v>3.0000000000000001E-3</v>
      </c>
      <c r="BA78" s="17">
        <v>3.0000000000000001E-3</v>
      </c>
      <c r="BB78" s="17">
        <v>2E-3</v>
      </c>
      <c r="BC78" s="17">
        <v>2E-3</v>
      </c>
      <c r="BD78" s="17">
        <v>3.0000000000000001E-3</v>
      </c>
      <c r="BE78" s="17">
        <v>4.0000000000000001E-3</v>
      </c>
      <c r="BF78" s="17">
        <v>3.0000000000000001E-3</v>
      </c>
      <c r="BG78" s="17">
        <v>2E-3</v>
      </c>
      <c r="BH78" s="17">
        <v>3.0000000000000001E-3</v>
      </c>
      <c r="BI78" s="17">
        <v>3.0000000000000001E-3</v>
      </c>
      <c r="BJ78" s="17">
        <v>3.0000000000000001E-3</v>
      </c>
      <c r="BK78" s="17">
        <v>3.0000000000000001E-3</v>
      </c>
      <c r="BL78" s="17">
        <v>3.0000000000000001E-3</v>
      </c>
      <c r="BM78" s="17">
        <v>4.0000000000000001E-3</v>
      </c>
      <c r="BN78" s="17">
        <v>5.0000000000000001E-3</v>
      </c>
      <c r="BO78" s="17">
        <v>2E-3</v>
      </c>
      <c r="BP78" s="17">
        <v>3.0000000000000001E-3</v>
      </c>
      <c r="BQ78" s="17">
        <v>3.0000000000000001E-3</v>
      </c>
      <c r="BR78" s="17">
        <v>2E-3</v>
      </c>
      <c r="BS78" s="17">
        <v>3.0000000000000001E-3</v>
      </c>
      <c r="BT78" s="17">
        <v>8.0000000000000002E-3</v>
      </c>
      <c r="BU78" s="17"/>
      <c r="BV78" s="17">
        <v>2E-3</v>
      </c>
      <c r="BW78" s="17">
        <v>4.0000000000000001E-3</v>
      </c>
      <c r="BX78" s="17">
        <v>5.0000000000000001E-3</v>
      </c>
      <c r="BY78" s="17"/>
      <c r="BZ78" s="17">
        <v>5.0000000000000001E-3</v>
      </c>
      <c r="CA78" s="17">
        <v>6.0000000000000001E-3</v>
      </c>
      <c r="CB78" s="17">
        <v>3.0000000000000001E-3</v>
      </c>
      <c r="CC78" s="17">
        <v>4.0000000000000001E-3</v>
      </c>
      <c r="CD78" s="17">
        <v>4.0000000000000001E-3</v>
      </c>
      <c r="CE78" s="17">
        <v>5.0000000000000001E-3</v>
      </c>
      <c r="CF78" s="17"/>
      <c r="CG78" s="17"/>
      <c r="CH78" s="17">
        <v>8.9999999999999993E-3</v>
      </c>
      <c r="CI78" s="17"/>
      <c r="CJ78" s="17"/>
      <c r="CK78" s="17">
        <v>5.0000000000000001E-3</v>
      </c>
      <c r="CL78" s="17">
        <v>6.0000000000000001E-3</v>
      </c>
      <c r="CM78" s="17">
        <v>5.0000000000000001E-3</v>
      </c>
      <c r="CN78" s="17">
        <v>6.0000000000000001E-3</v>
      </c>
      <c r="CO78" s="17">
        <v>3.0000000000000001E-3</v>
      </c>
      <c r="CP78" s="17">
        <v>3.0000000000000001E-3</v>
      </c>
      <c r="CQ78" s="17">
        <v>3.0000000000000001E-3</v>
      </c>
      <c r="CR78" s="17">
        <v>2E-3</v>
      </c>
      <c r="CS78" s="17">
        <v>2E-3</v>
      </c>
      <c r="CT78" s="17">
        <v>3.0000000000000001E-3</v>
      </c>
      <c r="CU78" s="17">
        <v>3.0000000000000001E-3</v>
      </c>
      <c r="CV78" s="17">
        <v>3.0000000000000001E-3</v>
      </c>
      <c r="CW78" s="17">
        <v>3.0000000000000001E-3</v>
      </c>
      <c r="CX78" s="17">
        <v>2E-3</v>
      </c>
      <c r="CY78" s="59">
        <v>3.0000000000000001E-3</v>
      </c>
      <c r="CZ78" s="58">
        <v>3.0000000000000001E-3</v>
      </c>
      <c r="DA78" s="17">
        <v>3.0000000000000001E-3</v>
      </c>
      <c r="DB78" s="17">
        <v>3.0000000000000001E-3</v>
      </c>
      <c r="DC78" s="17">
        <v>4.0000000000000001E-3</v>
      </c>
      <c r="DD78" s="17">
        <v>5.0000000000000001E-3</v>
      </c>
      <c r="DE78" s="17">
        <v>3.0000000000000001E-3</v>
      </c>
      <c r="DF78" s="17">
        <v>3.0000000000000001E-3</v>
      </c>
      <c r="DG78" s="17">
        <v>3.0000000000000001E-3</v>
      </c>
      <c r="DH78" s="17">
        <v>5.0000000000000001E-3</v>
      </c>
      <c r="DI78" s="17">
        <v>6.0000000000000001E-3</v>
      </c>
      <c r="DJ78" s="59">
        <v>1.2E-2</v>
      </c>
      <c r="DK78" s="17">
        <v>1.0999999999999999E-2</v>
      </c>
      <c r="DL78" s="17">
        <v>8.0000000000000002E-3</v>
      </c>
      <c r="DM78" s="17">
        <v>5.0000000000000001E-3</v>
      </c>
      <c r="DN78" s="17">
        <v>8.0000000000000002E-3</v>
      </c>
      <c r="DO78" s="17">
        <v>0.25</v>
      </c>
      <c r="DP78" s="17">
        <v>5.0000000000000001E-3</v>
      </c>
      <c r="DQ78" s="17">
        <v>5.0000000000000001E-3</v>
      </c>
      <c r="DR78" s="17">
        <v>5.0000000000000001E-3</v>
      </c>
      <c r="DS78" s="17">
        <v>6.0000000000000001E-3</v>
      </c>
      <c r="DT78" s="17">
        <v>5.0000000000000001E-3</v>
      </c>
      <c r="DU78" s="17">
        <v>6.0000000000000001E-3</v>
      </c>
      <c r="DV78" s="17">
        <v>1.2E-2</v>
      </c>
      <c r="DW78" s="17">
        <v>5.0000000000000001E-3</v>
      </c>
      <c r="DX78" s="17">
        <v>1.2999999999999999E-2</v>
      </c>
      <c r="DY78" s="17"/>
      <c r="DZ78" s="17"/>
      <c r="EA78" s="17">
        <v>1E-3</v>
      </c>
      <c r="EB78" s="17">
        <v>2E-3</v>
      </c>
      <c r="EC78" s="17"/>
      <c r="ED78" s="17">
        <v>3.0000000000000001E-3</v>
      </c>
      <c r="EE78" s="17"/>
      <c r="EF78" s="17">
        <v>4.0000000000000001E-3</v>
      </c>
      <c r="EG78" s="17"/>
      <c r="EH78" s="17">
        <v>1E-3</v>
      </c>
      <c r="EI78" s="17">
        <v>3.0000000000000001E-3</v>
      </c>
      <c r="EJ78" s="17">
        <v>3.0000000000000001E-3</v>
      </c>
      <c r="EK78" s="17">
        <v>3.0000000000000001E-3</v>
      </c>
      <c r="EL78" s="17">
        <v>2E-3</v>
      </c>
      <c r="EM78" s="17">
        <v>3.0000000000000001E-3</v>
      </c>
      <c r="EN78" s="17">
        <v>3.0000000000000001E-3</v>
      </c>
      <c r="EO78" s="17">
        <v>2E-3</v>
      </c>
      <c r="EP78" s="17">
        <v>2E-3</v>
      </c>
      <c r="EQ78" s="17">
        <v>3.0000000000000001E-3</v>
      </c>
      <c r="ER78" s="17">
        <v>2E-3</v>
      </c>
      <c r="ES78" s="17">
        <v>4.0000000000000001E-3</v>
      </c>
      <c r="ET78" s="17">
        <v>4.0000000000000001E-3</v>
      </c>
      <c r="EU78" s="17">
        <v>6.0000000000000001E-3</v>
      </c>
      <c r="EV78" s="17">
        <v>4.0000000000000001E-3</v>
      </c>
      <c r="EW78" s="17">
        <v>4.0000000000000001E-3</v>
      </c>
      <c r="EX78" s="17">
        <v>6.0000000000000001E-3</v>
      </c>
      <c r="EY78" s="17">
        <v>3.0000000000000001E-3</v>
      </c>
      <c r="EZ78" s="17">
        <v>5.0000000000000001E-3</v>
      </c>
      <c r="FA78" s="17">
        <v>4.0000000000000001E-3</v>
      </c>
      <c r="FB78" s="17">
        <v>6.0000000000000001E-3</v>
      </c>
      <c r="FC78" s="17">
        <v>4.0000000000000001E-3</v>
      </c>
      <c r="FD78" s="17">
        <v>5.0000000000000001E-3</v>
      </c>
      <c r="FE78" s="17">
        <v>4.0000000000000001E-3</v>
      </c>
      <c r="FF78" s="17">
        <v>6.0000000000000001E-3</v>
      </c>
      <c r="FG78" s="17">
        <v>7.0000000000000001E-3</v>
      </c>
      <c r="FH78" s="17">
        <v>7.0000000000000001E-3</v>
      </c>
      <c r="FI78" s="17">
        <v>5.0000000000000001E-3</v>
      </c>
      <c r="FJ78" s="17">
        <v>5.0000000000000001E-3</v>
      </c>
      <c r="FK78" s="17">
        <v>8.9999999999999993E-3</v>
      </c>
      <c r="FL78" s="17">
        <v>1.0999999999999999E-2</v>
      </c>
      <c r="FM78" s="17">
        <v>5.0000000000000001E-3</v>
      </c>
      <c r="FN78" s="17"/>
      <c r="FO78" s="17"/>
      <c r="FP78" s="17">
        <v>3.0000000000000001E-3</v>
      </c>
      <c r="FQ78" s="17"/>
      <c r="FR78" s="17">
        <v>4.0000000000000001E-3</v>
      </c>
      <c r="FS78" s="17">
        <v>6.0000000000000001E-3</v>
      </c>
      <c r="FT78" s="17">
        <v>5.0000000000000001E-3</v>
      </c>
      <c r="FU78" s="17">
        <v>6.0000000000000001E-3</v>
      </c>
      <c r="FV78" s="17"/>
      <c r="FW78" s="17">
        <v>3.0000000000000001E-3</v>
      </c>
      <c r="FX78" s="17">
        <v>4.0000000000000001E-3</v>
      </c>
      <c r="FY78" s="17">
        <v>2E-3</v>
      </c>
      <c r="FZ78" s="17">
        <v>2E-3</v>
      </c>
      <c r="GA78" s="17">
        <v>3.0000000000000001E-3</v>
      </c>
      <c r="GB78" s="17">
        <v>3.0000000000000001E-3</v>
      </c>
      <c r="GC78" s="17">
        <v>3.0000000000000001E-3</v>
      </c>
      <c r="GD78" s="17">
        <v>3.0000000000000001E-3</v>
      </c>
      <c r="GE78" s="17">
        <v>2E-3</v>
      </c>
      <c r="GF78" s="17">
        <v>2E-3</v>
      </c>
      <c r="GG78" s="17">
        <v>2E-3</v>
      </c>
      <c r="GH78" s="17">
        <v>2E-3</v>
      </c>
      <c r="GI78" s="17">
        <v>3.0000000000000001E-3</v>
      </c>
      <c r="GJ78" s="17">
        <v>3.0000000000000001E-3</v>
      </c>
      <c r="GK78" s="17">
        <v>6.0000000000000001E-3</v>
      </c>
      <c r="GL78" s="17">
        <v>6.0000000000000001E-3</v>
      </c>
      <c r="GM78" s="17">
        <v>5.0000000000000001E-3</v>
      </c>
      <c r="GN78" s="17">
        <v>5.0000000000000001E-3</v>
      </c>
      <c r="GO78" s="17">
        <v>1E-3</v>
      </c>
      <c r="GP78" s="17">
        <v>2E-3</v>
      </c>
      <c r="GQ78" s="17">
        <v>3.0000000000000001E-3</v>
      </c>
      <c r="GR78" s="17">
        <v>2E-3</v>
      </c>
      <c r="GS78" s="17">
        <v>3.0000000000000001E-3</v>
      </c>
      <c r="GT78" s="17">
        <v>2E-3</v>
      </c>
      <c r="GU78" s="17">
        <v>3.0000000000000001E-3</v>
      </c>
      <c r="GV78" s="17">
        <v>1E-3</v>
      </c>
      <c r="GW78" s="17">
        <v>3.0000000000000001E-3</v>
      </c>
      <c r="GX78" s="17">
        <v>2E-3</v>
      </c>
      <c r="GY78" s="17">
        <v>3.0000000000000001E-3</v>
      </c>
      <c r="GZ78" s="17">
        <v>2E-3</v>
      </c>
      <c r="HA78" s="17">
        <v>3.0000000000000001E-3</v>
      </c>
      <c r="HB78" s="17">
        <v>3.0000000000000001E-3</v>
      </c>
      <c r="HC78" s="17">
        <v>2E-3</v>
      </c>
      <c r="HD78" s="17">
        <v>2E-3</v>
      </c>
      <c r="HE78" s="17">
        <v>2E-3</v>
      </c>
      <c r="HF78" s="17">
        <v>3.0000000000000001E-3</v>
      </c>
      <c r="HG78" s="17">
        <v>2E-3</v>
      </c>
      <c r="HH78" s="17">
        <v>2E-3</v>
      </c>
      <c r="HI78" s="17"/>
      <c r="HJ78" s="17">
        <v>3.0000000000000001E-3</v>
      </c>
      <c r="HK78" s="17">
        <v>2E-3</v>
      </c>
      <c r="HL78" s="17"/>
      <c r="HM78" s="17">
        <v>5.0000000000000001E-3</v>
      </c>
      <c r="HN78" s="17">
        <v>2E-3</v>
      </c>
      <c r="HO78" s="17">
        <v>6.0000000000000001E-3</v>
      </c>
      <c r="HP78" s="17">
        <v>6.0000000000000001E-3</v>
      </c>
      <c r="HQ78" s="17">
        <v>6.0000000000000001E-3</v>
      </c>
      <c r="HR78" s="17">
        <v>6.0000000000000001E-3</v>
      </c>
      <c r="HS78" s="17">
        <v>6.0000000000000001E-3</v>
      </c>
      <c r="HT78" s="17">
        <v>6.0000000000000001E-3</v>
      </c>
      <c r="HU78" s="17">
        <v>3.0000000000000001E-3</v>
      </c>
      <c r="HV78" s="17">
        <v>4.0000000000000001E-3</v>
      </c>
      <c r="HW78" s="17">
        <v>6.0000000000000001E-3</v>
      </c>
      <c r="HX78" s="17">
        <v>6.0000000000000001E-3</v>
      </c>
      <c r="HY78" s="17">
        <v>6.0000000000000001E-3</v>
      </c>
      <c r="HZ78" s="17">
        <v>6.0000000000000001E-3</v>
      </c>
      <c r="IA78" s="17">
        <v>6.0000000000000001E-3</v>
      </c>
      <c r="IB78" s="17">
        <v>6.0000000000000001E-3</v>
      </c>
      <c r="IC78" s="17">
        <v>6.0000000000000001E-3</v>
      </c>
      <c r="ID78" s="17">
        <v>3.0000000000000001E-3</v>
      </c>
    </row>
    <row r="79" spans="1:238" ht="13.5" customHeight="1">
      <c r="A79" s="15"/>
      <c r="B79" s="53"/>
      <c r="C79" s="16" t="s">
        <v>17</v>
      </c>
      <c r="D79" s="24">
        <f t="shared" si="31"/>
        <v>1668.032999999999</v>
      </c>
      <c r="E79" s="24">
        <f t="shared" si="32"/>
        <v>1668.032999999999</v>
      </c>
      <c r="F79" s="25"/>
      <c r="G79" s="17">
        <v>6.4640000000000004</v>
      </c>
      <c r="H79" s="17">
        <v>7.7579999999999991</v>
      </c>
      <c r="I79" s="17">
        <v>7.7579999999999991</v>
      </c>
      <c r="J79" s="17">
        <v>7.7579999999999991</v>
      </c>
      <c r="K79" s="17">
        <v>7.7579999999999991</v>
      </c>
      <c r="L79" s="17">
        <v>7.7579999999999991</v>
      </c>
      <c r="M79" s="17">
        <v>3.8780000000000001</v>
      </c>
      <c r="N79" s="17">
        <v>2.5880000000000001</v>
      </c>
      <c r="O79" s="17">
        <v>5.1709999999999994</v>
      </c>
      <c r="P79" s="17">
        <v>6.4640000000000004</v>
      </c>
      <c r="Q79" s="17">
        <v>5.1709999999999994</v>
      </c>
      <c r="R79" s="17">
        <v>5.1709999999999994</v>
      </c>
      <c r="S79" s="17">
        <v>6.4640000000000004</v>
      </c>
      <c r="T79" s="17">
        <v>6.4640000000000004</v>
      </c>
      <c r="U79" s="17">
        <v>6.4640000000000004</v>
      </c>
      <c r="V79" s="17">
        <v>5.1709999999999994</v>
      </c>
      <c r="W79" s="17">
        <v>6.4640000000000004</v>
      </c>
      <c r="X79" s="17">
        <v>6.4640000000000004</v>
      </c>
      <c r="Y79" s="17">
        <v>6.4640000000000004</v>
      </c>
      <c r="Z79" s="58">
        <v>5.1709999999999994</v>
      </c>
      <c r="AA79" s="17">
        <v>4.38</v>
      </c>
      <c r="AB79" s="17">
        <v>3.782</v>
      </c>
      <c r="AC79" s="17">
        <v>6.4640000000000004</v>
      </c>
      <c r="AD79" s="17">
        <v>6.2690000000000001</v>
      </c>
      <c r="AE79" s="17">
        <v>6.8650000000000002</v>
      </c>
      <c r="AF79" s="17">
        <v>3.8780000000000001</v>
      </c>
      <c r="AG79" s="17">
        <v>3.782</v>
      </c>
      <c r="AH79" s="17">
        <v>8.8550000000000004</v>
      </c>
      <c r="AI79" s="17">
        <v>4.9770000000000003</v>
      </c>
      <c r="AJ79" s="17">
        <v>6.8650000000000002</v>
      </c>
      <c r="AK79" s="17">
        <v>3.782</v>
      </c>
      <c r="AL79" s="17">
        <v>5.0730000000000004</v>
      </c>
      <c r="AM79" s="17">
        <v>4.9770000000000003</v>
      </c>
      <c r="AN79" s="17">
        <v>4.9770000000000003</v>
      </c>
      <c r="AO79" s="17">
        <v>5.67</v>
      </c>
      <c r="AP79" s="17">
        <v>4.38</v>
      </c>
      <c r="AQ79" s="17">
        <v>4.38</v>
      </c>
      <c r="AR79" s="17">
        <v>4.9770000000000003</v>
      </c>
      <c r="AS79" s="17">
        <v>1.2919999999999998</v>
      </c>
      <c r="AT79" s="17">
        <v>6.9649999999999999</v>
      </c>
      <c r="AU79" s="17">
        <v>5.1709999999999994</v>
      </c>
      <c r="AV79" s="17">
        <v>2.5880000000000001</v>
      </c>
      <c r="AW79" s="17">
        <v>3.8780000000000001</v>
      </c>
      <c r="AX79" s="17">
        <v>2.5880000000000001</v>
      </c>
      <c r="AY79" s="17">
        <v>7.4640000000000004</v>
      </c>
      <c r="AZ79" s="17">
        <v>6.8650000000000002</v>
      </c>
      <c r="BA79" s="17">
        <v>6.2690000000000001</v>
      </c>
      <c r="BB79" s="17">
        <v>2.5880000000000001</v>
      </c>
      <c r="BC79" s="17">
        <v>2.5880000000000001</v>
      </c>
      <c r="BD79" s="17">
        <v>3.8780000000000001</v>
      </c>
      <c r="BE79" s="17">
        <v>5.1709999999999994</v>
      </c>
      <c r="BF79" s="17">
        <v>3.8780000000000001</v>
      </c>
      <c r="BG79" s="17">
        <v>4.38</v>
      </c>
      <c r="BH79" s="17">
        <v>5.67</v>
      </c>
      <c r="BI79" s="17">
        <v>6.2690000000000001</v>
      </c>
      <c r="BJ79" s="17">
        <v>6.2690000000000001</v>
      </c>
      <c r="BK79" s="17">
        <v>6.8650000000000002</v>
      </c>
      <c r="BL79" s="17">
        <v>3.8780000000000001</v>
      </c>
      <c r="BM79" s="17">
        <v>9.3550000000000004</v>
      </c>
      <c r="BN79" s="17">
        <v>6.4640000000000004</v>
      </c>
      <c r="BO79" s="17">
        <v>2.5880000000000001</v>
      </c>
      <c r="BP79" s="17">
        <v>5.67</v>
      </c>
      <c r="BQ79" s="17">
        <v>7.4640000000000004</v>
      </c>
      <c r="BR79" s="17">
        <v>2.5880000000000001</v>
      </c>
      <c r="BS79" s="17">
        <v>3.8780000000000001</v>
      </c>
      <c r="BT79" s="17">
        <v>17.515000000000001</v>
      </c>
      <c r="BU79" s="17"/>
      <c r="BV79" s="17">
        <v>6.1719999999999997</v>
      </c>
      <c r="BW79" s="17">
        <v>5.1709999999999994</v>
      </c>
      <c r="BX79" s="17">
        <v>6.4640000000000004</v>
      </c>
      <c r="BY79" s="17"/>
      <c r="BZ79" s="17">
        <v>6.4640000000000004</v>
      </c>
      <c r="CA79" s="17">
        <v>7.7579999999999991</v>
      </c>
      <c r="CB79" s="17">
        <v>3.8780000000000001</v>
      </c>
      <c r="CC79" s="17">
        <v>5.1709999999999994</v>
      </c>
      <c r="CD79" s="17">
        <v>5.1709999999999994</v>
      </c>
      <c r="CE79" s="17">
        <v>6.4640000000000004</v>
      </c>
      <c r="CF79" s="17"/>
      <c r="CG79" s="17"/>
      <c r="CH79" s="17">
        <v>18.808</v>
      </c>
      <c r="CI79" s="17"/>
      <c r="CJ79" s="17"/>
      <c r="CK79" s="17">
        <v>6.4640000000000004</v>
      </c>
      <c r="CL79" s="17">
        <v>14.931999999999999</v>
      </c>
      <c r="CM79" s="17">
        <v>13.616</v>
      </c>
      <c r="CN79" s="17">
        <v>7.7579999999999991</v>
      </c>
      <c r="CO79" s="17">
        <v>3.8780000000000001</v>
      </c>
      <c r="CP79" s="17">
        <v>3.8780000000000001</v>
      </c>
      <c r="CQ79" s="17">
        <v>3.8780000000000001</v>
      </c>
      <c r="CR79" s="17">
        <v>2.5880000000000001</v>
      </c>
      <c r="CS79" s="17">
        <v>3.782</v>
      </c>
      <c r="CT79" s="17">
        <v>5.67</v>
      </c>
      <c r="CU79" s="17">
        <v>5.0730000000000004</v>
      </c>
      <c r="CV79" s="17">
        <v>3.8780000000000001</v>
      </c>
      <c r="CW79" s="17">
        <v>6.8650000000000002</v>
      </c>
      <c r="CX79" s="17">
        <v>4.38</v>
      </c>
      <c r="CY79" s="56">
        <v>3.8780000000000001</v>
      </c>
      <c r="CZ79" s="58">
        <f>2.084+1.794</f>
        <v>3.8780000000000001</v>
      </c>
      <c r="DA79" s="17">
        <v>6.2690000000000001</v>
      </c>
      <c r="DB79" s="17">
        <v>3.8780000000000001</v>
      </c>
      <c r="DC79" s="17">
        <v>12.344999999999999</v>
      </c>
      <c r="DD79" s="17">
        <v>6.4640000000000004</v>
      </c>
      <c r="DE79" s="17">
        <v>3.8780000000000001</v>
      </c>
      <c r="DF79" s="17">
        <v>3.8780000000000001</v>
      </c>
      <c r="DG79" s="17">
        <v>3.8780000000000001</v>
      </c>
      <c r="DH79" s="17">
        <v>7.66</v>
      </c>
      <c r="DI79" s="17">
        <v>14.986000000000001</v>
      </c>
      <c r="DJ79" s="56">
        <v>20.295000000000002</v>
      </c>
      <c r="DK79" s="17">
        <v>18.405999999999999</v>
      </c>
      <c r="DL79" s="17">
        <v>12.733000000000001</v>
      </c>
      <c r="DM79" s="17">
        <v>8.2560000000000002</v>
      </c>
      <c r="DN79" s="17">
        <v>12.134</v>
      </c>
      <c r="DO79" s="17">
        <v>326.78899999999999</v>
      </c>
      <c r="DP79" s="17">
        <v>6.4640000000000004</v>
      </c>
      <c r="DQ79" s="17">
        <v>6.4640000000000004</v>
      </c>
      <c r="DR79" s="17">
        <v>6.4640000000000004</v>
      </c>
      <c r="DS79" s="17">
        <v>7.7579999999999991</v>
      </c>
      <c r="DT79" s="17">
        <v>6.4640000000000004</v>
      </c>
      <c r="DU79" s="17">
        <v>7.7579999999999991</v>
      </c>
      <c r="DV79" s="17">
        <v>18.5</v>
      </c>
      <c r="DW79" s="17">
        <v>8.2560000000000002</v>
      </c>
      <c r="DX79" s="17">
        <v>25.176000000000002</v>
      </c>
      <c r="DY79" s="17"/>
      <c r="DZ79" s="17"/>
      <c r="EA79" s="17">
        <v>1.2919999999999998</v>
      </c>
      <c r="EB79" s="17">
        <v>2.5880000000000001</v>
      </c>
      <c r="EC79" s="17"/>
      <c r="ED79" s="17">
        <v>3.8780000000000001</v>
      </c>
      <c r="EE79" s="17"/>
      <c r="EF79" s="17">
        <v>5.1709999999999994</v>
      </c>
      <c r="EG79" s="17"/>
      <c r="EH79" s="17">
        <v>1.2919999999999998</v>
      </c>
      <c r="EI79" s="17">
        <v>3.8780000000000001</v>
      </c>
      <c r="EJ79" s="17">
        <v>3.8780000000000001</v>
      </c>
      <c r="EK79" s="17">
        <v>5.67</v>
      </c>
      <c r="EL79" s="17">
        <v>5.5759999999999996</v>
      </c>
      <c r="EM79" s="17">
        <v>3.8780000000000001</v>
      </c>
      <c r="EN79" s="17">
        <v>6.8650000000000002</v>
      </c>
      <c r="EO79" s="17">
        <v>2.5880000000000001</v>
      </c>
      <c r="EP79" s="17">
        <v>2.5880000000000001</v>
      </c>
      <c r="EQ79" s="17">
        <v>7.4640000000000004</v>
      </c>
      <c r="ER79" s="17">
        <v>6.1719999999999997</v>
      </c>
      <c r="ES79" s="17">
        <v>8.16</v>
      </c>
      <c r="ET79" s="17">
        <v>5.1709999999999994</v>
      </c>
      <c r="EU79" s="17">
        <v>7.7579999999999991</v>
      </c>
      <c r="EV79" s="17">
        <v>5.1709999999999994</v>
      </c>
      <c r="EW79" s="17">
        <v>5.1709999999999994</v>
      </c>
      <c r="EX79" s="17">
        <v>7.7579999999999991</v>
      </c>
      <c r="EY79" s="17">
        <v>3.8780000000000001</v>
      </c>
      <c r="EZ79" s="17">
        <v>6.4640000000000004</v>
      </c>
      <c r="FA79" s="17">
        <v>5.1709999999999994</v>
      </c>
      <c r="FB79" s="17">
        <v>7.7579999999999991</v>
      </c>
      <c r="FC79" s="17">
        <v>5.1709999999999994</v>
      </c>
      <c r="FD79" s="17">
        <v>6.4640000000000004</v>
      </c>
      <c r="FE79" s="17">
        <v>5.1709999999999994</v>
      </c>
      <c r="FF79" s="17">
        <v>7.7579999999999991</v>
      </c>
      <c r="FG79" s="17">
        <v>13.234</v>
      </c>
      <c r="FH79" s="17">
        <v>13.234</v>
      </c>
      <c r="FI79" s="17">
        <v>6.4640000000000004</v>
      </c>
      <c r="FJ79" s="17">
        <v>6.4640000000000004</v>
      </c>
      <c r="FK79" s="17">
        <v>15.82</v>
      </c>
      <c r="FL79" s="17">
        <v>18.405999999999999</v>
      </c>
      <c r="FM79" s="17">
        <v>6.4640000000000004</v>
      </c>
      <c r="FN79" s="17"/>
      <c r="FO79" s="17"/>
      <c r="FP79" s="17">
        <v>3.8780000000000001</v>
      </c>
      <c r="FQ79" s="17"/>
      <c r="FR79" s="17">
        <v>5.1709999999999994</v>
      </c>
      <c r="FS79" s="17">
        <v>7.7579999999999991</v>
      </c>
      <c r="FT79" s="17">
        <v>6.4640000000000004</v>
      </c>
      <c r="FU79" s="17">
        <v>7.7579999999999991</v>
      </c>
      <c r="FV79" s="17"/>
      <c r="FW79" s="17">
        <v>6.8650000000000002</v>
      </c>
      <c r="FX79" s="17">
        <v>8.16</v>
      </c>
      <c r="FY79" s="17">
        <v>2.5880000000000001</v>
      </c>
      <c r="FZ79" s="17">
        <v>6.1719999999999997</v>
      </c>
      <c r="GA79" s="17">
        <v>7.4640000000000004</v>
      </c>
      <c r="GB79" s="17">
        <v>3.8780000000000001</v>
      </c>
      <c r="GC79" s="17">
        <v>7.4640000000000004</v>
      </c>
      <c r="GD79" s="17">
        <v>6.8650000000000002</v>
      </c>
      <c r="GE79" s="17">
        <v>4.9770000000000003</v>
      </c>
      <c r="GF79" s="17">
        <v>3.782</v>
      </c>
      <c r="GG79" s="17">
        <v>6.7709999999999999</v>
      </c>
      <c r="GH79" s="17">
        <v>6.1719999999999997</v>
      </c>
      <c r="GI79" s="17">
        <v>8.0619999999999994</v>
      </c>
      <c r="GJ79" s="17">
        <v>3.8780000000000001</v>
      </c>
      <c r="GK79" s="17">
        <v>7.7579999999999991</v>
      </c>
      <c r="GL79" s="17">
        <v>7.7579999999999991</v>
      </c>
      <c r="GM79" s="17">
        <v>6.4640000000000004</v>
      </c>
      <c r="GN79" s="17">
        <v>6.4640000000000004</v>
      </c>
      <c r="GO79" s="17">
        <v>1.2919999999999998</v>
      </c>
      <c r="GP79" s="17">
        <v>2.589</v>
      </c>
      <c r="GQ79" s="17">
        <v>3.8780000000000001</v>
      </c>
      <c r="GR79" s="17">
        <v>2.5880000000000001</v>
      </c>
      <c r="GS79" s="17">
        <v>6.2690000000000001</v>
      </c>
      <c r="GT79" s="17">
        <v>2.5880000000000001</v>
      </c>
      <c r="GU79" s="17">
        <v>7.4640000000000004</v>
      </c>
      <c r="GV79" s="17">
        <v>1.2919999999999998</v>
      </c>
      <c r="GW79" s="17">
        <v>3.8780000000000001</v>
      </c>
      <c r="GX79" s="17">
        <v>5.5759999999999996</v>
      </c>
      <c r="GY79" s="17">
        <v>6.8650000000000002</v>
      </c>
      <c r="GZ79" s="17">
        <v>2.5880000000000001</v>
      </c>
      <c r="HA79" s="17">
        <v>3.8780000000000001</v>
      </c>
      <c r="HB79" s="17">
        <v>3.8780000000000001</v>
      </c>
      <c r="HC79" s="17">
        <v>2.5880000000000001</v>
      </c>
      <c r="HD79" s="17">
        <v>2.5880000000000001</v>
      </c>
      <c r="HE79" s="17">
        <v>3.782</v>
      </c>
      <c r="HF79" s="17">
        <v>3.8780000000000001</v>
      </c>
      <c r="HG79" s="17">
        <v>4.38</v>
      </c>
      <c r="HH79" s="17">
        <v>2.5880000000000001</v>
      </c>
      <c r="HI79" s="17"/>
      <c r="HJ79" s="17">
        <v>3.8780000000000001</v>
      </c>
      <c r="HK79" s="17">
        <v>2.5880000000000001</v>
      </c>
      <c r="HL79" s="17"/>
      <c r="HM79" s="17">
        <v>6.4640000000000004</v>
      </c>
      <c r="HN79" s="17">
        <v>2.5880000000000001</v>
      </c>
      <c r="HO79" s="17">
        <v>7.7579999999999991</v>
      </c>
      <c r="HP79" s="17">
        <v>7.7579999999999991</v>
      </c>
      <c r="HQ79" s="17">
        <v>7.7579999999999991</v>
      </c>
      <c r="HR79" s="17">
        <v>7.7579999999999991</v>
      </c>
      <c r="HS79" s="17">
        <v>7.7579999999999991</v>
      </c>
      <c r="HT79" s="17">
        <v>7.7579999999999991</v>
      </c>
      <c r="HU79" s="17">
        <v>3.8780000000000001</v>
      </c>
      <c r="HV79" s="17">
        <v>5.1709999999999994</v>
      </c>
      <c r="HW79" s="17">
        <v>7.7579999999999991</v>
      </c>
      <c r="HX79" s="17">
        <v>7.7579999999999991</v>
      </c>
      <c r="HY79" s="17">
        <v>7.7579999999999991</v>
      </c>
      <c r="HZ79" s="17">
        <v>7.7579999999999991</v>
      </c>
      <c r="IA79" s="17">
        <v>7.7579999999999991</v>
      </c>
      <c r="IB79" s="17">
        <v>7.7579999999999991</v>
      </c>
      <c r="IC79" s="17">
        <v>7.7579999999999991</v>
      </c>
      <c r="ID79" s="17">
        <v>7.4640000000000004</v>
      </c>
    </row>
    <row r="80" spans="1:238" ht="13.5" customHeight="1">
      <c r="A80" s="15" t="s">
        <v>96</v>
      </c>
      <c r="B80" s="53" t="s">
        <v>97</v>
      </c>
      <c r="C80" s="16" t="s">
        <v>45</v>
      </c>
      <c r="D80" s="24">
        <f t="shared" si="31"/>
        <v>1.3139999999999981</v>
      </c>
      <c r="E80" s="24">
        <f t="shared" si="32"/>
        <v>1.3139999999999981</v>
      </c>
      <c r="F80" s="25"/>
      <c r="G80" s="17">
        <v>5.0000000000000001E-3</v>
      </c>
      <c r="H80" s="17">
        <v>5.0000000000000001E-3</v>
      </c>
      <c r="I80" s="17">
        <v>3.0000000000000001E-3</v>
      </c>
      <c r="J80" s="17">
        <v>3.0000000000000001E-3</v>
      </c>
      <c r="K80" s="17">
        <v>5.0000000000000001E-3</v>
      </c>
      <c r="L80" s="17">
        <v>5.0000000000000001E-3</v>
      </c>
      <c r="M80" s="17">
        <v>3.0000000000000001E-3</v>
      </c>
      <c r="N80" s="17">
        <v>3.0000000000000001E-3</v>
      </c>
      <c r="O80" s="17">
        <v>5.0000000000000001E-3</v>
      </c>
      <c r="P80" s="17">
        <v>5.0000000000000001E-3</v>
      </c>
      <c r="Q80" s="17">
        <v>3.0000000000000001E-3</v>
      </c>
      <c r="R80" s="17">
        <v>3.0000000000000001E-3</v>
      </c>
      <c r="S80" s="17">
        <v>5.0000000000000001E-3</v>
      </c>
      <c r="T80" s="17">
        <v>5.0000000000000001E-3</v>
      </c>
      <c r="U80" s="17">
        <v>3.0000000000000001E-3</v>
      </c>
      <c r="V80" s="17">
        <v>3.0000000000000001E-3</v>
      </c>
      <c r="W80" s="17">
        <v>5.0000000000000001E-3</v>
      </c>
      <c r="X80" s="17">
        <v>5.0000000000000001E-3</v>
      </c>
      <c r="Y80" s="17">
        <v>3.0000000000000001E-3</v>
      </c>
      <c r="Z80" s="58">
        <f>0.047+0.003</f>
        <v>0.05</v>
      </c>
      <c r="AA80" s="17">
        <v>5.0000000000000001E-3</v>
      </c>
      <c r="AB80" s="17">
        <v>6.0000000000000001E-3</v>
      </c>
      <c r="AC80" s="17">
        <v>5.0000000000000001E-3</v>
      </c>
      <c r="AD80" s="17">
        <v>4.0000000000000001E-3</v>
      </c>
      <c r="AE80" s="17">
        <v>5.0000000000000001E-3</v>
      </c>
      <c r="AF80" s="17">
        <v>4.0000000000000001E-3</v>
      </c>
      <c r="AG80" s="17">
        <v>6.0000000000000001E-3</v>
      </c>
      <c r="AH80" s="17">
        <v>6.0000000000000001E-3</v>
      </c>
      <c r="AI80" s="17">
        <v>6.0000000000000001E-3</v>
      </c>
      <c r="AJ80" s="17">
        <v>5.0000000000000001E-3</v>
      </c>
      <c r="AK80" s="17">
        <v>5.0000000000000001E-3</v>
      </c>
      <c r="AL80" s="17">
        <v>5.0000000000000001E-3</v>
      </c>
      <c r="AM80" s="17">
        <v>4.0000000000000001E-3</v>
      </c>
      <c r="AN80" s="17">
        <v>5.0000000000000001E-3</v>
      </c>
      <c r="AO80" s="17">
        <v>4.0000000000000001E-3</v>
      </c>
      <c r="AP80" s="17">
        <v>5.0000000000000001E-3</v>
      </c>
      <c r="AQ80" s="17">
        <v>4.0000000000000001E-3</v>
      </c>
      <c r="AR80" s="17">
        <v>5.0000000000000001E-3</v>
      </c>
      <c r="AS80" s="17">
        <v>6.0000000000000001E-3</v>
      </c>
      <c r="AT80" s="17">
        <v>5.0000000000000001E-3</v>
      </c>
      <c r="AU80" s="17">
        <v>5.0000000000000001E-3</v>
      </c>
      <c r="AV80" s="17">
        <v>5.0000000000000001E-3</v>
      </c>
      <c r="AW80" s="17">
        <v>5.0000000000000001E-3</v>
      </c>
      <c r="AX80" s="17">
        <v>6.0000000000000001E-3</v>
      </c>
      <c r="AY80" s="17">
        <v>6.0000000000000001E-3</v>
      </c>
      <c r="AZ80" s="17">
        <v>6.0000000000000001E-3</v>
      </c>
      <c r="BA80" s="17">
        <v>5.0000000000000001E-3</v>
      </c>
      <c r="BB80" s="17">
        <v>6.0000000000000001E-3</v>
      </c>
      <c r="BC80" s="17">
        <v>6.0000000000000001E-3</v>
      </c>
      <c r="BD80" s="17">
        <v>6.0000000000000001E-3</v>
      </c>
      <c r="BE80" s="17">
        <v>7.0000000000000001E-3</v>
      </c>
      <c r="BF80" s="17">
        <v>6.0000000000000001E-3</v>
      </c>
      <c r="BG80" s="17">
        <v>5.0000000000000001E-3</v>
      </c>
      <c r="BH80" s="17">
        <v>4.0000000000000001E-3</v>
      </c>
      <c r="BI80" s="17">
        <v>4.0000000000000001E-3</v>
      </c>
      <c r="BJ80" s="17">
        <v>5.0000000000000001E-3</v>
      </c>
      <c r="BK80" s="17">
        <v>5.0000000000000001E-3</v>
      </c>
      <c r="BL80" s="17">
        <v>5.0000000000000001E-3</v>
      </c>
      <c r="BM80" s="17">
        <v>4.0000000000000001E-3</v>
      </c>
      <c r="BN80" s="17">
        <v>5.0000000000000001E-3</v>
      </c>
      <c r="BO80" s="17">
        <v>3.0000000000000001E-3</v>
      </c>
      <c r="BP80" s="17">
        <v>5.0000000000000001E-3</v>
      </c>
      <c r="BQ80" s="17">
        <v>1E-3</v>
      </c>
      <c r="BR80" s="17">
        <v>4.0000000000000001E-3</v>
      </c>
      <c r="BS80" s="17">
        <v>4.0000000000000001E-3</v>
      </c>
      <c r="BT80" s="17">
        <v>4.0000000000000001E-3</v>
      </c>
      <c r="BU80" s="17">
        <v>2E-3</v>
      </c>
      <c r="BV80" s="17">
        <v>3.0000000000000001E-3</v>
      </c>
      <c r="BW80" s="17">
        <v>5.0000000000000001E-3</v>
      </c>
      <c r="BX80" s="17">
        <v>4.0000000000000001E-3</v>
      </c>
      <c r="BY80" s="17">
        <v>2E-3</v>
      </c>
      <c r="BZ80" s="17">
        <v>3.0000000000000001E-3</v>
      </c>
      <c r="CA80" s="17">
        <v>4.0000000000000001E-3</v>
      </c>
      <c r="CB80" s="17">
        <v>2E-3</v>
      </c>
      <c r="CC80" s="17">
        <v>3.0000000000000001E-3</v>
      </c>
      <c r="CD80" s="17">
        <v>4.0000000000000001E-3</v>
      </c>
      <c r="CE80" s="17">
        <v>3.0000000000000001E-3</v>
      </c>
      <c r="CF80" s="17">
        <v>4.0000000000000001E-3</v>
      </c>
      <c r="CG80" s="17">
        <v>5.0000000000000001E-3</v>
      </c>
      <c r="CH80" s="17">
        <v>4.0000000000000001E-3</v>
      </c>
      <c r="CI80" s="17">
        <v>3.0000000000000001E-3</v>
      </c>
      <c r="CJ80" s="17">
        <v>4.0000000000000001E-3</v>
      </c>
      <c r="CK80" s="17">
        <v>5.0000000000000001E-3</v>
      </c>
      <c r="CL80" s="17">
        <v>4.0000000000000001E-3</v>
      </c>
      <c r="CM80" s="17">
        <v>3.0000000000000001E-3</v>
      </c>
      <c r="CN80" s="17">
        <v>4.0000000000000001E-3</v>
      </c>
      <c r="CO80" s="17">
        <v>5.0000000000000001E-3</v>
      </c>
      <c r="CP80" s="17">
        <v>3.0000000000000001E-3</v>
      </c>
      <c r="CQ80" s="17">
        <v>4.0000000000000001E-3</v>
      </c>
      <c r="CR80" s="17">
        <v>4.0000000000000001E-3</v>
      </c>
      <c r="CS80" s="17">
        <v>3.0000000000000001E-3</v>
      </c>
      <c r="CT80" s="17">
        <v>0.01</v>
      </c>
      <c r="CU80" s="17">
        <v>5.0000000000000001E-3</v>
      </c>
      <c r="CV80" s="17">
        <v>4.0000000000000001E-3</v>
      </c>
      <c r="CW80" s="17">
        <v>4.0000000000000001E-3</v>
      </c>
      <c r="CX80" s="17">
        <v>3.0000000000000001E-3</v>
      </c>
      <c r="CY80" s="59">
        <v>5.0000000000000001E-3</v>
      </c>
      <c r="CZ80" s="58">
        <v>3.0000000000000001E-3</v>
      </c>
      <c r="DA80" s="17">
        <v>4.0000000000000001E-3</v>
      </c>
      <c r="DB80" s="17">
        <v>1E-3</v>
      </c>
      <c r="DC80" s="17">
        <v>3.0000000000000001E-3</v>
      </c>
      <c r="DD80" s="17">
        <v>5.0000000000000001E-3</v>
      </c>
      <c r="DE80" s="17">
        <v>4.0000000000000001E-3</v>
      </c>
      <c r="DF80" s="17">
        <v>2E-3</v>
      </c>
      <c r="DG80" s="17">
        <v>3.0000000000000001E-3</v>
      </c>
      <c r="DH80" s="17">
        <v>8.0000000000000002E-3</v>
      </c>
      <c r="DI80" s="17">
        <v>8.9999999999999993E-3</v>
      </c>
      <c r="DJ80" s="59">
        <v>1.7999999999999999E-2</v>
      </c>
      <c r="DK80" s="17">
        <v>2.5000000000000001E-2</v>
      </c>
      <c r="DL80" s="17">
        <v>1.4E-2</v>
      </c>
      <c r="DM80" s="17">
        <v>1.9E-2</v>
      </c>
      <c r="DN80" s="17">
        <v>3.2000000000000001E-2</v>
      </c>
      <c r="DO80" s="17">
        <v>5.0000000000000001E-3</v>
      </c>
      <c r="DP80" s="17">
        <v>3.0000000000000001E-3</v>
      </c>
      <c r="DQ80" s="17">
        <v>4.0000000000000001E-3</v>
      </c>
      <c r="DR80" s="17">
        <v>5.0000000000000001E-3</v>
      </c>
      <c r="DS80" s="17">
        <v>4.0000000000000001E-3</v>
      </c>
      <c r="DT80" s="17">
        <v>3.0000000000000001E-3</v>
      </c>
      <c r="DU80" s="17">
        <v>4.0000000000000001E-3</v>
      </c>
      <c r="DV80" s="17">
        <v>3.6999999999999998E-2</v>
      </c>
      <c r="DW80" s="17">
        <v>6.0000000000000001E-3</v>
      </c>
      <c r="DX80" s="17">
        <v>2.7E-2</v>
      </c>
      <c r="DY80" s="17">
        <v>6.0000000000000001E-3</v>
      </c>
      <c r="DZ80" s="17">
        <v>6.0000000000000001E-3</v>
      </c>
      <c r="EA80" s="17">
        <v>3.0000000000000001E-3</v>
      </c>
      <c r="EB80" s="17">
        <v>4.0000000000000001E-3</v>
      </c>
      <c r="EC80" s="17">
        <v>1.2999999999999999E-2</v>
      </c>
      <c r="ED80" s="17">
        <v>0.01</v>
      </c>
      <c r="EE80" s="17">
        <v>1.4999999999999999E-2</v>
      </c>
      <c r="EF80" s="17">
        <v>0.01</v>
      </c>
      <c r="EG80" s="17">
        <v>2E-3</v>
      </c>
      <c r="EH80" s="17">
        <v>8.0000000000000002E-3</v>
      </c>
      <c r="EI80" s="17">
        <v>4.0000000000000001E-3</v>
      </c>
      <c r="EJ80" s="17">
        <v>3.0000000000000001E-3</v>
      </c>
      <c r="EK80" s="17">
        <v>4.0000000000000001E-3</v>
      </c>
      <c r="EL80" s="17">
        <v>5.0000000000000001E-3</v>
      </c>
      <c r="EM80" s="17">
        <v>5.0000000000000001E-3</v>
      </c>
      <c r="EN80" s="17">
        <v>4.0000000000000001E-3</v>
      </c>
      <c r="EO80" s="17">
        <v>3.0000000000000001E-3</v>
      </c>
      <c r="EP80" s="17">
        <v>3.0000000000000001E-3</v>
      </c>
      <c r="EQ80" s="17">
        <v>4.0000000000000001E-3</v>
      </c>
      <c r="ER80" s="17">
        <v>5.0000000000000001E-3</v>
      </c>
      <c r="ES80" s="17">
        <v>4.0000000000000001E-3</v>
      </c>
      <c r="ET80" s="17">
        <v>5.0000000000000001E-3</v>
      </c>
      <c r="EU80" s="17">
        <v>4.0000000000000001E-3</v>
      </c>
      <c r="EV80" s="17">
        <v>2E-3</v>
      </c>
      <c r="EW80" s="17">
        <v>3.0000000000000001E-3</v>
      </c>
      <c r="EX80" s="17">
        <v>4.0000000000000001E-3</v>
      </c>
      <c r="EY80" s="17">
        <v>2E-3</v>
      </c>
      <c r="EZ80" s="17">
        <v>4.0000000000000001E-3</v>
      </c>
      <c r="FA80" s="17">
        <v>4.0000000000000001E-3</v>
      </c>
      <c r="FB80" s="17">
        <v>4.0000000000000001E-3</v>
      </c>
      <c r="FC80" s="17">
        <v>6.0000000000000001E-3</v>
      </c>
      <c r="FD80" s="17">
        <v>4.0000000000000001E-3</v>
      </c>
      <c r="FE80" s="17">
        <v>2E-3</v>
      </c>
      <c r="FF80" s="17">
        <v>4.0000000000000001E-3</v>
      </c>
      <c r="FG80" s="17">
        <v>2.1000000000000001E-2</v>
      </c>
      <c r="FH80" s="17">
        <v>0.02</v>
      </c>
      <c r="FI80" s="17">
        <v>4.0000000000000001E-3</v>
      </c>
      <c r="FJ80" s="17">
        <v>4.0000000000000001E-3</v>
      </c>
      <c r="FK80" s="17">
        <v>2.7E-2</v>
      </c>
      <c r="FL80" s="17">
        <v>0.05</v>
      </c>
      <c r="FM80" s="17">
        <v>4.0000000000000001E-3</v>
      </c>
      <c r="FN80" s="17">
        <v>0.02</v>
      </c>
      <c r="FO80" s="17"/>
      <c r="FP80" s="17">
        <v>2E-3</v>
      </c>
      <c r="FQ80" s="17">
        <v>3.0000000000000001E-3</v>
      </c>
      <c r="FR80" s="17">
        <v>4.0000000000000001E-3</v>
      </c>
      <c r="FS80" s="17">
        <v>4.0000000000000001E-3</v>
      </c>
      <c r="FT80" s="17">
        <v>4.0000000000000001E-3</v>
      </c>
      <c r="FU80" s="17">
        <v>4.0000000000000001E-3</v>
      </c>
      <c r="FV80" s="17">
        <v>4.0000000000000001E-3</v>
      </c>
      <c r="FW80" s="17">
        <v>4.0000000000000001E-3</v>
      </c>
      <c r="FX80" s="17">
        <v>6.0000000000000001E-3</v>
      </c>
      <c r="FY80" s="17">
        <v>4.0000000000000001E-3</v>
      </c>
      <c r="FZ80" s="17">
        <v>3.0000000000000001E-3</v>
      </c>
      <c r="GA80" s="17">
        <v>4.0000000000000001E-3</v>
      </c>
      <c r="GB80" s="17">
        <v>3.0000000000000001E-3</v>
      </c>
      <c r="GC80" s="17">
        <v>5.0000000000000001E-3</v>
      </c>
      <c r="GD80" s="17">
        <v>4.0000000000000001E-3</v>
      </c>
      <c r="GE80" s="17">
        <v>4.0000000000000001E-3</v>
      </c>
      <c r="GF80" s="17">
        <v>3.0000000000000001E-3</v>
      </c>
      <c r="GG80" s="17">
        <v>5.0000000000000001E-3</v>
      </c>
      <c r="GH80" s="17">
        <v>4.0000000000000001E-3</v>
      </c>
      <c r="GI80" s="17">
        <v>4.0000000000000001E-3</v>
      </c>
      <c r="GJ80" s="17">
        <v>4.0000000000000001E-3</v>
      </c>
      <c r="GK80" s="17">
        <v>4.0000000000000001E-3</v>
      </c>
      <c r="GL80" s="17">
        <v>4.0000000000000001E-3</v>
      </c>
      <c r="GM80" s="17">
        <v>4.0000000000000001E-3</v>
      </c>
      <c r="GN80" s="17">
        <v>4.0000000000000001E-3</v>
      </c>
      <c r="GO80" s="17">
        <v>5.0000000000000001E-3</v>
      </c>
      <c r="GP80" s="17">
        <v>4.0000000000000001E-3</v>
      </c>
      <c r="GQ80" s="17">
        <v>4.0000000000000001E-3</v>
      </c>
      <c r="GR80" s="17">
        <v>5.0000000000000001E-3</v>
      </c>
      <c r="GS80" s="17">
        <v>4.0000000000000001E-3</v>
      </c>
      <c r="GT80" s="17">
        <v>4.0000000000000001E-3</v>
      </c>
      <c r="GU80" s="17">
        <v>3.0000000000000001E-3</v>
      </c>
      <c r="GV80" s="17">
        <v>5.0000000000000001E-3</v>
      </c>
      <c r="GW80" s="17">
        <v>3.0000000000000001E-3</v>
      </c>
      <c r="GX80" s="17">
        <v>5.0000000000000001E-3</v>
      </c>
      <c r="GY80" s="17">
        <v>4.0000000000000001E-3</v>
      </c>
      <c r="GZ80" s="17">
        <v>5.0000000000000001E-3</v>
      </c>
      <c r="HA80" s="17">
        <v>3.0000000000000001E-3</v>
      </c>
      <c r="HB80" s="17">
        <v>5.0000000000000001E-3</v>
      </c>
      <c r="HC80" s="17">
        <v>5.0000000000000001E-3</v>
      </c>
      <c r="HD80" s="17">
        <v>3.0000000000000001E-3</v>
      </c>
      <c r="HE80" s="17">
        <v>4.0000000000000001E-3</v>
      </c>
      <c r="HF80" s="17">
        <v>4.0000000000000001E-3</v>
      </c>
      <c r="HG80" s="17">
        <v>4.0000000000000001E-3</v>
      </c>
      <c r="HH80" s="17">
        <v>5.0000000000000001E-3</v>
      </c>
      <c r="HI80" s="17">
        <v>4.0000000000000001E-3</v>
      </c>
      <c r="HJ80" s="17">
        <v>5.0000000000000001E-3</v>
      </c>
      <c r="HK80" s="17">
        <v>5.0000000000000001E-3</v>
      </c>
      <c r="HL80" s="17">
        <v>5.0000000000000001E-3</v>
      </c>
      <c r="HM80" s="17">
        <v>4.0000000000000001E-3</v>
      </c>
      <c r="HN80" s="17">
        <v>4.0000000000000001E-3</v>
      </c>
      <c r="HO80" s="17">
        <v>5.0000000000000001E-3</v>
      </c>
      <c r="HP80" s="17">
        <v>4.0000000000000001E-3</v>
      </c>
      <c r="HQ80" s="17">
        <v>3.0000000000000001E-3</v>
      </c>
      <c r="HR80" s="17">
        <v>4.0000000000000001E-3</v>
      </c>
      <c r="HS80" s="17">
        <v>5.0000000000000001E-3</v>
      </c>
      <c r="HT80" s="17">
        <v>4.0000000000000001E-3</v>
      </c>
      <c r="HU80" s="17">
        <v>2E-3</v>
      </c>
      <c r="HV80" s="17">
        <v>4.0000000000000001E-3</v>
      </c>
      <c r="HW80" s="17">
        <v>4.0000000000000001E-3</v>
      </c>
      <c r="HX80" s="17">
        <v>4.0000000000000001E-3</v>
      </c>
      <c r="HY80" s="17">
        <v>4.0000000000000001E-3</v>
      </c>
      <c r="HZ80" s="17">
        <v>4.0000000000000001E-3</v>
      </c>
      <c r="IA80" s="17">
        <v>3.0000000000000001E-3</v>
      </c>
      <c r="IB80" s="17">
        <v>5.0000000000000001E-3</v>
      </c>
      <c r="IC80" s="17">
        <v>4.0000000000000001E-3</v>
      </c>
      <c r="ID80" s="17">
        <v>4.0000000000000001E-3</v>
      </c>
    </row>
    <row r="81" spans="1:238" ht="13.5" customHeight="1">
      <c r="A81" s="15"/>
      <c r="B81" s="53"/>
      <c r="C81" s="16" t="s">
        <v>17</v>
      </c>
      <c r="D81" s="24">
        <f t="shared" si="31"/>
        <v>2134.8729999999991</v>
      </c>
      <c r="E81" s="24">
        <f t="shared" si="32"/>
        <v>2134.8729999999991</v>
      </c>
      <c r="F81" s="25"/>
      <c r="G81" s="17">
        <v>8.0920000000000005</v>
      </c>
      <c r="H81" s="17">
        <v>8.0920000000000005</v>
      </c>
      <c r="I81" s="17">
        <v>4.8550000000000004</v>
      </c>
      <c r="J81" s="17">
        <v>4.8550000000000004</v>
      </c>
      <c r="K81" s="17">
        <v>8.0920000000000005</v>
      </c>
      <c r="L81" s="17">
        <v>8.0920000000000005</v>
      </c>
      <c r="M81" s="17">
        <v>4.8550000000000004</v>
      </c>
      <c r="N81" s="17">
        <v>4.8550000000000004</v>
      </c>
      <c r="O81" s="17">
        <v>8.0920000000000005</v>
      </c>
      <c r="P81" s="17">
        <v>8.0920000000000005</v>
      </c>
      <c r="Q81" s="17">
        <v>4.8550000000000004</v>
      </c>
      <c r="R81" s="17">
        <v>4.8550000000000004</v>
      </c>
      <c r="S81" s="17">
        <v>8.0920000000000005</v>
      </c>
      <c r="T81" s="17">
        <v>8.0920000000000005</v>
      </c>
      <c r="U81" s="17">
        <v>4.8550000000000004</v>
      </c>
      <c r="V81" s="17">
        <v>4.8550000000000004</v>
      </c>
      <c r="W81" s="17">
        <v>8.0920000000000005</v>
      </c>
      <c r="X81" s="17">
        <v>8.0920000000000005</v>
      </c>
      <c r="Y81" s="17">
        <v>4.8550000000000004</v>
      </c>
      <c r="Z81" s="58">
        <f>87.69+4.855</f>
        <v>92.545000000000002</v>
      </c>
      <c r="AA81" s="17">
        <v>8.0920000000000005</v>
      </c>
      <c r="AB81" s="17">
        <v>9.7100000000000009</v>
      </c>
      <c r="AC81" s="17">
        <v>8.0920000000000005</v>
      </c>
      <c r="AD81" s="17">
        <v>6.4729999999999999</v>
      </c>
      <c r="AE81" s="17">
        <v>8.0920000000000005</v>
      </c>
      <c r="AF81" s="17">
        <v>6.4729999999999999</v>
      </c>
      <c r="AG81" s="17">
        <v>9.7100000000000009</v>
      </c>
      <c r="AH81" s="17">
        <v>9.7100000000000009</v>
      </c>
      <c r="AI81" s="17">
        <v>9.7100000000000009</v>
      </c>
      <c r="AJ81" s="17">
        <v>8.0920000000000005</v>
      </c>
      <c r="AK81" s="17">
        <v>8.0920000000000005</v>
      </c>
      <c r="AL81" s="17">
        <v>8.0920000000000005</v>
      </c>
      <c r="AM81" s="17">
        <v>6.4729999999999999</v>
      </c>
      <c r="AN81" s="17">
        <v>8.0920000000000005</v>
      </c>
      <c r="AO81" s="17">
        <v>6.4729999999999999</v>
      </c>
      <c r="AP81" s="17">
        <v>8.0920000000000005</v>
      </c>
      <c r="AQ81" s="17">
        <v>6.4729999999999999</v>
      </c>
      <c r="AR81" s="17">
        <v>8.0920000000000005</v>
      </c>
      <c r="AS81" s="17">
        <v>9.7100000000000009</v>
      </c>
      <c r="AT81" s="17">
        <v>8.0920000000000005</v>
      </c>
      <c r="AU81" s="17">
        <v>8.0920000000000005</v>
      </c>
      <c r="AV81" s="17">
        <v>8.0920000000000005</v>
      </c>
      <c r="AW81" s="17">
        <v>8.0920000000000005</v>
      </c>
      <c r="AX81" s="17">
        <v>9.7100000000000009</v>
      </c>
      <c r="AY81" s="17">
        <v>9.7100000000000009</v>
      </c>
      <c r="AZ81" s="17">
        <v>9.7100000000000009</v>
      </c>
      <c r="BA81" s="17">
        <v>8.0920000000000005</v>
      </c>
      <c r="BB81" s="17">
        <v>9.7100000000000009</v>
      </c>
      <c r="BC81" s="17">
        <v>9.7100000000000009</v>
      </c>
      <c r="BD81" s="17">
        <v>9.7100000000000009</v>
      </c>
      <c r="BE81" s="17">
        <v>11.327999999999999</v>
      </c>
      <c r="BF81" s="17">
        <v>9.7100000000000009</v>
      </c>
      <c r="BG81" s="17">
        <v>8.0920000000000005</v>
      </c>
      <c r="BH81" s="17">
        <v>6.4729999999999999</v>
      </c>
      <c r="BI81" s="17">
        <v>6.4729999999999999</v>
      </c>
      <c r="BJ81" s="17">
        <v>8.0920000000000005</v>
      </c>
      <c r="BK81" s="17">
        <v>8.0920000000000005</v>
      </c>
      <c r="BL81" s="17">
        <v>8.0920000000000005</v>
      </c>
      <c r="BM81" s="17">
        <v>6.4729999999999999</v>
      </c>
      <c r="BN81" s="17">
        <v>8.0920000000000005</v>
      </c>
      <c r="BO81" s="17">
        <v>4.8550000000000004</v>
      </c>
      <c r="BP81" s="17">
        <v>8.0920000000000005</v>
      </c>
      <c r="BQ81" s="17">
        <v>1.619</v>
      </c>
      <c r="BR81" s="17">
        <v>6.4729999999999999</v>
      </c>
      <c r="BS81" s="17">
        <v>6.4729999999999999</v>
      </c>
      <c r="BT81" s="17">
        <v>6.4729999999999999</v>
      </c>
      <c r="BU81" s="17">
        <v>3.2370000000000001</v>
      </c>
      <c r="BV81" s="17">
        <v>4.8550000000000004</v>
      </c>
      <c r="BW81" s="17">
        <v>8.0920000000000005</v>
      </c>
      <c r="BX81" s="17">
        <v>6.4729999999999999</v>
      </c>
      <c r="BY81" s="17">
        <v>3.2370000000000001</v>
      </c>
      <c r="BZ81" s="17">
        <v>4.8550000000000004</v>
      </c>
      <c r="CA81" s="17">
        <v>6.4729999999999999</v>
      </c>
      <c r="CB81" s="17">
        <v>3.2370000000000001</v>
      </c>
      <c r="CC81" s="17">
        <v>4.8550000000000004</v>
      </c>
      <c r="CD81" s="17">
        <v>6.4729999999999999</v>
      </c>
      <c r="CE81" s="17">
        <v>4.8550000000000004</v>
      </c>
      <c r="CF81" s="17">
        <v>6.4729999999999999</v>
      </c>
      <c r="CG81" s="17">
        <v>8.0920000000000005</v>
      </c>
      <c r="CH81" s="17">
        <v>6.4729999999999999</v>
      </c>
      <c r="CI81" s="17">
        <v>4.8550000000000004</v>
      </c>
      <c r="CJ81" s="17">
        <v>6.4729999999999999</v>
      </c>
      <c r="CK81" s="17">
        <v>8.0920000000000005</v>
      </c>
      <c r="CL81" s="17">
        <v>6.4729999999999999</v>
      </c>
      <c r="CM81" s="17">
        <v>4.8550000000000004</v>
      </c>
      <c r="CN81" s="17">
        <v>6.4729999999999999</v>
      </c>
      <c r="CO81" s="17">
        <v>8.0920000000000005</v>
      </c>
      <c r="CP81" s="17">
        <v>4.8550000000000004</v>
      </c>
      <c r="CQ81" s="17">
        <v>6.4729999999999999</v>
      </c>
      <c r="CR81" s="17">
        <v>6.4729999999999999</v>
      </c>
      <c r="CS81" s="17">
        <v>4.8550000000000004</v>
      </c>
      <c r="CT81" s="17">
        <v>16.183</v>
      </c>
      <c r="CU81" s="17">
        <v>8.0920000000000005</v>
      </c>
      <c r="CV81" s="17">
        <v>6.4729999999999999</v>
      </c>
      <c r="CW81" s="17">
        <v>6.4729999999999999</v>
      </c>
      <c r="CX81" s="17">
        <v>4.8550000000000004</v>
      </c>
      <c r="CY81" s="56">
        <v>8.0920000000000005</v>
      </c>
      <c r="CZ81" s="58">
        <v>4.8550000000000004</v>
      </c>
      <c r="DA81" s="17">
        <v>6.4729999999999999</v>
      </c>
      <c r="DB81" s="17">
        <v>1.619</v>
      </c>
      <c r="DC81" s="17">
        <v>4.8550000000000004</v>
      </c>
      <c r="DD81" s="17">
        <v>8.0920000000000005</v>
      </c>
      <c r="DE81" s="17">
        <v>6.4729999999999999</v>
      </c>
      <c r="DF81" s="17">
        <v>3.2370000000000001</v>
      </c>
      <c r="DG81" s="17">
        <v>4.8550000000000004</v>
      </c>
      <c r="DH81" s="17">
        <v>12.946</v>
      </c>
      <c r="DI81" s="17">
        <v>14.566000000000001</v>
      </c>
      <c r="DJ81" s="56">
        <v>29.131</v>
      </c>
      <c r="DK81" s="17">
        <v>40.457000000000001</v>
      </c>
      <c r="DL81" s="17">
        <v>22.655999999999999</v>
      </c>
      <c r="DM81" s="17">
        <v>30.748000000000001</v>
      </c>
      <c r="DN81" s="17">
        <v>51.787999999999997</v>
      </c>
      <c r="DO81" s="17">
        <v>8.0920000000000005</v>
      </c>
      <c r="DP81" s="17">
        <v>4.8550000000000004</v>
      </c>
      <c r="DQ81" s="17">
        <v>6.4729999999999999</v>
      </c>
      <c r="DR81" s="17">
        <v>8.0920000000000005</v>
      </c>
      <c r="DS81" s="17">
        <v>6.4729999999999999</v>
      </c>
      <c r="DT81" s="17">
        <v>4.8550000000000004</v>
      </c>
      <c r="DU81" s="17">
        <v>6.4729999999999999</v>
      </c>
      <c r="DV81" s="17">
        <v>59.878</v>
      </c>
      <c r="DW81" s="17">
        <v>9.7100000000000009</v>
      </c>
      <c r="DX81" s="17">
        <v>43.695</v>
      </c>
      <c r="DY81" s="17">
        <v>9.7100000000000009</v>
      </c>
      <c r="DZ81" s="17">
        <v>9.7100000000000009</v>
      </c>
      <c r="EA81" s="17">
        <v>4.8550000000000004</v>
      </c>
      <c r="EB81" s="17">
        <v>6.4729999999999999</v>
      </c>
      <c r="EC81" s="17">
        <v>21.038</v>
      </c>
      <c r="ED81" s="17">
        <v>16.183</v>
      </c>
      <c r="EE81" s="17">
        <v>21.038</v>
      </c>
      <c r="EF81" s="17">
        <v>16.183</v>
      </c>
      <c r="EG81" s="17">
        <v>3.2370000000000001</v>
      </c>
      <c r="EH81" s="17">
        <v>12.946</v>
      </c>
      <c r="EI81" s="17">
        <v>6.4729999999999999</v>
      </c>
      <c r="EJ81" s="17">
        <v>4.8550000000000004</v>
      </c>
      <c r="EK81" s="17">
        <v>6.4729999999999999</v>
      </c>
      <c r="EL81" s="17">
        <v>8.0920000000000005</v>
      </c>
      <c r="EM81" s="17">
        <v>8.0920000000000005</v>
      </c>
      <c r="EN81" s="17">
        <v>6.4729999999999999</v>
      </c>
      <c r="EO81" s="17">
        <v>4.8550000000000004</v>
      </c>
      <c r="EP81" s="17">
        <v>4.8550000000000004</v>
      </c>
      <c r="EQ81" s="17">
        <v>6.4729999999999999</v>
      </c>
      <c r="ER81" s="17">
        <v>8.0920000000000005</v>
      </c>
      <c r="ES81" s="17">
        <v>6.4729999999999999</v>
      </c>
      <c r="ET81" s="17">
        <v>8.0920000000000005</v>
      </c>
      <c r="EU81" s="17">
        <v>6.4729999999999999</v>
      </c>
      <c r="EV81" s="17">
        <v>3.2370000000000001</v>
      </c>
      <c r="EW81" s="17">
        <v>4.8550000000000004</v>
      </c>
      <c r="EX81" s="17">
        <v>6.4729999999999999</v>
      </c>
      <c r="EY81" s="17">
        <v>3.2370000000000001</v>
      </c>
      <c r="EZ81" s="17">
        <v>6.4729999999999999</v>
      </c>
      <c r="FA81" s="17">
        <v>6.4729999999999999</v>
      </c>
      <c r="FB81" s="17">
        <v>6.4729999999999999</v>
      </c>
      <c r="FC81" s="17">
        <v>9.7100000000000009</v>
      </c>
      <c r="FD81" s="17">
        <v>6.4729999999999999</v>
      </c>
      <c r="FE81" s="17">
        <v>3.2370000000000001</v>
      </c>
      <c r="FF81" s="17">
        <v>6.4729999999999999</v>
      </c>
      <c r="FG81" s="17">
        <v>33.984000000000002</v>
      </c>
      <c r="FH81" s="17">
        <v>32.366</v>
      </c>
      <c r="FI81" s="17">
        <v>6.4729999999999999</v>
      </c>
      <c r="FJ81" s="17">
        <v>6.4729999999999999</v>
      </c>
      <c r="FK81" s="17">
        <v>43.695</v>
      </c>
      <c r="FL81" s="17">
        <v>80.915999999999997</v>
      </c>
      <c r="FM81" s="17">
        <v>6.4729999999999999</v>
      </c>
      <c r="FN81" s="17">
        <v>32.366</v>
      </c>
      <c r="FO81" s="17"/>
      <c r="FP81" s="17">
        <v>3.2370000000000001</v>
      </c>
      <c r="FQ81" s="17">
        <v>4.8550000000000004</v>
      </c>
      <c r="FR81" s="17">
        <v>6.4729999999999999</v>
      </c>
      <c r="FS81" s="17">
        <v>6.4729999999999999</v>
      </c>
      <c r="FT81" s="17">
        <v>6.4729999999999999</v>
      </c>
      <c r="FU81" s="17">
        <v>6.4729999999999999</v>
      </c>
      <c r="FV81" s="17">
        <v>6.4729999999999999</v>
      </c>
      <c r="FW81" s="17">
        <v>6.4729999999999999</v>
      </c>
      <c r="FX81" s="17">
        <v>9.7100000000000009</v>
      </c>
      <c r="FY81" s="17">
        <v>6.4729999999999999</v>
      </c>
      <c r="FZ81" s="17">
        <v>4.8550000000000004</v>
      </c>
      <c r="GA81" s="17">
        <v>6.4729999999999999</v>
      </c>
      <c r="GB81" s="17">
        <v>4.8550000000000004</v>
      </c>
      <c r="GC81" s="17">
        <v>8.0920000000000005</v>
      </c>
      <c r="GD81" s="17">
        <v>6.4729999999999999</v>
      </c>
      <c r="GE81" s="17">
        <v>6.4729999999999999</v>
      </c>
      <c r="GF81" s="17">
        <v>4.8550000000000004</v>
      </c>
      <c r="GG81" s="17">
        <v>8.0920000000000005</v>
      </c>
      <c r="GH81" s="17">
        <v>6.4729999999999999</v>
      </c>
      <c r="GI81" s="17">
        <v>6.4729999999999999</v>
      </c>
      <c r="GJ81" s="17">
        <v>6.4729999999999999</v>
      </c>
      <c r="GK81" s="17">
        <v>6.4729999999999999</v>
      </c>
      <c r="GL81" s="17">
        <v>6.4729999999999999</v>
      </c>
      <c r="GM81" s="17">
        <v>6.4729999999999999</v>
      </c>
      <c r="GN81" s="17">
        <v>6.4729999999999999</v>
      </c>
      <c r="GO81" s="17">
        <v>8.0920000000000005</v>
      </c>
      <c r="GP81" s="17">
        <v>6.4729999999999999</v>
      </c>
      <c r="GQ81" s="17">
        <v>6.4729999999999999</v>
      </c>
      <c r="GR81" s="17">
        <v>8.0920000000000005</v>
      </c>
      <c r="GS81" s="17">
        <v>6.4729999999999999</v>
      </c>
      <c r="GT81" s="17">
        <v>6.4729999999999999</v>
      </c>
      <c r="GU81" s="17">
        <v>4.8550000000000004</v>
      </c>
      <c r="GV81" s="17">
        <v>8.0920000000000005</v>
      </c>
      <c r="GW81" s="17">
        <v>4.8550000000000004</v>
      </c>
      <c r="GX81" s="17">
        <v>8.0920000000000005</v>
      </c>
      <c r="GY81" s="17">
        <v>6.4729999999999999</v>
      </c>
      <c r="GZ81" s="17">
        <v>8.0920000000000005</v>
      </c>
      <c r="HA81" s="17">
        <v>4.8550000000000004</v>
      </c>
      <c r="HB81" s="17">
        <v>8.0920000000000005</v>
      </c>
      <c r="HC81" s="17">
        <v>8.0920000000000005</v>
      </c>
      <c r="HD81" s="17">
        <v>4.8550000000000004</v>
      </c>
      <c r="HE81" s="17">
        <v>6.4729999999999999</v>
      </c>
      <c r="HF81" s="17">
        <v>6.4729999999999999</v>
      </c>
      <c r="HG81" s="17">
        <v>6.4729999999999999</v>
      </c>
      <c r="HH81" s="17">
        <v>8.0920000000000005</v>
      </c>
      <c r="HI81" s="17">
        <v>6.4729999999999999</v>
      </c>
      <c r="HJ81" s="17">
        <v>8.0920000000000005</v>
      </c>
      <c r="HK81" s="17">
        <v>8.0920000000000005</v>
      </c>
      <c r="HL81" s="17">
        <v>8.0920000000000005</v>
      </c>
      <c r="HM81" s="17">
        <v>6.4729999999999999</v>
      </c>
      <c r="HN81" s="17">
        <v>6.4729999999999999</v>
      </c>
      <c r="HO81" s="17">
        <v>8.0920000000000005</v>
      </c>
      <c r="HP81" s="17">
        <v>6.4729999999999999</v>
      </c>
      <c r="HQ81" s="17">
        <v>4.8550000000000004</v>
      </c>
      <c r="HR81" s="17">
        <v>6.4729999999999999</v>
      </c>
      <c r="HS81" s="17">
        <v>8.0920000000000005</v>
      </c>
      <c r="HT81" s="17">
        <v>6.4729999999999999</v>
      </c>
      <c r="HU81" s="17">
        <v>3.2370000000000001</v>
      </c>
      <c r="HV81" s="17">
        <v>6.4729999999999999</v>
      </c>
      <c r="HW81" s="17">
        <v>6.4729999999999999</v>
      </c>
      <c r="HX81" s="17">
        <v>6.4729999999999999</v>
      </c>
      <c r="HY81" s="17">
        <v>6.4729999999999999</v>
      </c>
      <c r="HZ81" s="17">
        <v>6.4729999999999999</v>
      </c>
      <c r="IA81" s="17">
        <v>4.8550000000000004</v>
      </c>
      <c r="IB81" s="17">
        <v>8.0920000000000005</v>
      </c>
      <c r="IC81" s="17">
        <v>6.4729999999999999</v>
      </c>
      <c r="ID81" s="17">
        <v>6.4729999999999999</v>
      </c>
    </row>
    <row r="82" spans="1:238" ht="13.5" customHeight="1">
      <c r="A82" s="15" t="s">
        <v>98</v>
      </c>
      <c r="B82" s="53" t="s">
        <v>99</v>
      </c>
      <c r="C82" s="16" t="s">
        <v>40</v>
      </c>
      <c r="D82" s="25">
        <f t="shared" si="31"/>
        <v>17</v>
      </c>
      <c r="E82" s="25">
        <f t="shared" si="32"/>
        <v>17</v>
      </c>
      <c r="F82" s="25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56"/>
      <c r="CZ82" s="58"/>
      <c r="DA82" s="17"/>
      <c r="DB82" s="17"/>
      <c r="DC82" s="17"/>
      <c r="DD82" s="17"/>
      <c r="DE82" s="17"/>
      <c r="DF82" s="17"/>
      <c r="DG82" s="17"/>
      <c r="DH82" s="17"/>
      <c r="DI82" s="17"/>
      <c r="DJ82" s="56">
        <v>2</v>
      </c>
      <c r="DK82" s="17">
        <v>1</v>
      </c>
      <c r="DL82" s="17">
        <v>1</v>
      </c>
      <c r="DM82" s="17">
        <v>2</v>
      </c>
      <c r="DN82" s="17">
        <v>1</v>
      </c>
      <c r="DO82" s="17"/>
      <c r="DP82" s="17"/>
      <c r="DQ82" s="17"/>
      <c r="DR82" s="17"/>
      <c r="DS82" s="17"/>
      <c r="DT82" s="17"/>
      <c r="DU82" s="17"/>
      <c r="DV82" s="17">
        <v>3</v>
      </c>
      <c r="DW82" s="17">
        <v>1</v>
      </c>
      <c r="DX82" s="17">
        <v>2</v>
      </c>
      <c r="DY82" s="17"/>
      <c r="DZ82" s="17"/>
      <c r="EA82" s="17"/>
      <c r="EB82" s="17"/>
      <c r="EC82" s="17"/>
      <c r="ED82" s="17"/>
      <c r="EE82" s="17"/>
      <c r="EF82" s="17"/>
      <c r="EG82" s="17"/>
      <c r="EH82" s="17">
        <v>1</v>
      </c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>
        <v>1</v>
      </c>
      <c r="FH82" s="17"/>
      <c r="FI82" s="17"/>
      <c r="FJ82" s="17"/>
      <c r="FK82" s="17"/>
      <c r="FL82" s="17">
        <v>2</v>
      </c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</row>
    <row r="83" spans="1:238" ht="13.5" customHeight="1">
      <c r="A83" s="15"/>
      <c r="B83" s="53"/>
      <c r="C83" s="16" t="s">
        <v>17</v>
      </c>
      <c r="D83" s="25">
        <f t="shared" si="31"/>
        <v>86.822999999999993</v>
      </c>
      <c r="E83" s="25">
        <f t="shared" si="32"/>
        <v>86.822999999999993</v>
      </c>
      <c r="F83" s="25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56"/>
      <c r="CZ83" s="58"/>
      <c r="DA83" s="17"/>
      <c r="DB83" s="17"/>
      <c r="DC83" s="17"/>
      <c r="DD83" s="17"/>
      <c r="DE83" s="17"/>
      <c r="DF83" s="17"/>
      <c r="DG83" s="17"/>
      <c r="DH83" s="17"/>
      <c r="DI83" s="17"/>
      <c r="DJ83" s="56">
        <v>10.215</v>
      </c>
      <c r="DK83" s="17">
        <v>5.1070000000000002</v>
      </c>
      <c r="DL83" s="17">
        <v>5.1070000000000002</v>
      </c>
      <c r="DM83" s="17">
        <v>10.215</v>
      </c>
      <c r="DN83" s="17">
        <v>5.1070000000000002</v>
      </c>
      <c r="DO83" s="17"/>
      <c r="DP83" s="17"/>
      <c r="DQ83" s="17"/>
      <c r="DR83" s="17"/>
      <c r="DS83" s="17"/>
      <c r="DT83" s="17"/>
      <c r="DU83" s="17"/>
      <c r="DV83" s="17">
        <v>15.321</v>
      </c>
      <c r="DW83" s="17">
        <v>5.1070000000000002</v>
      </c>
      <c r="DX83" s="17">
        <v>10.215</v>
      </c>
      <c r="DY83" s="17"/>
      <c r="DZ83" s="17"/>
      <c r="EA83" s="17"/>
      <c r="EB83" s="17"/>
      <c r="EC83" s="17"/>
      <c r="ED83" s="17"/>
      <c r="EE83" s="17"/>
      <c r="EF83" s="17"/>
      <c r="EG83" s="17"/>
      <c r="EH83" s="17">
        <v>5.1070000000000002</v>
      </c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>
        <v>5.1070000000000002</v>
      </c>
      <c r="FH83" s="17"/>
      <c r="FI83" s="17"/>
      <c r="FJ83" s="17"/>
      <c r="FK83" s="17"/>
      <c r="FL83" s="17">
        <v>10.215</v>
      </c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</row>
    <row r="84" spans="1:238" ht="12.75" customHeight="1">
      <c r="A84" s="15" t="s">
        <v>100</v>
      </c>
      <c r="B84" s="54" t="s">
        <v>101</v>
      </c>
      <c r="C84" s="16" t="s">
        <v>40</v>
      </c>
      <c r="D84" s="25">
        <f t="shared" si="31"/>
        <v>2739</v>
      </c>
      <c r="E84" s="25">
        <f t="shared" si="32"/>
        <v>2739</v>
      </c>
      <c r="F84" s="25"/>
      <c r="G84" s="17">
        <v>7</v>
      </c>
      <c r="H84" s="17">
        <v>8</v>
      </c>
      <c r="I84" s="17">
        <v>8</v>
      </c>
      <c r="J84" s="17">
        <v>3</v>
      </c>
      <c r="K84" s="17">
        <v>8</v>
      </c>
      <c r="L84" s="17">
        <v>8</v>
      </c>
      <c r="M84" s="17">
        <v>3</v>
      </c>
      <c r="N84" s="17">
        <v>2</v>
      </c>
      <c r="O84" s="17">
        <v>8</v>
      </c>
      <c r="P84" s="17">
        <v>8</v>
      </c>
      <c r="Q84" s="17">
        <v>8</v>
      </c>
      <c r="R84" s="17">
        <v>8</v>
      </c>
      <c r="S84" s="17">
        <v>8</v>
      </c>
      <c r="T84" s="17">
        <v>8</v>
      </c>
      <c r="U84" s="17">
        <v>8</v>
      </c>
      <c r="V84" s="17">
        <v>8</v>
      </c>
      <c r="W84" s="17">
        <v>8</v>
      </c>
      <c r="X84" s="17">
        <v>8</v>
      </c>
      <c r="Y84" s="17">
        <v>8</v>
      </c>
      <c r="Z84" s="17">
        <v>8</v>
      </c>
      <c r="AA84" s="17">
        <v>21</v>
      </c>
      <c r="AB84" s="17">
        <v>16</v>
      </c>
      <c r="AC84" s="17">
        <v>8</v>
      </c>
      <c r="AD84" s="17">
        <v>4</v>
      </c>
      <c r="AE84" s="17">
        <v>7</v>
      </c>
      <c r="AF84" s="17">
        <v>10</v>
      </c>
      <c r="AG84" s="17">
        <v>10</v>
      </c>
      <c r="AH84" s="17">
        <v>10</v>
      </c>
      <c r="AI84" s="17">
        <v>9</v>
      </c>
      <c r="AJ84" s="17">
        <v>8</v>
      </c>
      <c r="AK84" s="17">
        <v>5</v>
      </c>
      <c r="AL84" s="17">
        <v>5</v>
      </c>
      <c r="AM84" s="17">
        <v>4</v>
      </c>
      <c r="AN84" s="17">
        <v>3</v>
      </c>
      <c r="AO84" s="17">
        <v>8</v>
      </c>
      <c r="AP84" s="17">
        <v>6</v>
      </c>
      <c r="AQ84" s="17">
        <v>10</v>
      </c>
      <c r="AR84" s="17">
        <v>4</v>
      </c>
      <c r="AS84" s="17">
        <v>4</v>
      </c>
      <c r="AT84" s="17">
        <v>9</v>
      </c>
      <c r="AU84" s="17">
        <v>7</v>
      </c>
      <c r="AV84" s="17">
        <v>7</v>
      </c>
      <c r="AW84" s="17">
        <v>8</v>
      </c>
      <c r="AX84" s="17">
        <v>7</v>
      </c>
      <c r="AY84" s="17">
        <v>9</v>
      </c>
      <c r="AZ84" s="17">
        <v>6</v>
      </c>
      <c r="BA84" s="17">
        <f>21+5</f>
        <v>26</v>
      </c>
      <c r="BB84" s="17">
        <v>4</v>
      </c>
      <c r="BC84" s="17">
        <v>8</v>
      </c>
      <c r="BD84" s="17">
        <v>4</v>
      </c>
      <c r="BE84" s="17">
        <v>7</v>
      </c>
      <c r="BF84" s="17">
        <v>7</v>
      </c>
      <c r="BG84" s="17">
        <v>3</v>
      </c>
      <c r="BH84" s="17">
        <v>4</v>
      </c>
      <c r="BI84" s="17">
        <v>8</v>
      </c>
      <c r="BJ84" s="17">
        <v>6</v>
      </c>
      <c r="BK84" s="17">
        <f>27+10</f>
        <v>37</v>
      </c>
      <c r="BL84" s="17">
        <v>5</v>
      </c>
      <c r="BM84" s="17">
        <v>14</v>
      </c>
      <c r="BN84" s="17">
        <v>8</v>
      </c>
      <c r="BO84" s="17">
        <v>3</v>
      </c>
      <c r="BP84" s="17">
        <v>8</v>
      </c>
      <c r="BQ84" s="17">
        <v>4</v>
      </c>
      <c r="BR84" s="17">
        <v>3</v>
      </c>
      <c r="BS84" s="17">
        <v>7</v>
      </c>
      <c r="BT84" s="17">
        <v>8</v>
      </c>
      <c r="BU84" s="17"/>
      <c r="BV84" s="17">
        <v>3</v>
      </c>
      <c r="BW84" s="17">
        <v>8</v>
      </c>
      <c r="BX84" s="17">
        <v>8</v>
      </c>
      <c r="BY84" s="17">
        <v>3</v>
      </c>
      <c r="BZ84" s="17">
        <v>8</v>
      </c>
      <c r="CA84" s="17">
        <v>8</v>
      </c>
      <c r="CB84" s="17">
        <v>8</v>
      </c>
      <c r="CC84" s="17">
        <v>8</v>
      </c>
      <c r="CD84" s="17">
        <v>8</v>
      </c>
      <c r="CE84" s="17">
        <v>6</v>
      </c>
      <c r="CF84" s="17">
        <v>5</v>
      </c>
      <c r="CG84" s="17">
        <v>5</v>
      </c>
      <c r="CH84" s="17">
        <v>7</v>
      </c>
      <c r="CI84" s="17">
        <v>5</v>
      </c>
      <c r="CJ84" s="17">
        <v>5</v>
      </c>
      <c r="CK84" s="17">
        <v>8</v>
      </c>
      <c r="CL84" s="17">
        <v>6</v>
      </c>
      <c r="CM84" s="17">
        <v>5</v>
      </c>
      <c r="CN84" s="17">
        <v>8</v>
      </c>
      <c r="CO84" s="17">
        <v>6</v>
      </c>
      <c r="CP84" s="17">
        <v>11</v>
      </c>
      <c r="CQ84" s="17">
        <v>4</v>
      </c>
      <c r="CR84" s="17">
        <f>17+8</f>
        <v>25</v>
      </c>
      <c r="CS84" s="17">
        <v>3</v>
      </c>
      <c r="CT84" s="17">
        <v>15</v>
      </c>
      <c r="CU84" s="17">
        <v>8</v>
      </c>
      <c r="CV84" s="17">
        <v>13</v>
      </c>
      <c r="CW84" s="17">
        <v>9</v>
      </c>
      <c r="CX84" s="17">
        <v>6</v>
      </c>
      <c r="CY84" s="56">
        <v>7</v>
      </c>
      <c r="CZ84" s="58">
        <v>5</v>
      </c>
      <c r="DA84" s="17">
        <v>5</v>
      </c>
      <c r="DB84" s="17">
        <v>4</v>
      </c>
      <c r="DC84" s="17">
        <v>5</v>
      </c>
      <c r="DD84" s="17">
        <v>7</v>
      </c>
      <c r="DE84" s="17">
        <v>3</v>
      </c>
      <c r="DF84" s="17">
        <v>7</v>
      </c>
      <c r="DG84" s="17">
        <v>6</v>
      </c>
      <c r="DH84" s="17">
        <v>7</v>
      </c>
      <c r="DI84" s="17">
        <v>10</v>
      </c>
      <c r="DJ84" s="56">
        <f>44+21</f>
        <v>65</v>
      </c>
      <c r="DK84" s="17">
        <v>26</v>
      </c>
      <c r="DL84" s="17">
        <v>51</v>
      </c>
      <c r="DM84" s="17">
        <v>18</v>
      </c>
      <c r="DN84" s="17">
        <v>54</v>
      </c>
      <c r="DO84" s="17">
        <v>333</v>
      </c>
      <c r="DP84" s="17">
        <v>8</v>
      </c>
      <c r="DQ84" s="17">
        <v>8</v>
      </c>
      <c r="DR84" s="17">
        <v>8</v>
      </c>
      <c r="DS84" s="17">
        <v>8</v>
      </c>
      <c r="DT84" s="17">
        <v>8</v>
      </c>
      <c r="DU84" s="17">
        <v>8</v>
      </c>
      <c r="DV84" s="17">
        <v>60</v>
      </c>
      <c r="DW84" s="17">
        <v>24</v>
      </c>
      <c r="DX84" s="17">
        <v>58</v>
      </c>
      <c r="DY84" s="17">
        <v>9</v>
      </c>
      <c r="DZ84" s="17">
        <v>14</v>
      </c>
      <c r="EA84" s="17">
        <v>17</v>
      </c>
      <c r="EB84" s="17">
        <v>42</v>
      </c>
      <c r="EC84" s="17">
        <v>41</v>
      </c>
      <c r="ED84" s="17">
        <v>21</v>
      </c>
      <c r="EE84" s="17">
        <v>5</v>
      </c>
      <c r="EF84" s="17">
        <v>38</v>
      </c>
      <c r="EG84" s="17">
        <v>9</v>
      </c>
      <c r="EH84" s="17">
        <v>13</v>
      </c>
      <c r="EI84" s="17">
        <v>8</v>
      </c>
      <c r="EJ84" s="17">
        <v>5</v>
      </c>
      <c r="EK84" s="17">
        <v>4</v>
      </c>
      <c r="EL84" s="17">
        <v>7</v>
      </c>
      <c r="EM84" s="17">
        <v>9</v>
      </c>
      <c r="EN84" s="17">
        <v>4</v>
      </c>
      <c r="EO84" s="17">
        <v>9</v>
      </c>
      <c r="EP84" s="17">
        <v>3</v>
      </c>
      <c r="EQ84" s="17">
        <v>8</v>
      </c>
      <c r="ER84" s="17">
        <v>8</v>
      </c>
      <c r="ES84" s="17">
        <v>8</v>
      </c>
      <c r="ET84" s="17">
        <v>8</v>
      </c>
      <c r="EU84" s="17">
        <v>8</v>
      </c>
      <c r="EV84" s="17">
        <v>8</v>
      </c>
      <c r="EW84" s="17">
        <v>9</v>
      </c>
      <c r="EX84" s="17">
        <v>8</v>
      </c>
      <c r="EY84" s="17">
        <v>2</v>
      </c>
      <c r="EZ84" s="17">
        <v>6</v>
      </c>
      <c r="FA84" s="17">
        <v>8</v>
      </c>
      <c r="FB84" s="17">
        <v>8</v>
      </c>
      <c r="FC84" s="17">
        <v>8</v>
      </c>
      <c r="FD84" s="17">
        <v>8</v>
      </c>
      <c r="FE84" s="17">
        <v>8</v>
      </c>
      <c r="FF84" s="17">
        <v>8</v>
      </c>
      <c r="FG84" s="17">
        <v>35</v>
      </c>
      <c r="FH84" s="17">
        <v>56</v>
      </c>
      <c r="FI84" s="17">
        <v>8</v>
      </c>
      <c r="FJ84" s="17">
        <v>8</v>
      </c>
      <c r="FK84" s="17">
        <v>58</v>
      </c>
      <c r="FL84" s="17">
        <v>49</v>
      </c>
      <c r="FM84" s="17">
        <v>8</v>
      </c>
      <c r="FN84" s="17">
        <v>3</v>
      </c>
      <c r="FO84" s="17">
        <v>6</v>
      </c>
      <c r="FP84" s="17">
        <v>3</v>
      </c>
      <c r="FQ84" s="17">
        <v>9</v>
      </c>
      <c r="FR84" s="17">
        <v>8</v>
      </c>
      <c r="FS84" s="17">
        <v>8</v>
      </c>
      <c r="FT84" s="17">
        <v>8</v>
      </c>
      <c r="FU84" s="17">
        <v>8</v>
      </c>
      <c r="FV84" s="17">
        <v>5</v>
      </c>
      <c r="FW84" s="17">
        <v>3</v>
      </c>
      <c r="FX84" s="17">
        <v>7</v>
      </c>
      <c r="FY84" s="17">
        <v>3</v>
      </c>
      <c r="FZ84" s="17">
        <v>7</v>
      </c>
      <c r="GA84" s="17">
        <v>6</v>
      </c>
      <c r="GB84" s="17">
        <v>4</v>
      </c>
      <c r="GC84" s="17">
        <v>3</v>
      </c>
      <c r="GD84" s="17">
        <v>6</v>
      </c>
      <c r="GE84" s="17">
        <v>6</v>
      </c>
      <c r="GF84" s="17">
        <v>3</v>
      </c>
      <c r="GG84" s="17">
        <v>7</v>
      </c>
      <c r="GH84" s="17">
        <v>8</v>
      </c>
      <c r="GI84" s="17">
        <v>6</v>
      </c>
      <c r="GJ84" s="17">
        <v>6</v>
      </c>
      <c r="GK84" s="17">
        <v>8</v>
      </c>
      <c r="GL84" s="17">
        <v>8</v>
      </c>
      <c r="GM84" s="17">
        <v>8</v>
      </c>
      <c r="GN84" s="17">
        <v>8</v>
      </c>
      <c r="GO84" s="17">
        <v>8</v>
      </c>
      <c r="GP84" s="17">
        <v>6</v>
      </c>
      <c r="GQ84" s="17">
        <v>7</v>
      </c>
      <c r="GR84" s="17">
        <v>7</v>
      </c>
      <c r="GS84" s="17">
        <v>4</v>
      </c>
      <c r="GT84" s="17">
        <v>8</v>
      </c>
      <c r="GU84" s="17">
        <v>6</v>
      </c>
      <c r="GV84" s="17">
        <v>3</v>
      </c>
      <c r="GW84" s="17">
        <v>8</v>
      </c>
      <c r="GX84" s="17">
        <v>8</v>
      </c>
      <c r="GY84" s="17">
        <v>7</v>
      </c>
      <c r="GZ84" s="17">
        <v>4</v>
      </c>
      <c r="HA84" s="17">
        <v>5</v>
      </c>
      <c r="HB84" s="17">
        <v>4</v>
      </c>
      <c r="HC84" s="17">
        <v>5</v>
      </c>
      <c r="HD84" s="17">
        <v>3</v>
      </c>
      <c r="HE84" s="17">
        <v>3</v>
      </c>
      <c r="HF84" s="17">
        <v>8</v>
      </c>
      <c r="HG84" s="17">
        <v>3</v>
      </c>
      <c r="HH84" s="17">
        <v>2</v>
      </c>
      <c r="HI84" s="17">
        <v>3</v>
      </c>
      <c r="HJ84" s="17">
        <v>6</v>
      </c>
      <c r="HK84" s="17">
        <v>8</v>
      </c>
      <c r="HL84" s="17">
        <v>3</v>
      </c>
      <c r="HM84" s="17">
        <f>76+8</f>
        <v>84</v>
      </c>
      <c r="HN84" s="17">
        <v>7</v>
      </c>
      <c r="HO84" s="17">
        <v>8</v>
      </c>
      <c r="HP84" s="17">
        <v>8</v>
      </c>
      <c r="HQ84" s="17">
        <v>8</v>
      </c>
      <c r="HR84" s="17">
        <v>8</v>
      </c>
      <c r="HS84" s="17">
        <v>8</v>
      </c>
      <c r="HT84" s="17">
        <v>8</v>
      </c>
      <c r="HU84" s="17">
        <v>5</v>
      </c>
      <c r="HV84" s="17">
        <v>8</v>
      </c>
      <c r="HW84" s="17">
        <v>8</v>
      </c>
      <c r="HX84" s="17">
        <v>8</v>
      </c>
      <c r="HY84" s="17">
        <v>8</v>
      </c>
      <c r="HZ84" s="17">
        <v>8</v>
      </c>
      <c r="IA84" s="17">
        <v>8</v>
      </c>
      <c r="IB84" s="17">
        <f>43+8</f>
        <v>51</v>
      </c>
      <c r="IC84" s="17">
        <v>7</v>
      </c>
      <c r="ID84" s="17">
        <f>39+8</f>
        <v>47</v>
      </c>
    </row>
    <row r="85" spans="1:238" ht="13.5" customHeight="1">
      <c r="A85" s="15"/>
      <c r="B85" s="54"/>
      <c r="C85" s="16" t="s">
        <v>17</v>
      </c>
      <c r="D85" s="25">
        <f>E85+F85</f>
        <v>1827.2660000000021</v>
      </c>
      <c r="E85" s="25">
        <f t="shared" si="32"/>
        <v>1827.2660000000021</v>
      </c>
      <c r="F85" s="25"/>
      <c r="G85" s="17">
        <v>4.6790000000000003</v>
      </c>
      <c r="H85" s="17">
        <v>5.3470000000000004</v>
      </c>
      <c r="I85" s="17">
        <v>5.3470000000000004</v>
      </c>
      <c r="J85" s="17">
        <v>2.0049999999999999</v>
      </c>
      <c r="K85" s="17">
        <v>5.3470000000000004</v>
      </c>
      <c r="L85" s="17">
        <v>5.3470000000000004</v>
      </c>
      <c r="M85" s="17">
        <v>2.0049999999999999</v>
      </c>
      <c r="N85" s="17">
        <v>1.337</v>
      </c>
      <c r="O85" s="17">
        <v>5.3470000000000004</v>
      </c>
      <c r="P85" s="17">
        <v>5.3470000000000004</v>
      </c>
      <c r="Q85" s="17">
        <v>5.3470000000000004</v>
      </c>
      <c r="R85" s="17">
        <v>5.3470000000000004</v>
      </c>
      <c r="S85" s="17">
        <v>5.3470000000000004</v>
      </c>
      <c r="T85" s="17">
        <v>5.3470000000000004</v>
      </c>
      <c r="U85" s="17">
        <v>5.3470000000000004</v>
      </c>
      <c r="V85" s="17">
        <v>5.3470000000000004</v>
      </c>
      <c r="W85" s="17">
        <v>5.3470000000000004</v>
      </c>
      <c r="X85" s="17">
        <v>5.3470000000000004</v>
      </c>
      <c r="Y85" s="17">
        <v>5.3470000000000004</v>
      </c>
      <c r="Z85" s="17">
        <v>5.3470000000000004</v>
      </c>
      <c r="AA85" s="17">
        <v>14.035</v>
      </c>
      <c r="AB85" s="17">
        <v>10.694000000000001</v>
      </c>
      <c r="AC85" s="17">
        <v>5.3470000000000004</v>
      </c>
      <c r="AD85" s="17">
        <v>2.673</v>
      </c>
      <c r="AE85" s="17">
        <v>4.6790000000000003</v>
      </c>
      <c r="AF85" s="17">
        <v>6.6840000000000002</v>
      </c>
      <c r="AG85" s="17">
        <v>6.6840000000000002</v>
      </c>
      <c r="AH85" s="17">
        <v>6.6840000000000002</v>
      </c>
      <c r="AI85" s="17">
        <v>6.016</v>
      </c>
      <c r="AJ85" s="17">
        <v>5.3470000000000004</v>
      </c>
      <c r="AK85" s="17">
        <v>3.3420000000000001</v>
      </c>
      <c r="AL85" s="17">
        <v>3.3420000000000001</v>
      </c>
      <c r="AM85" s="17">
        <v>2.673</v>
      </c>
      <c r="AN85" s="17">
        <v>2.0049999999999999</v>
      </c>
      <c r="AO85" s="17">
        <v>5.3470000000000004</v>
      </c>
      <c r="AP85" s="17">
        <v>4.008</v>
      </c>
      <c r="AQ85" s="17">
        <v>6.6840000000000002</v>
      </c>
      <c r="AR85" s="17">
        <v>2.673</v>
      </c>
      <c r="AS85" s="17">
        <v>2.673</v>
      </c>
      <c r="AT85" s="17">
        <v>6.016</v>
      </c>
      <c r="AU85" s="17">
        <v>4.6790000000000003</v>
      </c>
      <c r="AV85" s="17">
        <v>4.6790000000000003</v>
      </c>
      <c r="AW85" s="17">
        <v>5.3470000000000004</v>
      </c>
      <c r="AX85" s="17">
        <v>4.6790000000000003</v>
      </c>
      <c r="AY85" s="17">
        <v>6.016</v>
      </c>
      <c r="AZ85" s="17">
        <v>4.008</v>
      </c>
      <c r="BA85" s="17">
        <f>14.035+3.342</f>
        <v>17.376999999999999</v>
      </c>
      <c r="BB85" s="17">
        <v>2.673</v>
      </c>
      <c r="BC85" s="17">
        <v>5.3470000000000004</v>
      </c>
      <c r="BD85" s="17">
        <v>2.673</v>
      </c>
      <c r="BE85" s="17">
        <v>4.6790000000000003</v>
      </c>
      <c r="BF85" s="17">
        <v>4.6790000000000003</v>
      </c>
      <c r="BG85" s="17">
        <v>2.0049999999999999</v>
      </c>
      <c r="BH85" s="17">
        <v>2.673</v>
      </c>
      <c r="BI85" s="17">
        <v>5.3470000000000004</v>
      </c>
      <c r="BJ85" s="17">
        <v>4.008</v>
      </c>
      <c r="BK85" s="17">
        <f>18.045+6.684</f>
        <v>24.729000000000003</v>
      </c>
      <c r="BL85" s="17">
        <v>3.3420000000000001</v>
      </c>
      <c r="BM85" s="17">
        <v>9.3559999999999999</v>
      </c>
      <c r="BN85" s="17">
        <v>5.3470000000000004</v>
      </c>
      <c r="BO85" s="17">
        <v>2.0049999999999999</v>
      </c>
      <c r="BP85" s="17">
        <v>5.3470000000000004</v>
      </c>
      <c r="BQ85" s="17">
        <v>2.673</v>
      </c>
      <c r="BR85" s="17">
        <v>2.0049999999999999</v>
      </c>
      <c r="BS85" s="17">
        <v>4.6790000000000003</v>
      </c>
      <c r="BT85" s="17">
        <v>5.3470000000000004</v>
      </c>
      <c r="BU85" s="17"/>
      <c r="BV85" s="17">
        <v>2.0049999999999999</v>
      </c>
      <c r="BW85" s="17">
        <v>5.3470000000000004</v>
      </c>
      <c r="BX85" s="17">
        <v>5.3470000000000004</v>
      </c>
      <c r="BY85" s="17">
        <v>2.0049999999999999</v>
      </c>
      <c r="BZ85" s="17">
        <v>5.3470000000000004</v>
      </c>
      <c r="CA85" s="17">
        <v>5.3470000000000004</v>
      </c>
      <c r="CB85" s="17">
        <v>5.3470000000000004</v>
      </c>
      <c r="CC85" s="17">
        <v>5.3470000000000004</v>
      </c>
      <c r="CD85" s="17">
        <v>5.3470000000000004</v>
      </c>
      <c r="CE85" s="17">
        <v>4.008</v>
      </c>
      <c r="CF85" s="17">
        <v>3.3420000000000001</v>
      </c>
      <c r="CG85" s="17">
        <v>3.3420000000000001</v>
      </c>
      <c r="CH85" s="17">
        <v>4.6790000000000003</v>
      </c>
      <c r="CI85" s="17">
        <v>3.3420000000000001</v>
      </c>
      <c r="CJ85" s="17">
        <v>3.3420000000000001</v>
      </c>
      <c r="CK85" s="17">
        <v>5.3470000000000004</v>
      </c>
      <c r="CL85" s="17">
        <v>4.008</v>
      </c>
      <c r="CM85" s="17">
        <v>3.3420000000000001</v>
      </c>
      <c r="CN85" s="17">
        <v>5.3470000000000004</v>
      </c>
      <c r="CO85" s="17">
        <v>4.008</v>
      </c>
      <c r="CP85" s="17">
        <v>7.351</v>
      </c>
      <c r="CQ85" s="17">
        <v>2.673</v>
      </c>
      <c r="CR85" s="17">
        <f>11.36+5.347</f>
        <v>16.707000000000001</v>
      </c>
      <c r="CS85" s="17">
        <v>2.0049999999999999</v>
      </c>
      <c r="CT85" s="17">
        <v>10.023999999999999</v>
      </c>
      <c r="CU85" s="17">
        <v>5.3470000000000004</v>
      </c>
      <c r="CV85" s="17">
        <v>8.6869999999999994</v>
      </c>
      <c r="CW85" s="17">
        <v>6.016</v>
      </c>
      <c r="CX85" s="17">
        <v>4.008</v>
      </c>
      <c r="CY85" s="56">
        <v>4.6790000000000003</v>
      </c>
      <c r="CZ85" s="58">
        <v>3.3420000000000001</v>
      </c>
      <c r="DA85" s="17">
        <v>3.3420000000000001</v>
      </c>
      <c r="DB85" s="17">
        <v>2.673</v>
      </c>
      <c r="DC85" s="17">
        <v>3.3420000000000001</v>
      </c>
      <c r="DD85" s="17">
        <v>4.6790000000000003</v>
      </c>
      <c r="DE85" s="17">
        <v>2.0049999999999999</v>
      </c>
      <c r="DF85" s="17">
        <v>4.6790000000000003</v>
      </c>
      <c r="DG85" s="17">
        <v>4.008</v>
      </c>
      <c r="DH85" s="17">
        <v>4.649</v>
      </c>
      <c r="DI85" s="17">
        <v>6.6840000000000002</v>
      </c>
      <c r="DJ85" s="56">
        <f>29.404+14.035</f>
        <v>43.439</v>
      </c>
      <c r="DK85" s="17">
        <v>17.376999999999999</v>
      </c>
      <c r="DL85" s="17">
        <v>34.082999999999998</v>
      </c>
      <c r="DM85" s="17">
        <v>12.029</v>
      </c>
      <c r="DN85" s="17">
        <v>36.088000000000001</v>
      </c>
      <c r="DO85" s="17">
        <v>222.54300000000001</v>
      </c>
      <c r="DP85" s="17">
        <v>5.3470000000000004</v>
      </c>
      <c r="DQ85" s="17">
        <v>5.3470000000000004</v>
      </c>
      <c r="DR85" s="17">
        <v>5.3470000000000004</v>
      </c>
      <c r="DS85" s="17">
        <v>5.3470000000000004</v>
      </c>
      <c r="DT85" s="17">
        <v>5.3470000000000004</v>
      </c>
      <c r="DU85" s="17">
        <v>5.3470000000000004</v>
      </c>
      <c r="DV85" s="17">
        <v>40.097999999999999</v>
      </c>
      <c r="DW85" s="17">
        <v>16.039000000000001</v>
      </c>
      <c r="DX85" s="17">
        <v>38.761000000000003</v>
      </c>
      <c r="DY85" s="17">
        <v>6.016</v>
      </c>
      <c r="DZ85" s="17">
        <v>9.3559999999999999</v>
      </c>
      <c r="EA85" s="17">
        <v>11.36</v>
      </c>
      <c r="EB85" s="17">
        <v>28.067</v>
      </c>
      <c r="EC85" s="17">
        <v>27.401</v>
      </c>
      <c r="ED85" s="17">
        <v>14.035</v>
      </c>
      <c r="EE85" s="17">
        <v>3.3420000000000001</v>
      </c>
      <c r="EF85" s="17">
        <v>25.395</v>
      </c>
      <c r="EG85" s="17">
        <v>6.016</v>
      </c>
      <c r="EH85" s="17">
        <v>8.6869999999999994</v>
      </c>
      <c r="EI85" s="17">
        <v>5.3470000000000004</v>
      </c>
      <c r="EJ85" s="17">
        <v>3.3420000000000001</v>
      </c>
      <c r="EK85" s="17">
        <v>3.3420000000000001</v>
      </c>
      <c r="EL85" s="17">
        <v>4.6790000000000003</v>
      </c>
      <c r="EM85" s="17">
        <v>6.016</v>
      </c>
      <c r="EN85" s="17">
        <v>2.673</v>
      </c>
      <c r="EO85" s="17">
        <v>6.016</v>
      </c>
      <c r="EP85" s="17">
        <v>2.0049999999999999</v>
      </c>
      <c r="EQ85" s="17">
        <v>5.3470000000000004</v>
      </c>
      <c r="ER85" s="17">
        <v>5.3470000000000004</v>
      </c>
      <c r="ES85" s="17">
        <v>5.3470000000000004</v>
      </c>
      <c r="ET85" s="17">
        <v>5.3470000000000004</v>
      </c>
      <c r="EU85" s="17">
        <v>5.3470000000000004</v>
      </c>
      <c r="EV85" s="17">
        <v>5.3470000000000004</v>
      </c>
      <c r="EW85" s="17">
        <v>6.016</v>
      </c>
      <c r="EX85" s="17">
        <v>5.3470000000000004</v>
      </c>
      <c r="EY85" s="17">
        <v>1.337</v>
      </c>
      <c r="EZ85" s="17">
        <v>4.008</v>
      </c>
      <c r="FA85" s="17">
        <v>5.3470000000000004</v>
      </c>
      <c r="FB85" s="17">
        <v>5.3470000000000004</v>
      </c>
      <c r="FC85" s="17">
        <v>5.3470000000000004</v>
      </c>
      <c r="FD85" s="17">
        <v>5.3470000000000004</v>
      </c>
      <c r="FE85" s="17">
        <v>5.3470000000000004</v>
      </c>
      <c r="FF85" s="17">
        <v>5.3470000000000004</v>
      </c>
      <c r="FG85" s="17">
        <v>23.39</v>
      </c>
      <c r="FH85" s="17">
        <v>37.423999999999999</v>
      </c>
      <c r="FI85" s="17">
        <v>5.3470000000000004</v>
      </c>
      <c r="FJ85" s="17">
        <v>5.3470000000000004</v>
      </c>
      <c r="FK85" s="17">
        <v>38.761000000000003</v>
      </c>
      <c r="FL85" s="17">
        <v>32.746000000000002</v>
      </c>
      <c r="FM85" s="17">
        <v>5.3470000000000004</v>
      </c>
      <c r="FN85" s="17">
        <v>2.0049999999999999</v>
      </c>
      <c r="FO85" s="17">
        <v>4.008</v>
      </c>
      <c r="FP85" s="17">
        <v>2.0049999999999999</v>
      </c>
      <c r="FQ85" s="17">
        <v>6.016</v>
      </c>
      <c r="FR85" s="17">
        <v>5.3470000000000004</v>
      </c>
      <c r="FS85" s="17">
        <v>5.3470000000000004</v>
      </c>
      <c r="FT85" s="17">
        <v>5.3470000000000004</v>
      </c>
      <c r="FU85" s="17">
        <v>5.3470000000000004</v>
      </c>
      <c r="FV85" s="17">
        <v>3.3420000000000001</v>
      </c>
      <c r="FW85" s="17">
        <v>2.0049999999999999</v>
      </c>
      <c r="FX85" s="17">
        <v>4.6790000000000003</v>
      </c>
      <c r="FY85" s="17">
        <v>2.0049999999999999</v>
      </c>
      <c r="FZ85" s="17">
        <v>4.6790000000000003</v>
      </c>
      <c r="GA85" s="17">
        <v>4.008</v>
      </c>
      <c r="GB85" s="17">
        <v>2.673</v>
      </c>
      <c r="GC85" s="17">
        <v>2.0049999999999999</v>
      </c>
      <c r="GD85" s="17">
        <v>4.008</v>
      </c>
      <c r="GE85" s="17">
        <v>4.008</v>
      </c>
      <c r="GF85" s="17">
        <v>2.0049999999999999</v>
      </c>
      <c r="GG85" s="17">
        <v>4.6790000000000003</v>
      </c>
      <c r="GH85" s="17">
        <v>5.3470000000000004</v>
      </c>
      <c r="GI85" s="17">
        <v>4.008</v>
      </c>
      <c r="GJ85" s="17">
        <v>4.008</v>
      </c>
      <c r="GK85" s="17">
        <v>5.3470000000000004</v>
      </c>
      <c r="GL85" s="17">
        <v>5.3470000000000004</v>
      </c>
      <c r="GM85" s="17">
        <v>5.3470000000000004</v>
      </c>
      <c r="GN85" s="17">
        <v>5.3470000000000004</v>
      </c>
      <c r="GO85" s="17">
        <v>5.3470000000000004</v>
      </c>
      <c r="GP85" s="17">
        <v>4.008</v>
      </c>
      <c r="GQ85" s="17">
        <v>4.6790000000000003</v>
      </c>
      <c r="GR85" s="17">
        <v>4.6790000000000003</v>
      </c>
      <c r="GS85" s="17">
        <v>2.673</v>
      </c>
      <c r="GT85" s="17">
        <v>5.3470000000000004</v>
      </c>
      <c r="GU85" s="17">
        <v>4.008</v>
      </c>
      <c r="GV85" s="17">
        <v>2.0049999999999999</v>
      </c>
      <c r="GW85" s="17">
        <v>5.3470000000000004</v>
      </c>
      <c r="GX85" s="17">
        <v>5.3470000000000004</v>
      </c>
      <c r="GY85" s="17">
        <v>4.6790000000000003</v>
      </c>
      <c r="GZ85" s="17">
        <v>2.673</v>
      </c>
      <c r="HA85" s="17">
        <v>3.3420000000000001</v>
      </c>
      <c r="HB85" s="17">
        <v>2.673</v>
      </c>
      <c r="HC85" s="17">
        <v>3.3420000000000001</v>
      </c>
      <c r="HD85" s="17">
        <v>2.0049999999999999</v>
      </c>
      <c r="HE85" s="17">
        <v>2.0049999999999999</v>
      </c>
      <c r="HF85" s="17">
        <v>5.3470000000000004</v>
      </c>
      <c r="HG85" s="17">
        <v>2.0049999999999999</v>
      </c>
      <c r="HH85" s="17">
        <v>1.337</v>
      </c>
      <c r="HI85" s="17">
        <v>2.0049999999999999</v>
      </c>
      <c r="HJ85" s="17">
        <v>4.008</v>
      </c>
      <c r="HK85" s="17">
        <v>5.3470000000000004</v>
      </c>
      <c r="HL85" s="17">
        <v>2.0049999999999999</v>
      </c>
      <c r="HM85" s="17">
        <f>46.881+5.347</f>
        <v>52.228000000000002</v>
      </c>
      <c r="HN85" s="17">
        <v>4.6790000000000003</v>
      </c>
      <c r="HO85" s="17">
        <v>5.3470000000000004</v>
      </c>
      <c r="HP85" s="17">
        <v>5.3470000000000004</v>
      </c>
      <c r="HQ85" s="17">
        <v>5.3470000000000004</v>
      </c>
      <c r="HR85" s="17">
        <v>5.3470000000000004</v>
      </c>
      <c r="HS85" s="17">
        <v>5.3470000000000004</v>
      </c>
      <c r="HT85" s="17">
        <v>5.3470000000000004</v>
      </c>
      <c r="HU85" s="17">
        <v>3.3420000000000001</v>
      </c>
      <c r="HV85" s="17">
        <v>5.3470000000000004</v>
      </c>
      <c r="HW85" s="17">
        <v>5.3470000000000004</v>
      </c>
      <c r="HX85" s="17">
        <v>5.3470000000000004</v>
      </c>
      <c r="HY85" s="17">
        <v>5.3470000000000004</v>
      </c>
      <c r="HZ85" s="17">
        <v>5.3470000000000004</v>
      </c>
      <c r="IA85" s="17">
        <v>5.3470000000000004</v>
      </c>
      <c r="IB85" s="17">
        <f>28.738+5.347</f>
        <v>34.085000000000001</v>
      </c>
      <c r="IC85" s="17">
        <v>4.6790000000000003</v>
      </c>
      <c r="ID85" s="17">
        <f>26.063+5.347</f>
        <v>31.41</v>
      </c>
    </row>
    <row r="86" spans="1:238" s="2" customFormat="1" ht="14.25">
      <c r="A86" s="11" t="s">
        <v>102</v>
      </c>
      <c r="B86" s="12" t="s">
        <v>103</v>
      </c>
      <c r="C86" s="13" t="s">
        <v>17</v>
      </c>
      <c r="D86" s="23">
        <f>D88+D90+D92</f>
        <v>1822.5059999999996</v>
      </c>
      <c r="E86" s="23">
        <f>E88+E90+E92</f>
        <v>1822.5059999999996</v>
      </c>
      <c r="F86" s="23">
        <f t="shared" ref="F86:BT86" si="33">F88+F90+F92</f>
        <v>0</v>
      </c>
      <c r="G86" s="23">
        <f t="shared" si="33"/>
        <v>13.75</v>
      </c>
      <c r="H86" s="23">
        <f t="shared" si="33"/>
        <v>13.75</v>
      </c>
      <c r="I86" s="23">
        <f t="shared" si="33"/>
        <v>6.875</v>
      </c>
      <c r="J86" s="23">
        <f t="shared" si="33"/>
        <v>0</v>
      </c>
      <c r="K86" s="23">
        <f t="shared" si="33"/>
        <v>10.546000000000001</v>
      </c>
      <c r="L86" s="23">
        <f t="shared" si="33"/>
        <v>0</v>
      </c>
      <c r="M86" s="23">
        <f t="shared" si="33"/>
        <v>0</v>
      </c>
      <c r="N86" s="23">
        <f t="shared" si="33"/>
        <v>0</v>
      </c>
      <c r="O86" s="23">
        <f t="shared" si="33"/>
        <v>0</v>
      </c>
      <c r="P86" s="23">
        <f t="shared" si="33"/>
        <v>0</v>
      </c>
      <c r="Q86" s="23">
        <f t="shared" si="33"/>
        <v>0</v>
      </c>
      <c r="R86" s="23">
        <f t="shared" si="33"/>
        <v>7.5249999999999995</v>
      </c>
      <c r="S86" s="23">
        <f t="shared" si="33"/>
        <v>0</v>
      </c>
      <c r="T86" s="23">
        <f t="shared" si="33"/>
        <v>6.875</v>
      </c>
      <c r="U86" s="23">
        <f t="shared" si="33"/>
        <v>6.875</v>
      </c>
      <c r="V86" s="23">
        <f t="shared" si="33"/>
        <v>0</v>
      </c>
      <c r="W86" s="23">
        <f t="shared" si="33"/>
        <v>6.875</v>
      </c>
      <c r="X86" s="23">
        <f t="shared" si="33"/>
        <v>0</v>
      </c>
      <c r="Y86" s="23">
        <f t="shared" si="33"/>
        <v>0</v>
      </c>
      <c r="Z86" s="23"/>
      <c r="AA86" s="23">
        <f t="shared" si="33"/>
        <v>0</v>
      </c>
      <c r="AB86" s="23">
        <f t="shared" si="33"/>
        <v>0</v>
      </c>
      <c r="AC86" s="23">
        <f t="shared" si="33"/>
        <v>0</v>
      </c>
      <c r="AD86" s="23">
        <f t="shared" si="33"/>
        <v>0</v>
      </c>
      <c r="AE86" s="23">
        <f t="shared" si="33"/>
        <v>0</v>
      </c>
      <c r="AF86" s="23">
        <f t="shared" si="33"/>
        <v>9.636000000000001</v>
      </c>
      <c r="AG86" s="23">
        <f t="shared" si="33"/>
        <v>0</v>
      </c>
      <c r="AH86" s="23">
        <f t="shared" si="33"/>
        <v>0</v>
      </c>
      <c r="AI86" s="23">
        <f t="shared" si="33"/>
        <v>0</v>
      </c>
      <c r="AJ86" s="23">
        <f t="shared" si="33"/>
        <v>0</v>
      </c>
      <c r="AK86" s="23">
        <f t="shared" si="33"/>
        <v>0</v>
      </c>
      <c r="AL86" s="23">
        <f t="shared" si="33"/>
        <v>0</v>
      </c>
      <c r="AM86" s="23">
        <f t="shared" si="33"/>
        <v>0</v>
      </c>
      <c r="AN86" s="23">
        <f t="shared" si="33"/>
        <v>0</v>
      </c>
      <c r="AO86" s="23">
        <f t="shared" si="33"/>
        <v>11.282</v>
      </c>
      <c r="AP86" s="23">
        <f t="shared" si="33"/>
        <v>0</v>
      </c>
      <c r="AQ86" s="23">
        <f t="shared" si="33"/>
        <v>0</v>
      </c>
      <c r="AR86" s="23">
        <f t="shared" si="33"/>
        <v>0</v>
      </c>
      <c r="AS86" s="23">
        <f t="shared" si="33"/>
        <v>0</v>
      </c>
      <c r="AT86" s="23">
        <f t="shared" si="33"/>
        <v>13.75</v>
      </c>
      <c r="AU86" s="23">
        <f t="shared" si="33"/>
        <v>0</v>
      </c>
      <c r="AV86" s="23">
        <f t="shared" si="33"/>
        <v>0</v>
      </c>
      <c r="AW86" s="23">
        <f t="shared" si="33"/>
        <v>0</v>
      </c>
      <c r="AX86" s="23"/>
      <c r="AY86" s="23">
        <f t="shared" si="33"/>
        <v>0</v>
      </c>
      <c r="AZ86" s="23">
        <f t="shared" si="33"/>
        <v>0</v>
      </c>
      <c r="BA86" s="23">
        <f t="shared" si="33"/>
        <v>0</v>
      </c>
      <c r="BB86" s="23">
        <f t="shared" si="33"/>
        <v>0</v>
      </c>
      <c r="BC86" s="23">
        <f t="shared" si="33"/>
        <v>23.622000000000003</v>
      </c>
      <c r="BD86" s="23">
        <f t="shared" si="33"/>
        <v>11.811000000000002</v>
      </c>
      <c r="BE86" s="23">
        <f t="shared" si="33"/>
        <v>0</v>
      </c>
      <c r="BF86" s="23">
        <f t="shared" si="33"/>
        <v>40.675000000000004</v>
      </c>
      <c r="BG86" s="23">
        <f t="shared" si="33"/>
        <v>0</v>
      </c>
      <c r="BH86" s="23">
        <f t="shared" si="33"/>
        <v>0</v>
      </c>
      <c r="BI86" s="23">
        <f t="shared" si="33"/>
        <v>0</v>
      </c>
      <c r="BJ86" s="23">
        <f t="shared" si="33"/>
        <v>0</v>
      </c>
      <c r="BK86" s="23">
        <f t="shared" si="33"/>
        <v>23.622000000000003</v>
      </c>
      <c r="BL86" s="23">
        <f t="shared" si="33"/>
        <v>26.090000000000003</v>
      </c>
      <c r="BM86" s="23">
        <f t="shared" si="33"/>
        <v>0</v>
      </c>
      <c r="BN86" s="23">
        <f t="shared" si="33"/>
        <v>20.625</v>
      </c>
      <c r="BO86" s="23">
        <f t="shared" si="33"/>
        <v>0</v>
      </c>
      <c r="BP86" s="23">
        <f t="shared" si="33"/>
        <v>6.875</v>
      </c>
      <c r="BQ86" s="23">
        <f t="shared" si="33"/>
        <v>0</v>
      </c>
      <c r="BR86" s="23">
        <f t="shared" si="33"/>
        <v>0</v>
      </c>
      <c r="BS86" s="23">
        <f t="shared" si="33"/>
        <v>0</v>
      </c>
      <c r="BT86" s="23">
        <f t="shared" si="33"/>
        <v>15.667</v>
      </c>
      <c r="BU86" s="23">
        <f t="shared" ref="BU86:EF86" si="34">BU88+BU90+BU92</f>
        <v>0</v>
      </c>
      <c r="BV86" s="23">
        <f t="shared" si="34"/>
        <v>0</v>
      </c>
      <c r="BW86" s="23">
        <f t="shared" si="34"/>
        <v>20.625</v>
      </c>
      <c r="BX86" s="23">
        <f t="shared" si="34"/>
        <v>11.282</v>
      </c>
      <c r="BY86" s="23">
        <f t="shared" si="34"/>
        <v>0</v>
      </c>
      <c r="BZ86" s="23">
        <f t="shared" si="34"/>
        <v>0</v>
      </c>
      <c r="CA86" s="23">
        <f t="shared" si="34"/>
        <v>0</v>
      </c>
      <c r="CB86" s="23">
        <f t="shared" si="34"/>
        <v>0</v>
      </c>
      <c r="CC86" s="23">
        <f t="shared" si="34"/>
        <v>6.875</v>
      </c>
      <c r="CD86" s="23">
        <f t="shared" si="34"/>
        <v>0</v>
      </c>
      <c r="CE86" s="23">
        <f t="shared" si="34"/>
        <v>0</v>
      </c>
      <c r="CF86" s="23">
        <f t="shared" si="34"/>
        <v>0</v>
      </c>
      <c r="CG86" s="23">
        <f t="shared" si="34"/>
        <v>0</v>
      </c>
      <c r="CH86" s="23">
        <f t="shared" si="34"/>
        <v>0</v>
      </c>
      <c r="CI86" s="23">
        <f t="shared" si="34"/>
        <v>0</v>
      </c>
      <c r="CJ86" s="23">
        <f t="shared" si="34"/>
        <v>0</v>
      </c>
      <c r="CK86" s="23">
        <f t="shared" si="34"/>
        <v>10.081</v>
      </c>
      <c r="CL86" s="23">
        <f t="shared" si="34"/>
        <v>0</v>
      </c>
      <c r="CM86" s="23">
        <f t="shared" si="34"/>
        <v>0</v>
      </c>
      <c r="CN86" s="23">
        <f t="shared" si="34"/>
        <v>0</v>
      </c>
      <c r="CO86" s="23">
        <f t="shared" si="34"/>
        <v>0</v>
      </c>
      <c r="CP86" s="23">
        <f t="shared" si="34"/>
        <v>0</v>
      </c>
      <c r="CQ86" s="23">
        <f t="shared" si="34"/>
        <v>0</v>
      </c>
      <c r="CR86" s="23">
        <f t="shared" si="34"/>
        <v>6.875</v>
      </c>
      <c r="CS86" s="23">
        <f t="shared" si="34"/>
        <v>0</v>
      </c>
      <c r="CT86" s="23">
        <f t="shared" si="34"/>
        <v>0</v>
      </c>
      <c r="CU86" s="23">
        <f t="shared" si="34"/>
        <v>0</v>
      </c>
      <c r="CV86" s="23">
        <f t="shared" si="34"/>
        <v>0</v>
      </c>
      <c r="CW86" s="23">
        <f t="shared" si="34"/>
        <v>0</v>
      </c>
      <c r="CX86" s="23">
        <f t="shared" si="34"/>
        <v>0</v>
      </c>
      <c r="CY86" s="23">
        <f t="shared" si="34"/>
        <v>6.875</v>
      </c>
      <c r="CZ86" s="23">
        <f t="shared" si="34"/>
        <v>13.75</v>
      </c>
      <c r="DA86" s="23">
        <f t="shared" si="34"/>
        <v>0</v>
      </c>
      <c r="DB86" s="23">
        <f t="shared" si="34"/>
        <v>0</v>
      </c>
      <c r="DC86" s="23">
        <f t="shared" si="34"/>
        <v>0</v>
      </c>
      <c r="DD86" s="23">
        <f t="shared" si="34"/>
        <v>0</v>
      </c>
      <c r="DE86" s="23">
        <f t="shared" si="34"/>
        <v>0</v>
      </c>
      <c r="DF86" s="23">
        <f t="shared" si="34"/>
        <v>0</v>
      </c>
      <c r="DG86" s="23">
        <f t="shared" si="34"/>
        <v>0</v>
      </c>
      <c r="DH86" s="23">
        <f t="shared" si="34"/>
        <v>20.625</v>
      </c>
      <c r="DI86" s="23">
        <f t="shared" si="34"/>
        <v>20.625</v>
      </c>
      <c r="DJ86" s="23">
        <f t="shared" si="34"/>
        <v>16.251000000000001</v>
      </c>
      <c r="DK86" s="23">
        <f t="shared" si="34"/>
        <v>0</v>
      </c>
      <c r="DL86" s="23">
        <f t="shared" si="34"/>
        <v>0</v>
      </c>
      <c r="DM86" s="23">
        <f t="shared" si="34"/>
        <v>0</v>
      </c>
      <c r="DN86" s="23">
        <f t="shared" si="34"/>
        <v>0</v>
      </c>
      <c r="DO86" s="23">
        <f t="shared" si="34"/>
        <v>0</v>
      </c>
      <c r="DP86" s="23">
        <f t="shared" si="34"/>
        <v>0</v>
      </c>
      <c r="DQ86" s="23">
        <f t="shared" si="34"/>
        <v>13.75</v>
      </c>
      <c r="DR86" s="23">
        <f t="shared" si="34"/>
        <v>0</v>
      </c>
      <c r="DS86" s="23">
        <f t="shared" si="34"/>
        <v>0</v>
      </c>
      <c r="DT86" s="23">
        <f t="shared" si="34"/>
        <v>0</v>
      </c>
      <c r="DU86" s="23">
        <f t="shared" si="34"/>
        <v>0</v>
      </c>
      <c r="DV86" s="23">
        <f t="shared" si="34"/>
        <v>95.567999999999998</v>
      </c>
      <c r="DW86" s="23">
        <f t="shared" si="34"/>
        <v>0</v>
      </c>
      <c r="DX86" s="23">
        <f t="shared" si="34"/>
        <v>248.792</v>
      </c>
      <c r="DY86" s="23">
        <f t="shared" si="34"/>
        <v>94.333999999999989</v>
      </c>
      <c r="DZ86" s="23">
        <f t="shared" si="34"/>
        <v>0</v>
      </c>
      <c r="EA86" s="23">
        <f t="shared" si="34"/>
        <v>94.333999999999989</v>
      </c>
      <c r="EB86" s="23">
        <f t="shared" si="34"/>
        <v>56.421999999999997</v>
      </c>
      <c r="EC86" s="23">
        <f t="shared" si="34"/>
        <v>0</v>
      </c>
      <c r="ED86" s="23">
        <f t="shared" si="34"/>
        <v>56.421999999999997</v>
      </c>
      <c r="EE86" s="23">
        <f t="shared" si="34"/>
        <v>0</v>
      </c>
      <c r="EF86" s="23">
        <f t="shared" si="34"/>
        <v>0</v>
      </c>
      <c r="EG86" s="23">
        <f t="shared" ref="EG86:GU86" si="35">EG88+EG90+EG92</f>
        <v>0</v>
      </c>
      <c r="EH86" s="23">
        <f t="shared" si="35"/>
        <v>0</v>
      </c>
      <c r="EI86" s="23">
        <f t="shared" si="35"/>
        <v>0</v>
      </c>
      <c r="EJ86" s="23">
        <f t="shared" si="35"/>
        <v>20.625</v>
      </c>
      <c r="EK86" s="23">
        <f t="shared" si="35"/>
        <v>13.75</v>
      </c>
      <c r="EL86" s="23">
        <f t="shared" si="35"/>
        <v>14.984</v>
      </c>
      <c r="EM86" s="23">
        <f t="shared" si="35"/>
        <v>6.875</v>
      </c>
      <c r="EN86" s="23">
        <f t="shared" si="35"/>
        <v>0</v>
      </c>
      <c r="EO86" s="23">
        <f t="shared" si="35"/>
        <v>0</v>
      </c>
      <c r="EP86" s="23">
        <f t="shared" si="35"/>
        <v>0</v>
      </c>
      <c r="EQ86" s="23">
        <f t="shared" si="35"/>
        <v>0</v>
      </c>
      <c r="ER86" s="23">
        <f t="shared" si="35"/>
        <v>26.475000000000001</v>
      </c>
      <c r="ES86" s="23">
        <f t="shared" si="35"/>
        <v>0</v>
      </c>
      <c r="ET86" s="23">
        <f t="shared" si="35"/>
        <v>6.875</v>
      </c>
      <c r="EU86" s="23">
        <f t="shared" si="35"/>
        <v>13.75</v>
      </c>
      <c r="EV86" s="23">
        <f t="shared" si="35"/>
        <v>47.727999999999994</v>
      </c>
      <c r="EW86" s="23">
        <f t="shared" si="35"/>
        <v>45.051000000000002</v>
      </c>
      <c r="EX86" s="23">
        <f t="shared" si="35"/>
        <v>13.75</v>
      </c>
      <c r="EY86" s="23">
        <f t="shared" si="35"/>
        <v>0</v>
      </c>
      <c r="EZ86" s="23">
        <f t="shared" si="35"/>
        <v>10.081</v>
      </c>
      <c r="FA86" s="23">
        <f t="shared" si="35"/>
        <v>6.875</v>
      </c>
      <c r="FB86" s="23">
        <f t="shared" si="35"/>
        <v>0</v>
      </c>
      <c r="FC86" s="23">
        <f t="shared" si="35"/>
        <v>0</v>
      </c>
      <c r="FD86" s="23">
        <f t="shared" si="35"/>
        <v>6.875</v>
      </c>
      <c r="FE86" s="23">
        <f t="shared" si="35"/>
        <v>0</v>
      </c>
      <c r="FF86" s="23">
        <f t="shared" si="35"/>
        <v>0</v>
      </c>
      <c r="FG86" s="23">
        <f t="shared" si="35"/>
        <v>27.456</v>
      </c>
      <c r="FH86" s="23">
        <f t="shared" si="35"/>
        <v>82.368000000000009</v>
      </c>
      <c r="FI86" s="23">
        <f t="shared" si="35"/>
        <v>0</v>
      </c>
      <c r="FJ86" s="23">
        <f t="shared" si="35"/>
        <v>6.875</v>
      </c>
      <c r="FK86" s="23">
        <f t="shared" si="35"/>
        <v>46.637999999999998</v>
      </c>
      <c r="FL86" s="23">
        <f t="shared" si="35"/>
        <v>16.361000000000001</v>
      </c>
      <c r="FM86" s="23">
        <f t="shared" si="35"/>
        <v>0</v>
      </c>
      <c r="FN86" s="23">
        <f t="shared" si="35"/>
        <v>0</v>
      </c>
      <c r="FO86" s="23">
        <f t="shared" si="35"/>
        <v>0</v>
      </c>
      <c r="FP86" s="23">
        <f t="shared" si="35"/>
        <v>0</v>
      </c>
      <c r="FQ86" s="23">
        <f t="shared" si="35"/>
        <v>23.016000000000002</v>
      </c>
      <c r="FR86" s="23">
        <f t="shared" si="35"/>
        <v>6.875</v>
      </c>
      <c r="FS86" s="23">
        <f t="shared" si="35"/>
        <v>13.75</v>
      </c>
      <c r="FT86" s="23">
        <f t="shared" si="35"/>
        <v>13.75</v>
      </c>
      <c r="FU86" s="23">
        <f t="shared" si="35"/>
        <v>0</v>
      </c>
      <c r="FV86" s="23">
        <f t="shared" si="35"/>
        <v>12.428000000000001</v>
      </c>
      <c r="FW86" s="23">
        <f t="shared" si="35"/>
        <v>0</v>
      </c>
      <c r="FX86" s="23">
        <f t="shared" si="35"/>
        <v>11.194000000000001</v>
      </c>
      <c r="FY86" s="23">
        <f t="shared" si="35"/>
        <v>0</v>
      </c>
      <c r="FZ86" s="23">
        <f t="shared" si="35"/>
        <v>0</v>
      </c>
      <c r="GA86" s="23">
        <f t="shared" si="35"/>
        <v>0</v>
      </c>
      <c r="GB86" s="23">
        <f t="shared" si="35"/>
        <v>6.875</v>
      </c>
      <c r="GC86" s="23">
        <f t="shared" si="35"/>
        <v>13.75</v>
      </c>
      <c r="GD86" s="23">
        <f t="shared" si="35"/>
        <v>13.75</v>
      </c>
      <c r="GE86" s="23">
        <f t="shared" si="35"/>
        <v>0</v>
      </c>
      <c r="GF86" s="23">
        <f t="shared" si="35"/>
        <v>0</v>
      </c>
      <c r="GG86" s="23">
        <f t="shared" si="35"/>
        <v>0</v>
      </c>
      <c r="GH86" s="23">
        <f t="shared" si="35"/>
        <v>0</v>
      </c>
      <c r="GI86" s="23">
        <f t="shared" si="35"/>
        <v>0</v>
      </c>
      <c r="GJ86" s="23">
        <f t="shared" si="35"/>
        <v>0</v>
      </c>
      <c r="GK86" s="23">
        <f t="shared" si="35"/>
        <v>0</v>
      </c>
      <c r="GL86" s="23">
        <f t="shared" si="35"/>
        <v>0</v>
      </c>
      <c r="GM86" s="23">
        <f t="shared" si="35"/>
        <v>0</v>
      </c>
      <c r="GN86" s="23">
        <f t="shared" si="35"/>
        <v>0</v>
      </c>
      <c r="GO86" s="23">
        <f t="shared" si="35"/>
        <v>0</v>
      </c>
      <c r="GP86" s="23">
        <f t="shared" si="35"/>
        <v>0</v>
      </c>
      <c r="GQ86" s="23">
        <f t="shared" si="35"/>
        <v>0</v>
      </c>
      <c r="GR86" s="23">
        <f t="shared" si="35"/>
        <v>0</v>
      </c>
      <c r="GS86" s="23">
        <f t="shared" si="35"/>
        <v>0</v>
      </c>
      <c r="GT86" s="23">
        <f t="shared" si="35"/>
        <v>0</v>
      </c>
      <c r="GU86" s="23">
        <f t="shared" si="35"/>
        <v>0</v>
      </c>
      <c r="GV86" s="23">
        <f t="shared" ref="GV86:ID86" si="36">GV88+GV90+GV92</f>
        <v>8.6379999999999999</v>
      </c>
      <c r="GW86" s="23">
        <f t="shared" si="36"/>
        <v>0</v>
      </c>
      <c r="GX86" s="23">
        <f t="shared" si="36"/>
        <v>0</v>
      </c>
      <c r="GY86" s="23">
        <f t="shared" si="36"/>
        <v>0</v>
      </c>
      <c r="GZ86" s="23">
        <f t="shared" si="36"/>
        <v>6.875</v>
      </c>
      <c r="HA86" s="23">
        <f t="shared" si="36"/>
        <v>13.75</v>
      </c>
      <c r="HB86" s="23">
        <f t="shared" si="36"/>
        <v>0</v>
      </c>
      <c r="HC86" s="23">
        <f t="shared" si="36"/>
        <v>20.625</v>
      </c>
      <c r="HD86" s="23">
        <f t="shared" si="36"/>
        <v>0</v>
      </c>
      <c r="HE86" s="23">
        <f t="shared" si="36"/>
        <v>5.641</v>
      </c>
      <c r="HF86" s="23">
        <f t="shared" si="36"/>
        <v>0</v>
      </c>
      <c r="HG86" s="23">
        <f t="shared" si="36"/>
        <v>5.641</v>
      </c>
      <c r="HH86" s="23">
        <f t="shared" si="36"/>
        <v>0</v>
      </c>
      <c r="HI86" s="23">
        <f t="shared" si="36"/>
        <v>5.641</v>
      </c>
      <c r="HJ86" s="23">
        <f t="shared" si="36"/>
        <v>0</v>
      </c>
      <c r="HK86" s="23">
        <f t="shared" si="36"/>
        <v>13.75</v>
      </c>
      <c r="HL86" s="23">
        <f t="shared" si="36"/>
        <v>0</v>
      </c>
      <c r="HM86" s="23">
        <f t="shared" si="36"/>
        <v>38.738000000000007</v>
      </c>
      <c r="HN86" s="23">
        <f t="shared" si="36"/>
        <v>0</v>
      </c>
      <c r="HO86" s="23">
        <f t="shared" si="36"/>
        <v>6.875</v>
      </c>
      <c r="HP86" s="23">
        <f t="shared" si="36"/>
        <v>6.875</v>
      </c>
      <c r="HQ86" s="23">
        <f t="shared" si="36"/>
        <v>0</v>
      </c>
      <c r="HR86" s="23">
        <f t="shared" si="36"/>
        <v>6.875</v>
      </c>
      <c r="HS86" s="23">
        <f t="shared" si="36"/>
        <v>13.75</v>
      </c>
      <c r="HT86" s="23">
        <f t="shared" si="36"/>
        <v>6.875</v>
      </c>
      <c r="HU86" s="23">
        <f t="shared" si="36"/>
        <v>0</v>
      </c>
      <c r="HV86" s="23">
        <f t="shared" si="36"/>
        <v>6.875</v>
      </c>
      <c r="HW86" s="23">
        <f t="shared" si="36"/>
        <v>0</v>
      </c>
      <c r="HX86" s="23">
        <f t="shared" si="36"/>
        <v>0</v>
      </c>
      <c r="HY86" s="23">
        <f t="shared" si="36"/>
        <v>0</v>
      </c>
      <c r="HZ86" s="23">
        <f t="shared" si="36"/>
        <v>0</v>
      </c>
      <c r="IA86" s="23">
        <f t="shared" si="36"/>
        <v>0</v>
      </c>
      <c r="IB86" s="23">
        <f t="shared" si="36"/>
        <v>0</v>
      </c>
      <c r="IC86" s="23">
        <f t="shared" si="36"/>
        <v>6.875</v>
      </c>
      <c r="ID86" s="23">
        <f t="shared" si="36"/>
        <v>20.625</v>
      </c>
    </row>
    <row r="87" spans="1:238" ht="13.5" customHeight="1">
      <c r="A87" s="27">
        <v>25</v>
      </c>
      <c r="B87" s="53" t="s">
        <v>104</v>
      </c>
      <c r="C87" s="16" t="s">
        <v>45</v>
      </c>
      <c r="D87" s="17">
        <f t="shared" ref="D87:D95" si="37">E87+F87</f>
        <v>1.3269999999999986</v>
      </c>
      <c r="E87" s="17">
        <f t="shared" ref="E87:E95" si="38">SUM(G87:ID87)</f>
        <v>1.3269999999999986</v>
      </c>
      <c r="F87" s="17"/>
      <c r="G87" s="17">
        <v>0.01</v>
      </c>
      <c r="H87" s="17">
        <v>0.01</v>
      </c>
      <c r="I87" s="17">
        <v>5.0000000000000001E-3</v>
      </c>
      <c r="J87" s="17"/>
      <c r="K87" s="17">
        <v>1.9E-2</v>
      </c>
      <c r="L87" s="17"/>
      <c r="M87" s="17"/>
      <c r="N87" s="17"/>
      <c r="O87" s="17"/>
      <c r="P87" s="17"/>
      <c r="Q87" s="17"/>
      <c r="R87" s="17">
        <v>0.01</v>
      </c>
      <c r="S87" s="17"/>
      <c r="T87" s="17">
        <v>5.0000000000000001E-3</v>
      </c>
      <c r="U87" s="17">
        <v>5.0000000000000001E-3</v>
      </c>
      <c r="V87" s="17"/>
      <c r="W87" s="17">
        <v>5.0000000000000001E-3</v>
      </c>
      <c r="X87" s="17"/>
      <c r="Y87" s="17"/>
      <c r="Z87" s="17"/>
      <c r="AA87" s="17"/>
      <c r="AB87" s="17"/>
      <c r="AC87" s="17"/>
      <c r="AD87" s="24"/>
      <c r="AE87" s="17"/>
      <c r="AF87" s="17">
        <v>1.2E-2</v>
      </c>
      <c r="AG87" s="17"/>
      <c r="AH87" s="17"/>
      <c r="AI87" s="17"/>
      <c r="AJ87" s="17"/>
      <c r="AK87" s="17"/>
      <c r="AL87" s="17"/>
      <c r="AM87" s="17"/>
      <c r="AN87" s="17"/>
      <c r="AO87" s="17">
        <f>0.01</f>
        <v>0.01</v>
      </c>
      <c r="AP87" s="17"/>
      <c r="AQ87" s="17"/>
      <c r="AR87" s="17"/>
      <c r="AS87" s="17"/>
      <c r="AT87" s="17">
        <v>0.01</v>
      </c>
      <c r="AU87" s="17"/>
      <c r="AV87" s="17"/>
      <c r="AW87" s="17"/>
      <c r="AX87" s="17"/>
      <c r="AY87" s="17"/>
      <c r="AZ87" s="17"/>
      <c r="BA87" s="17"/>
      <c r="BB87" s="17"/>
      <c r="BC87" s="17">
        <v>0.01</v>
      </c>
      <c r="BD87" s="17">
        <v>5.0000000000000001E-3</v>
      </c>
      <c r="BE87" s="17"/>
      <c r="BF87" s="17">
        <v>2.5999999999999999E-2</v>
      </c>
      <c r="BG87" s="17"/>
      <c r="BH87" s="17"/>
      <c r="BI87" s="17"/>
      <c r="BJ87" s="17"/>
      <c r="BK87" s="17">
        <v>0.01</v>
      </c>
      <c r="BL87" s="17">
        <v>0.01</v>
      </c>
      <c r="BM87" s="17"/>
      <c r="BN87" s="17">
        <v>1.4999999999999999E-2</v>
      </c>
      <c r="BO87" s="17"/>
      <c r="BP87" s="17">
        <v>5.0000000000000001E-3</v>
      </c>
      <c r="BQ87" s="17"/>
      <c r="BR87" s="17"/>
      <c r="BS87" s="17"/>
      <c r="BT87" s="17">
        <v>0.02</v>
      </c>
      <c r="BU87" s="17"/>
      <c r="BV87" s="17"/>
      <c r="BW87" s="17">
        <v>1.4999999999999999E-2</v>
      </c>
      <c r="BX87" s="17">
        <v>0.01</v>
      </c>
      <c r="BY87" s="17"/>
      <c r="BZ87" s="17"/>
      <c r="CA87" s="17"/>
      <c r="CB87" s="17"/>
      <c r="CC87" s="17">
        <v>5.0000000000000001E-3</v>
      </c>
      <c r="CD87" s="17"/>
      <c r="CE87" s="17"/>
      <c r="CF87" s="17"/>
      <c r="CG87" s="17"/>
      <c r="CH87" s="17"/>
      <c r="CI87" s="17"/>
      <c r="CJ87" s="17"/>
      <c r="CK87" s="17">
        <v>1.4999999999999999E-2</v>
      </c>
      <c r="CL87" s="17"/>
      <c r="CM87" s="17"/>
      <c r="CN87" s="17"/>
      <c r="CO87" s="17"/>
      <c r="CP87" s="17"/>
      <c r="CQ87" s="17"/>
      <c r="CR87" s="17">
        <v>5.0000000000000001E-3</v>
      </c>
      <c r="CS87" s="17"/>
      <c r="CT87" s="17"/>
      <c r="CU87" s="17"/>
      <c r="CV87" s="17"/>
      <c r="CW87" s="17"/>
      <c r="CX87" s="17"/>
      <c r="CY87" s="17">
        <v>5.0000000000000001E-3</v>
      </c>
      <c r="CZ87" s="17">
        <v>0.01</v>
      </c>
      <c r="DA87" s="17"/>
      <c r="DB87" s="17"/>
      <c r="DC87" s="17"/>
      <c r="DD87" s="17"/>
      <c r="DE87" s="17"/>
      <c r="DF87" s="17"/>
      <c r="DG87" s="17"/>
      <c r="DH87" s="17">
        <v>1.4999999999999999E-2</v>
      </c>
      <c r="DI87" s="17">
        <v>1.4999999999999999E-2</v>
      </c>
      <c r="DJ87" s="17">
        <v>1.4999999999999999E-2</v>
      </c>
      <c r="DK87" s="17"/>
      <c r="DL87" s="17"/>
      <c r="DM87" s="17"/>
      <c r="DN87" s="17"/>
      <c r="DO87" s="17"/>
      <c r="DP87" s="17"/>
      <c r="DQ87" s="17">
        <v>0.01</v>
      </c>
      <c r="DR87" s="17"/>
      <c r="DS87" s="17"/>
      <c r="DT87" s="17"/>
      <c r="DU87" s="17"/>
      <c r="DV87" s="17">
        <v>0.05</v>
      </c>
      <c r="DW87" s="17"/>
      <c r="DX87" s="17">
        <v>0.125</v>
      </c>
      <c r="DY87" s="17">
        <v>0.05</v>
      </c>
      <c r="DZ87" s="17"/>
      <c r="EA87" s="17">
        <v>0.05</v>
      </c>
      <c r="EB87" s="17">
        <v>2.5000000000000001E-2</v>
      </c>
      <c r="EC87" s="17"/>
      <c r="ED87" s="17">
        <v>2.5000000000000001E-2</v>
      </c>
      <c r="EE87" s="17"/>
      <c r="EF87" s="17"/>
      <c r="EG87" s="17"/>
      <c r="EH87" s="17"/>
      <c r="EI87" s="17"/>
      <c r="EJ87" s="17">
        <v>1.4999999999999999E-2</v>
      </c>
      <c r="EK87" s="17">
        <v>0.01</v>
      </c>
      <c r="EL87" s="17">
        <v>0.01</v>
      </c>
      <c r="EM87" s="17">
        <v>5.0000000000000001E-3</v>
      </c>
      <c r="EN87" s="17"/>
      <c r="EO87" s="24"/>
      <c r="EP87" s="17"/>
      <c r="EQ87" s="17"/>
      <c r="ER87" s="17">
        <v>0.06</v>
      </c>
      <c r="ES87" s="17"/>
      <c r="ET87" s="17">
        <v>5.0000000000000001E-3</v>
      </c>
      <c r="EU87" s="17">
        <v>0.01</v>
      </c>
      <c r="EV87" s="25">
        <v>0.06</v>
      </c>
      <c r="EW87" s="17">
        <v>4.4999999999999998E-2</v>
      </c>
      <c r="EX87" s="17">
        <v>0.01</v>
      </c>
      <c r="EY87" s="17"/>
      <c r="EZ87" s="17">
        <v>1.4999999999999999E-2</v>
      </c>
      <c r="FA87" s="17">
        <v>5.0000000000000001E-3</v>
      </c>
      <c r="FB87" s="17"/>
      <c r="FC87" s="17"/>
      <c r="FD87" s="17">
        <v>5.0000000000000001E-3</v>
      </c>
      <c r="FE87" s="17"/>
      <c r="FF87" s="17"/>
      <c r="FG87" s="17">
        <v>0.03</v>
      </c>
      <c r="FH87" s="17">
        <v>0.09</v>
      </c>
      <c r="FI87" s="17"/>
      <c r="FJ87" s="17">
        <v>5.0000000000000001E-3</v>
      </c>
      <c r="FK87" s="17">
        <v>0.03</v>
      </c>
      <c r="FL87" s="17">
        <v>0.04</v>
      </c>
      <c r="FM87" s="17"/>
      <c r="FN87" s="17"/>
      <c r="FO87" s="17"/>
      <c r="FP87" s="17"/>
      <c r="FQ87" s="17">
        <v>0.02</v>
      </c>
      <c r="FR87" s="17">
        <v>5.0000000000000001E-3</v>
      </c>
      <c r="FS87" s="17">
        <v>0.01</v>
      </c>
      <c r="FT87" s="17">
        <v>0.01</v>
      </c>
      <c r="FU87" s="17"/>
      <c r="FV87" s="17">
        <v>5.0000000000000001E-3</v>
      </c>
      <c r="FW87" s="17"/>
      <c r="FX87" s="17">
        <v>5.0000000000000001E-3</v>
      </c>
      <c r="FY87" s="17"/>
      <c r="FZ87" s="17"/>
      <c r="GA87" s="17"/>
      <c r="GB87" s="17">
        <v>5.0000000000000001E-3</v>
      </c>
      <c r="GC87" s="17">
        <v>0.01</v>
      </c>
      <c r="GD87" s="17">
        <v>0.01</v>
      </c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>
        <v>5.0000000000000001E-3</v>
      </c>
      <c r="HA87" s="17">
        <v>0.01</v>
      </c>
      <c r="HB87" s="17"/>
      <c r="HC87" s="17">
        <v>1.4999999999999999E-2</v>
      </c>
      <c r="HD87" s="17"/>
      <c r="HE87" s="17">
        <v>5.0000000000000001E-3</v>
      </c>
      <c r="HF87" s="17"/>
      <c r="HG87" s="17">
        <v>5.0000000000000001E-3</v>
      </c>
      <c r="HH87" s="17"/>
      <c r="HI87" s="17">
        <v>5.0000000000000001E-3</v>
      </c>
      <c r="HJ87" s="17"/>
      <c r="HK87" s="17">
        <v>0.01</v>
      </c>
      <c r="HL87" s="17"/>
      <c r="HM87" s="17">
        <v>0.04</v>
      </c>
      <c r="HN87" s="17"/>
      <c r="HO87" s="17">
        <v>5.0000000000000001E-3</v>
      </c>
      <c r="HP87" s="17">
        <v>5.0000000000000001E-3</v>
      </c>
      <c r="HQ87" s="17"/>
      <c r="HR87" s="17">
        <v>5.0000000000000001E-3</v>
      </c>
      <c r="HS87" s="17">
        <v>0.01</v>
      </c>
      <c r="HT87" s="17">
        <v>5.0000000000000001E-3</v>
      </c>
      <c r="HU87" s="17"/>
      <c r="HV87" s="17">
        <v>5.0000000000000001E-3</v>
      </c>
      <c r="HW87" s="17"/>
      <c r="HX87" s="17"/>
      <c r="HY87" s="17"/>
      <c r="HZ87" s="17"/>
      <c r="IA87" s="17"/>
      <c r="IB87" s="17"/>
      <c r="IC87" s="17">
        <v>5.0000000000000001E-3</v>
      </c>
      <c r="ID87" s="17">
        <v>1.4999999999999999E-2</v>
      </c>
    </row>
    <row r="88" spans="1:238" ht="13.5" customHeight="1">
      <c r="A88" s="27"/>
      <c r="B88" s="53"/>
      <c r="C88" s="16" t="s">
        <v>17</v>
      </c>
      <c r="D88" s="17">
        <f t="shared" si="37"/>
        <v>172.51000000000013</v>
      </c>
      <c r="E88" s="17">
        <f t="shared" si="38"/>
        <v>172.51000000000013</v>
      </c>
      <c r="F88" s="17"/>
      <c r="G88" s="17">
        <v>1.3</v>
      </c>
      <c r="H88" s="17">
        <v>1.3</v>
      </c>
      <c r="I88" s="17">
        <v>0.65</v>
      </c>
      <c r="J88" s="17"/>
      <c r="K88" s="17">
        <v>2.4700000000000002</v>
      </c>
      <c r="L88" s="17"/>
      <c r="M88" s="17"/>
      <c r="N88" s="17"/>
      <c r="O88" s="17"/>
      <c r="P88" s="17"/>
      <c r="Q88" s="17"/>
      <c r="R88" s="17">
        <v>1.3</v>
      </c>
      <c r="S88" s="17"/>
      <c r="T88" s="17">
        <v>0.65</v>
      </c>
      <c r="U88" s="17">
        <v>0.65</v>
      </c>
      <c r="V88" s="17"/>
      <c r="W88" s="17">
        <v>0.65</v>
      </c>
      <c r="X88" s="17"/>
      <c r="Y88" s="17"/>
      <c r="Z88" s="17"/>
      <c r="AA88" s="17"/>
      <c r="AB88" s="17"/>
      <c r="AC88" s="17"/>
      <c r="AD88" s="25"/>
      <c r="AE88" s="17"/>
      <c r="AF88" s="17">
        <v>1.56</v>
      </c>
      <c r="AG88" s="17"/>
      <c r="AH88" s="17"/>
      <c r="AI88" s="17"/>
      <c r="AJ88" s="17"/>
      <c r="AK88" s="17"/>
      <c r="AL88" s="17"/>
      <c r="AM88" s="17"/>
      <c r="AN88" s="17"/>
      <c r="AO88" s="17">
        <v>1.3</v>
      </c>
      <c r="AP88" s="17"/>
      <c r="AQ88" s="17"/>
      <c r="AR88" s="17"/>
      <c r="AS88" s="17"/>
      <c r="AT88" s="17">
        <v>1.3</v>
      </c>
      <c r="AU88" s="17"/>
      <c r="AV88" s="17"/>
      <c r="AW88" s="17"/>
      <c r="AX88" s="17"/>
      <c r="AY88" s="17"/>
      <c r="AZ88" s="17"/>
      <c r="BA88" s="17"/>
      <c r="BB88" s="17"/>
      <c r="BC88" s="17">
        <v>1.3</v>
      </c>
      <c r="BD88" s="17">
        <v>0.65</v>
      </c>
      <c r="BE88" s="17"/>
      <c r="BF88" s="17">
        <f>3.38</f>
        <v>3.38</v>
      </c>
      <c r="BG88" s="17"/>
      <c r="BH88" s="17"/>
      <c r="BI88" s="17"/>
      <c r="BJ88" s="17"/>
      <c r="BK88" s="17">
        <v>1.3</v>
      </c>
      <c r="BL88" s="17">
        <v>1.3</v>
      </c>
      <c r="BM88" s="17"/>
      <c r="BN88" s="17">
        <v>1.95</v>
      </c>
      <c r="BO88" s="17"/>
      <c r="BP88" s="17">
        <v>0.65</v>
      </c>
      <c r="BQ88" s="17"/>
      <c r="BR88" s="17"/>
      <c r="BS88" s="17"/>
      <c r="BT88" s="17">
        <v>2.6</v>
      </c>
      <c r="BU88" s="17"/>
      <c r="BV88" s="17"/>
      <c r="BW88" s="17">
        <v>1.95</v>
      </c>
      <c r="BX88" s="17">
        <v>1.3</v>
      </c>
      <c r="BY88" s="17"/>
      <c r="BZ88" s="17"/>
      <c r="CA88" s="17"/>
      <c r="CB88" s="17"/>
      <c r="CC88" s="17">
        <v>0.65</v>
      </c>
      <c r="CD88" s="17"/>
      <c r="CE88" s="17"/>
      <c r="CF88" s="17"/>
      <c r="CG88" s="17"/>
      <c r="CH88" s="17"/>
      <c r="CI88" s="17"/>
      <c r="CJ88" s="17"/>
      <c r="CK88" s="17">
        <v>1.95</v>
      </c>
      <c r="CL88" s="17"/>
      <c r="CM88" s="17"/>
      <c r="CN88" s="17"/>
      <c r="CO88" s="17"/>
      <c r="CP88" s="17"/>
      <c r="CQ88" s="17"/>
      <c r="CR88" s="17">
        <v>0.65</v>
      </c>
      <c r="CS88" s="17"/>
      <c r="CT88" s="17"/>
      <c r="CU88" s="17"/>
      <c r="CV88" s="17"/>
      <c r="CW88" s="17"/>
      <c r="CX88" s="17"/>
      <c r="CY88" s="17">
        <v>0.65</v>
      </c>
      <c r="CZ88" s="17">
        <v>1.3</v>
      </c>
      <c r="DA88" s="17"/>
      <c r="DB88" s="17"/>
      <c r="DC88" s="17"/>
      <c r="DD88" s="17"/>
      <c r="DE88" s="17"/>
      <c r="DF88" s="17"/>
      <c r="DG88" s="17"/>
      <c r="DH88" s="17">
        <v>1.95</v>
      </c>
      <c r="DI88" s="17">
        <v>1.95</v>
      </c>
      <c r="DJ88" s="17">
        <v>1.95</v>
      </c>
      <c r="DK88" s="17"/>
      <c r="DL88" s="17"/>
      <c r="DM88" s="17"/>
      <c r="DN88" s="17"/>
      <c r="DO88" s="17"/>
      <c r="DP88" s="17"/>
      <c r="DQ88" s="17">
        <v>1.3</v>
      </c>
      <c r="DR88" s="17"/>
      <c r="DS88" s="17"/>
      <c r="DT88" s="17"/>
      <c r="DU88" s="17"/>
      <c r="DV88" s="17">
        <v>6.5</v>
      </c>
      <c r="DW88" s="17"/>
      <c r="DX88" s="17">
        <v>16.25</v>
      </c>
      <c r="DY88" s="17">
        <v>6.5</v>
      </c>
      <c r="DZ88" s="17"/>
      <c r="EA88" s="17">
        <v>6.5</v>
      </c>
      <c r="EB88" s="17">
        <v>3.25</v>
      </c>
      <c r="EC88" s="17"/>
      <c r="ED88" s="17">
        <v>3.25</v>
      </c>
      <c r="EE88" s="17"/>
      <c r="EF88" s="17"/>
      <c r="EG88" s="17"/>
      <c r="EH88" s="17"/>
      <c r="EI88" s="17"/>
      <c r="EJ88" s="17">
        <v>1.95</v>
      </c>
      <c r="EK88" s="17">
        <v>1.3</v>
      </c>
      <c r="EL88" s="17">
        <v>1.3</v>
      </c>
      <c r="EM88" s="17">
        <v>0.65</v>
      </c>
      <c r="EN88" s="17"/>
      <c r="EO88" s="25"/>
      <c r="EP88" s="17"/>
      <c r="EQ88" s="17"/>
      <c r="ER88" s="17">
        <v>7.8</v>
      </c>
      <c r="ES88" s="17"/>
      <c r="ET88" s="17">
        <v>0.65</v>
      </c>
      <c r="EU88" s="17">
        <v>1.3</v>
      </c>
      <c r="EV88" s="25">
        <v>7.8</v>
      </c>
      <c r="EW88" s="17">
        <v>5.85</v>
      </c>
      <c r="EX88" s="17">
        <v>1.3</v>
      </c>
      <c r="EY88" s="17"/>
      <c r="EZ88" s="17">
        <v>1.95</v>
      </c>
      <c r="FA88" s="17">
        <v>0.65</v>
      </c>
      <c r="FB88" s="17"/>
      <c r="FC88" s="17"/>
      <c r="FD88" s="17">
        <v>0.65</v>
      </c>
      <c r="FE88" s="17"/>
      <c r="FF88" s="17"/>
      <c r="FG88" s="17">
        <v>3.9</v>
      </c>
      <c r="FH88" s="17">
        <v>11.7</v>
      </c>
      <c r="FI88" s="17"/>
      <c r="FJ88" s="17">
        <v>0.65</v>
      </c>
      <c r="FK88" s="17">
        <v>3.9</v>
      </c>
      <c r="FL88" s="17">
        <v>5.2</v>
      </c>
      <c r="FM88" s="17"/>
      <c r="FN88" s="17"/>
      <c r="FO88" s="17"/>
      <c r="FP88" s="17"/>
      <c r="FQ88" s="17">
        <v>2.6</v>
      </c>
      <c r="FR88" s="17">
        <v>0.65</v>
      </c>
      <c r="FS88" s="17">
        <v>1.3</v>
      </c>
      <c r="FT88" s="17">
        <v>1.3</v>
      </c>
      <c r="FU88" s="17"/>
      <c r="FV88" s="17">
        <v>0.65</v>
      </c>
      <c r="FW88" s="17"/>
      <c r="FX88" s="17">
        <v>0.65</v>
      </c>
      <c r="FY88" s="17"/>
      <c r="FZ88" s="17"/>
      <c r="GA88" s="17"/>
      <c r="GB88" s="17">
        <v>0.65</v>
      </c>
      <c r="GC88" s="17">
        <v>1.3</v>
      </c>
      <c r="GD88" s="17">
        <v>1.3</v>
      </c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>
        <v>0.65</v>
      </c>
      <c r="HA88" s="17">
        <v>1.3</v>
      </c>
      <c r="HB88" s="17"/>
      <c r="HC88" s="17">
        <v>1.95</v>
      </c>
      <c r="HD88" s="17"/>
      <c r="HE88" s="17">
        <v>0.65</v>
      </c>
      <c r="HF88" s="17"/>
      <c r="HG88" s="17">
        <v>0.65</v>
      </c>
      <c r="HH88" s="17"/>
      <c r="HI88" s="17">
        <v>0.65</v>
      </c>
      <c r="HJ88" s="17"/>
      <c r="HK88" s="17">
        <v>1.3</v>
      </c>
      <c r="HL88" s="17"/>
      <c r="HM88" s="17">
        <v>5.2</v>
      </c>
      <c r="HN88" s="17"/>
      <c r="HO88" s="17">
        <v>0.65</v>
      </c>
      <c r="HP88" s="17">
        <v>0.65</v>
      </c>
      <c r="HQ88" s="17"/>
      <c r="HR88" s="17">
        <v>0.65</v>
      </c>
      <c r="HS88" s="17">
        <v>1.3</v>
      </c>
      <c r="HT88" s="17">
        <v>0.65</v>
      </c>
      <c r="HU88" s="17"/>
      <c r="HV88" s="17">
        <v>0.65</v>
      </c>
      <c r="HW88" s="17"/>
      <c r="HX88" s="17"/>
      <c r="HY88" s="17"/>
      <c r="HZ88" s="17"/>
      <c r="IA88" s="17"/>
      <c r="IB88" s="17"/>
      <c r="IC88" s="17">
        <v>0.65</v>
      </c>
      <c r="ID88" s="17">
        <v>1.95</v>
      </c>
    </row>
    <row r="89" spans="1:238" ht="13.5" customHeight="1">
      <c r="A89" s="27">
        <v>26</v>
      </c>
      <c r="B89" s="60" t="s">
        <v>105</v>
      </c>
      <c r="C89" s="28" t="s">
        <v>40</v>
      </c>
      <c r="D89" s="17">
        <f t="shared" si="37"/>
        <v>2294</v>
      </c>
      <c r="E89" s="17">
        <f>SUM(G89:ID89)</f>
        <v>2294</v>
      </c>
      <c r="F89" s="17"/>
      <c r="G89" s="17">
        <f>14+2</f>
        <v>16</v>
      </c>
      <c r="H89" s="17">
        <v>16</v>
      </c>
      <c r="I89" s="17">
        <f>7+1</f>
        <v>8</v>
      </c>
      <c r="J89" s="17"/>
      <c r="K89" s="17">
        <f>10+1</f>
        <v>11</v>
      </c>
      <c r="L89" s="17"/>
      <c r="M89" s="17"/>
      <c r="N89" s="17"/>
      <c r="O89" s="17"/>
      <c r="P89" s="17"/>
      <c r="Q89" s="17"/>
      <c r="R89" s="17">
        <f>7+1</f>
        <v>8</v>
      </c>
      <c r="S89" s="17"/>
      <c r="T89" s="17">
        <v>8</v>
      </c>
      <c r="U89" s="17">
        <v>8</v>
      </c>
      <c r="V89" s="17"/>
      <c r="W89" s="17">
        <v>8</v>
      </c>
      <c r="X89" s="17"/>
      <c r="Y89" s="17"/>
      <c r="Z89" s="17">
        <v>15</v>
      </c>
      <c r="AA89" s="17"/>
      <c r="AB89" s="17"/>
      <c r="AC89" s="17"/>
      <c r="AD89" s="57"/>
      <c r="AE89" s="17"/>
      <c r="AF89" s="17">
        <f>10+1</f>
        <v>11</v>
      </c>
      <c r="AG89" s="17"/>
      <c r="AH89" s="17"/>
      <c r="AI89" s="17"/>
      <c r="AJ89" s="17"/>
      <c r="AK89" s="17"/>
      <c r="AL89" s="17"/>
      <c r="AM89" s="17"/>
      <c r="AN89" s="17"/>
      <c r="AO89" s="17">
        <f>10+2</f>
        <v>12</v>
      </c>
      <c r="AP89" s="17"/>
      <c r="AQ89" s="17"/>
      <c r="AR89" s="17"/>
      <c r="AS89" s="17"/>
      <c r="AT89" s="17">
        <f>14+2</f>
        <v>16</v>
      </c>
      <c r="AU89" s="17"/>
      <c r="AV89" s="17"/>
      <c r="AW89" s="17"/>
      <c r="AX89" s="17"/>
      <c r="AY89" s="17"/>
      <c r="AZ89" s="17"/>
      <c r="BA89" s="17"/>
      <c r="BB89" s="17"/>
      <c r="BC89" s="17">
        <f>30+2</f>
        <v>32</v>
      </c>
      <c r="BD89" s="17">
        <f>15+1</f>
        <v>16</v>
      </c>
      <c r="BE89" s="17"/>
      <c r="BF89" s="17">
        <f>45+5</f>
        <v>50</v>
      </c>
      <c r="BG89" s="17"/>
      <c r="BH89" s="17"/>
      <c r="BI89" s="17"/>
      <c r="BJ89" s="17"/>
      <c r="BK89" s="17">
        <f>30+2</f>
        <v>32</v>
      </c>
      <c r="BL89" s="17">
        <f>34+2</f>
        <v>36</v>
      </c>
      <c r="BM89" s="17"/>
      <c r="BN89" s="17">
        <f>21+3</f>
        <v>24</v>
      </c>
      <c r="BO89" s="17"/>
      <c r="BP89" s="17">
        <f>7+1</f>
        <v>8</v>
      </c>
      <c r="BQ89" s="17"/>
      <c r="BR89" s="17"/>
      <c r="BS89" s="17"/>
      <c r="BT89" s="17">
        <f>15+2</f>
        <v>17</v>
      </c>
      <c r="BU89" s="17"/>
      <c r="BV89" s="17"/>
      <c r="BW89" s="17">
        <f>21+3</f>
        <v>24</v>
      </c>
      <c r="BX89" s="17">
        <f>10+2</f>
        <v>12</v>
      </c>
      <c r="BY89" s="17"/>
      <c r="BZ89" s="17"/>
      <c r="CA89" s="17"/>
      <c r="CB89" s="17"/>
      <c r="CC89" s="17">
        <f>7+1</f>
        <v>8</v>
      </c>
      <c r="CD89" s="17"/>
      <c r="CE89" s="17"/>
      <c r="CF89" s="17"/>
      <c r="CG89" s="17"/>
      <c r="CH89" s="17"/>
      <c r="CI89" s="17"/>
      <c r="CJ89" s="17"/>
      <c r="CK89" s="17">
        <f>7+2</f>
        <v>9</v>
      </c>
      <c r="CL89" s="17"/>
      <c r="CM89" s="17"/>
      <c r="CN89" s="17"/>
      <c r="CO89" s="17"/>
      <c r="CP89" s="17"/>
      <c r="CQ89" s="17"/>
      <c r="CR89" s="17">
        <f>7+1</f>
        <v>8</v>
      </c>
      <c r="CS89" s="17"/>
      <c r="CT89" s="17"/>
      <c r="CU89" s="17"/>
      <c r="CV89" s="17"/>
      <c r="CW89" s="17"/>
      <c r="CX89" s="17"/>
      <c r="CY89" s="17">
        <f>7+1</f>
        <v>8</v>
      </c>
      <c r="CZ89" s="17">
        <f>14+2</f>
        <v>16</v>
      </c>
      <c r="DA89" s="17"/>
      <c r="DB89" s="17"/>
      <c r="DC89" s="17"/>
      <c r="DD89" s="17"/>
      <c r="DE89" s="17"/>
      <c r="DF89" s="17"/>
      <c r="DG89" s="17"/>
      <c r="DH89" s="17">
        <f>21+3</f>
        <v>24</v>
      </c>
      <c r="DI89" s="17">
        <v>24</v>
      </c>
      <c r="DJ89" s="17">
        <f>17+2</f>
        <v>19</v>
      </c>
      <c r="DK89" s="17"/>
      <c r="DL89" s="17"/>
      <c r="DM89" s="17"/>
      <c r="DN89" s="17"/>
      <c r="DO89" s="17"/>
      <c r="DP89" s="17"/>
      <c r="DQ89" s="17">
        <f>14+2</f>
        <v>16</v>
      </c>
      <c r="DR89" s="17"/>
      <c r="DS89" s="17"/>
      <c r="DT89" s="17"/>
      <c r="DU89" s="17"/>
      <c r="DV89" s="17">
        <f>132+4</f>
        <v>136</v>
      </c>
      <c r="DW89" s="17"/>
      <c r="DX89" s="17">
        <f>346+10</f>
        <v>356</v>
      </c>
      <c r="DY89" s="17">
        <v>134</v>
      </c>
      <c r="DZ89" s="17"/>
      <c r="EA89" s="17">
        <f>130+4</f>
        <v>134</v>
      </c>
      <c r="EB89" s="17">
        <f>80+2</f>
        <v>82</v>
      </c>
      <c r="EC89" s="17"/>
      <c r="ED89" s="17">
        <v>82</v>
      </c>
      <c r="EE89" s="17"/>
      <c r="EF89" s="17"/>
      <c r="EG89" s="17"/>
      <c r="EH89" s="17"/>
      <c r="EI89" s="17"/>
      <c r="EJ89" s="17">
        <f>21+3</f>
        <v>24</v>
      </c>
      <c r="EK89" s="17">
        <f>14+2</f>
        <v>16</v>
      </c>
      <c r="EL89" s="17">
        <f>16+2</f>
        <v>18</v>
      </c>
      <c r="EM89" s="17">
        <f>7+1</f>
        <v>8</v>
      </c>
      <c r="EN89" s="17"/>
      <c r="EO89" s="57"/>
      <c r="EP89" s="17"/>
      <c r="EQ89" s="17"/>
      <c r="ER89" s="17">
        <f>21+3</f>
        <v>24</v>
      </c>
      <c r="ES89" s="17"/>
      <c r="ET89" s="17">
        <f>7+1</f>
        <v>8</v>
      </c>
      <c r="EU89" s="17">
        <f>14+2</f>
        <v>16</v>
      </c>
      <c r="EV89" s="57">
        <f>40+8</f>
        <v>48</v>
      </c>
      <c r="EW89" s="17">
        <f>45+6</f>
        <v>51</v>
      </c>
      <c r="EX89" s="17">
        <f>14+2</f>
        <v>16</v>
      </c>
      <c r="EY89" s="17"/>
      <c r="EZ89" s="17">
        <f>7+2</f>
        <v>9</v>
      </c>
      <c r="FA89" s="17">
        <f>7+1</f>
        <v>8</v>
      </c>
      <c r="FB89" s="17"/>
      <c r="FC89" s="17"/>
      <c r="FD89" s="17">
        <v>8</v>
      </c>
      <c r="FE89" s="17"/>
      <c r="FF89" s="17"/>
      <c r="FG89" s="17">
        <f>32+2</f>
        <v>34</v>
      </c>
      <c r="FH89" s="17">
        <f>96+6</f>
        <v>102</v>
      </c>
      <c r="FI89" s="17"/>
      <c r="FJ89" s="17">
        <v>8</v>
      </c>
      <c r="FK89" s="17">
        <f>60+3</f>
        <v>63</v>
      </c>
      <c r="FL89" s="17">
        <f>15+1</f>
        <v>16</v>
      </c>
      <c r="FM89" s="17"/>
      <c r="FN89" s="17"/>
      <c r="FO89" s="17"/>
      <c r="FP89" s="17"/>
      <c r="FQ89" s="17">
        <f>30+1</f>
        <v>31</v>
      </c>
      <c r="FR89" s="17">
        <f>7+1</f>
        <v>8</v>
      </c>
      <c r="FS89" s="17">
        <f>14+2</f>
        <v>16</v>
      </c>
      <c r="FT89" s="17">
        <f>14+2</f>
        <v>16</v>
      </c>
      <c r="FU89" s="17"/>
      <c r="FV89" s="17">
        <f>16+1</f>
        <v>17</v>
      </c>
      <c r="FW89" s="17"/>
      <c r="FX89" s="17">
        <f>14+1</f>
        <v>15</v>
      </c>
      <c r="FY89" s="17"/>
      <c r="FZ89" s="17"/>
      <c r="GA89" s="17"/>
      <c r="GB89" s="17">
        <f>7+1</f>
        <v>8</v>
      </c>
      <c r="GC89" s="17">
        <f>14+2</f>
        <v>16</v>
      </c>
      <c r="GD89" s="17">
        <v>16</v>
      </c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>
        <v>14</v>
      </c>
      <c r="GW89" s="17"/>
      <c r="GX89" s="17"/>
      <c r="GY89" s="17"/>
      <c r="GZ89" s="17">
        <f>7+1</f>
        <v>8</v>
      </c>
      <c r="HA89" s="17">
        <f>14+2</f>
        <v>16</v>
      </c>
      <c r="HB89" s="17"/>
      <c r="HC89" s="17">
        <f>21+3</f>
        <v>24</v>
      </c>
      <c r="HD89" s="17"/>
      <c r="HE89" s="17">
        <f>5+1</f>
        <v>6</v>
      </c>
      <c r="HF89" s="17"/>
      <c r="HG89" s="17">
        <f>5+1</f>
        <v>6</v>
      </c>
      <c r="HH89" s="17"/>
      <c r="HI89" s="17">
        <f>5+1</f>
        <v>6</v>
      </c>
      <c r="HJ89" s="17"/>
      <c r="HK89" s="17">
        <f>14+2</f>
        <v>16</v>
      </c>
      <c r="HL89" s="17"/>
      <c r="HM89" s="17">
        <f>42+4</f>
        <v>46</v>
      </c>
      <c r="HN89" s="17"/>
      <c r="HO89" s="17">
        <f>7+1</f>
        <v>8</v>
      </c>
      <c r="HP89" s="17">
        <v>8</v>
      </c>
      <c r="HQ89" s="17"/>
      <c r="HR89" s="17">
        <v>8</v>
      </c>
      <c r="HS89" s="17">
        <f>14+2</f>
        <v>16</v>
      </c>
      <c r="HT89" s="17">
        <v>8</v>
      </c>
      <c r="HU89" s="17"/>
      <c r="HV89" s="17">
        <v>8</v>
      </c>
      <c r="HW89" s="17"/>
      <c r="HX89" s="17"/>
      <c r="HY89" s="17"/>
      <c r="HZ89" s="17"/>
      <c r="IA89" s="17"/>
      <c r="IB89" s="17"/>
      <c r="IC89" s="17">
        <v>8</v>
      </c>
      <c r="ID89" s="17">
        <f>21+3</f>
        <v>24</v>
      </c>
    </row>
    <row r="90" spans="1:238" ht="13.5" customHeight="1">
      <c r="A90" s="27"/>
      <c r="B90" s="60"/>
      <c r="C90" s="16" t="s">
        <v>17</v>
      </c>
      <c r="D90" s="17">
        <f t="shared" si="37"/>
        <v>1649.9959999999994</v>
      </c>
      <c r="E90" s="17">
        <f t="shared" si="38"/>
        <v>1649.9959999999994</v>
      </c>
      <c r="F90" s="17"/>
      <c r="G90" s="17">
        <f>8.638+3.812</f>
        <v>12.45</v>
      </c>
      <c r="H90" s="17">
        <v>12.45</v>
      </c>
      <c r="I90" s="17">
        <f>4.319+1.906</f>
        <v>6.2249999999999996</v>
      </c>
      <c r="J90" s="17"/>
      <c r="K90" s="17">
        <f>6.17+1.906</f>
        <v>8.0760000000000005</v>
      </c>
      <c r="L90" s="17"/>
      <c r="M90" s="17"/>
      <c r="N90" s="17"/>
      <c r="O90" s="17"/>
      <c r="P90" s="17"/>
      <c r="Q90" s="17"/>
      <c r="R90" s="17">
        <f>4.319+1.906</f>
        <v>6.2249999999999996</v>
      </c>
      <c r="S90" s="17"/>
      <c r="T90" s="17">
        <v>6.2249999999999996</v>
      </c>
      <c r="U90" s="17">
        <v>6.2249999999999996</v>
      </c>
      <c r="V90" s="17"/>
      <c r="W90" s="17">
        <v>6.2249999999999996</v>
      </c>
      <c r="X90" s="17"/>
      <c r="Y90" s="17"/>
      <c r="Z90" s="17">
        <v>28.59</v>
      </c>
      <c r="AA90" s="17"/>
      <c r="AB90" s="17"/>
      <c r="AC90" s="17"/>
      <c r="AD90" s="25"/>
      <c r="AE90" s="17"/>
      <c r="AF90" s="17">
        <f>6.17+1.906</f>
        <v>8.0760000000000005</v>
      </c>
      <c r="AG90" s="17"/>
      <c r="AH90" s="17"/>
      <c r="AI90" s="17"/>
      <c r="AJ90" s="17"/>
      <c r="AK90" s="17"/>
      <c r="AL90" s="17"/>
      <c r="AM90" s="17"/>
      <c r="AN90" s="17"/>
      <c r="AO90" s="17">
        <f>6.17+3.812</f>
        <v>9.9819999999999993</v>
      </c>
      <c r="AP90" s="17"/>
      <c r="AQ90" s="17"/>
      <c r="AR90" s="17"/>
      <c r="AS90" s="17"/>
      <c r="AT90" s="17">
        <f>8.638+3.812</f>
        <v>12.45</v>
      </c>
      <c r="AU90" s="17"/>
      <c r="AV90" s="17"/>
      <c r="AW90" s="17"/>
      <c r="AX90" s="17"/>
      <c r="AY90" s="17"/>
      <c r="AZ90" s="17"/>
      <c r="BA90" s="17"/>
      <c r="BB90" s="17"/>
      <c r="BC90" s="17">
        <f>18.51+3.812</f>
        <v>22.322000000000003</v>
      </c>
      <c r="BD90" s="17">
        <f>9.255+1.906</f>
        <v>11.161000000000001</v>
      </c>
      <c r="BE90" s="17"/>
      <c r="BF90" s="17">
        <f>27.765+9.53</f>
        <v>37.295000000000002</v>
      </c>
      <c r="BG90" s="17"/>
      <c r="BH90" s="17"/>
      <c r="BI90" s="17"/>
      <c r="BJ90" s="17"/>
      <c r="BK90" s="17">
        <f>18.51+3.812</f>
        <v>22.322000000000003</v>
      </c>
      <c r="BL90" s="17">
        <f>20.978+3.812</f>
        <v>24.790000000000003</v>
      </c>
      <c r="BM90" s="17"/>
      <c r="BN90" s="17">
        <f>12.957+5.718</f>
        <v>18.675000000000001</v>
      </c>
      <c r="BO90" s="17"/>
      <c r="BP90" s="17">
        <f>4.319+1.906</f>
        <v>6.2249999999999996</v>
      </c>
      <c r="BQ90" s="17"/>
      <c r="BR90" s="17"/>
      <c r="BS90" s="17"/>
      <c r="BT90" s="17">
        <f>9.255+3.812</f>
        <v>13.067</v>
      </c>
      <c r="BU90" s="17"/>
      <c r="BV90" s="17"/>
      <c r="BW90" s="17">
        <f>12.957+5.718</f>
        <v>18.675000000000001</v>
      </c>
      <c r="BX90" s="17">
        <f>6.17+3.812</f>
        <v>9.9819999999999993</v>
      </c>
      <c r="BY90" s="17"/>
      <c r="BZ90" s="17"/>
      <c r="CA90" s="17"/>
      <c r="CB90" s="17"/>
      <c r="CC90" s="17">
        <f>4.319+1.906</f>
        <v>6.2249999999999996</v>
      </c>
      <c r="CD90" s="17"/>
      <c r="CE90" s="17"/>
      <c r="CF90" s="17"/>
      <c r="CG90" s="17"/>
      <c r="CH90" s="17"/>
      <c r="CI90" s="17"/>
      <c r="CJ90" s="17"/>
      <c r="CK90" s="17">
        <f>4.319+3.812</f>
        <v>8.1310000000000002</v>
      </c>
      <c r="CL90" s="17"/>
      <c r="CM90" s="17"/>
      <c r="CN90" s="17"/>
      <c r="CO90" s="17"/>
      <c r="CP90" s="17"/>
      <c r="CQ90" s="17"/>
      <c r="CR90" s="17">
        <f>4.319+1.906</f>
        <v>6.2249999999999996</v>
      </c>
      <c r="CS90" s="17"/>
      <c r="CT90" s="17"/>
      <c r="CU90" s="17"/>
      <c r="CV90" s="17"/>
      <c r="CW90" s="17"/>
      <c r="CX90" s="17"/>
      <c r="CY90" s="17">
        <f>4.319+1.906</f>
        <v>6.2249999999999996</v>
      </c>
      <c r="CZ90" s="17">
        <f>8.638+3.812</f>
        <v>12.45</v>
      </c>
      <c r="DA90" s="17"/>
      <c r="DB90" s="17"/>
      <c r="DC90" s="17"/>
      <c r="DD90" s="17"/>
      <c r="DE90" s="17"/>
      <c r="DF90" s="17"/>
      <c r="DG90" s="17"/>
      <c r="DH90" s="17">
        <f>12.957+5.718</f>
        <v>18.675000000000001</v>
      </c>
      <c r="DI90" s="17">
        <v>18.675000000000001</v>
      </c>
      <c r="DJ90" s="17">
        <f>10.489+3.812</f>
        <v>14.301</v>
      </c>
      <c r="DK90" s="17"/>
      <c r="DL90" s="17"/>
      <c r="DM90" s="17"/>
      <c r="DN90" s="17"/>
      <c r="DO90" s="17"/>
      <c r="DP90" s="17"/>
      <c r="DQ90" s="17">
        <f>8.638+3.812</f>
        <v>12.45</v>
      </c>
      <c r="DR90" s="17"/>
      <c r="DS90" s="17"/>
      <c r="DT90" s="17"/>
      <c r="DU90" s="17"/>
      <c r="DV90" s="17">
        <f>81.444+7.624</f>
        <v>89.067999999999998</v>
      </c>
      <c r="DW90" s="17"/>
      <c r="DX90" s="17">
        <f>213.482+19.06</f>
        <v>232.542</v>
      </c>
      <c r="DY90" s="17">
        <v>87.833999999999989</v>
      </c>
      <c r="DZ90" s="17"/>
      <c r="EA90" s="17">
        <f>80.21+7.624</f>
        <v>87.833999999999989</v>
      </c>
      <c r="EB90" s="17">
        <f>49.36+3.812</f>
        <v>53.171999999999997</v>
      </c>
      <c r="EC90" s="17"/>
      <c r="ED90" s="17">
        <v>53.171999999999997</v>
      </c>
      <c r="EE90" s="17"/>
      <c r="EF90" s="17"/>
      <c r="EG90" s="17"/>
      <c r="EH90" s="17"/>
      <c r="EI90" s="17"/>
      <c r="EJ90" s="17">
        <f>12.957+5.718</f>
        <v>18.675000000000001</v>
      </c>
      <c r="EK90" s="17">
        <f>8.638+3.812</f>
        <v>12.45</v>
      </c>
      <c r="EL90" s="17">
        <f>9.872+3.812</f>
        <v>13.683999999999999</v>
      </c>
      <c r="EM90" s="17">
        <f>4.319+1.906</f>
        <v>6.2249999999999996</v>
      </c>
      <c r="EN90" s="17"/>
      <c r="EO90" s="25"/>
      <c r="EP90" s="17"/>
      <c r="EQ90" s="17"/>
      <c r="ER90" s="17">
        <f>12.957+5.718</f>
        <v>18.675000000000001</v>
      </c>
      <c r="ES90" s="17"/>
      <c r="ET90" s="17">
        <f>4.319+1.906</f>
        <v>6.2249999999999996</v>
      </c>
      <c r="EU90" s="17">
        <f>8.638+3.812</f>
        <v>12.45</v>
      </c>
      <c r="EV90" s="25">
        <f>24.68+15.248</f>
        <v>39.927999999999997</v>
      </c>
      <c r="EW90" s="17">
        <f>27.765+11.436</f>
        <v>39.201000000000001</v>
      </c>
      <c r="EX90" s="17">
        <f>8.638+3.812</f>
        <v>12.45</v>
      </c>
      <c r="EY90" s="17"/>
      <c r="EZ90" s="17">
        <f>4.319+3.812</f>
        <v>8.1310000000000002</v>
      </c>
      <c r="FA90" s="17">
        <f>4.319+1.906</f>
        <v>6.2249999999999996</v>
      </c>
      <c r="FB90" s="17"/>
      <c r="FC90" s="17"/>
      <c r="FD90" s="17">
        <v>6.2249999999999996</v>
      </c>
      <c r="FE90" s="17"/>
      <c r="FF90" s="17"/>
      <c r="FG90" s="17">
        <f>19.744+3.812</f>
        <v>23.556000000000001</v>
      </c>
      <c r="FH90" s="17">
        <f>59.232+11.436</f>
        <v>70.668000000000006</v>
      </c>
      <c r="FI90" s="17"/>
      <c r="FJ90" s="17">
        <v>6.2249999999999996</v>
      </c>
      <c r="FK90" s="17">
        <f>37.02+5.718</f>
        <v>42.738</v>
      </c>
      <c r="FL90" s="17">
        <f>9.255+1.906</f>
        <v>11.161000000000001</v>
      </c>
      <c r="FM90" s="17"/>
      <c r="FN90" s="17"/>
      <c r="FO90" s="17"/>
      <c r="FP90" s="17"/>
      <c r="FQ90" s="17">
        <f>18.51+1.906</f>
        <v>20.416</v>
      </c>
      <c r="FR90" s="17">
        <f>4.319+1.906</f>
        <v>6.2249999999999996</v>
      </c>
      <c r="FS90" s="17">
        <f>8.638+3.812</f>
        <v>12.45</v>
      </c>
      <c r="FT90" s="17">
        <f>8.638+3.812</f>
        <v>12.45</v>
      </c>
      <c r="FU90" s="17"/>
      <c r="FV90" s="17">
        <f>9.872+1.906</f>
        <v>11.778</v>
      </c>
      <c r="FW90" s="17"/>
      <c r="FX90" s="17">
        <f>8.638+1.906</f>
        <v>10.544</v>
      </c>
      <c r="FY90" s="17"/>
      <c r="FZ90" s="17"/>
      <c r="GA90" s="17"/>
      <c r="GB90" s="17">
        <f>4.319+1.906</f>
        <v>6.2249999999999996</v>
      </c>
      <c r="GC90" s="17">
        <f>8.638+3.812</f>
        <v>12.45</v>
      </c>
      <c r="GD90" s="17">
        <v>12.45</v>
      </c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>
        <v>8.6379999999999999</v>
      </c>
      <c r="GW90" s="17"/>
      <c r="GX90" s="17"/>
      <c r="GY90" s="17"/>
      <c r="GZ90" s="17">
        <f>4.319+1.906</f>
        <v>6.2249999999999996</v>
      </c>
      <c r="HA90" s="17">
        <f>8.638+3.812</f>
        <v>12.45</v>
      </c>
      <c r="HB90" s="17"/>
      <c r="HC90" s="17">
        <f>12.957+5.718</f>
        <v>18.675000000000001</v>
      </c>
      <c r="HD90" s="17"/>
      <c r="HE90" s="17">
        <f>3.085+1.906</f>
        <v>4.9909999999999997</v>
      </c>
      <c r="HF90" s="17"/>
      <c r="HG90" s="17">
        <f>3.085+1.906</f>
        <v>4.9909999999999997</v>
      </c>
      <c r="HH90" s="17"/>
      <c r="HI90" s="17">
        <f>3.085+1.906</f>
        <v>4.9909999999999997</v>
      </c>
      <c r="HJ90" s="17"/>
      <c r="HK90" s="17">
        <f>8.638+3.812</f>
        <v>12.45</v>
      </c>
      <c r="HL90" s="17"/>
      <c r="HM90" s="17">
        <f>25.914+7.624</f>
        <v>33.538000000000004</v>
      </c>
      <c r="HN90" s="17"/>
      <c r="HO90" s="17">
        <f>4.319+1.906</f>
        <v>6.2249999999999996</v>
      </c>
      <c r="HP90" s="17">
        <v>6.2249999999999996</v>
      </c>
      <c r="HQ90" s="17"/>
      <c r="HR90" s="17">
        <v>6.2249999999999996</v>
      </c>
      <c r="HS90" s="17">
        <f>8.638+3.812</f>
        <v>12.45</v>
      </c>
      <c r="HT90" s="17">
        <v>6.2249999999999996</v>
      </c>
      <c r="HU90" s="17"/>
      <c r="HV90" s="17">
        <v>6.2249999999999996</v>
      </c>
      <c r="HW90" s="17"/>
      <c r="HX90" s="17"/>
      <c r="HY90" s="17"/>
      <c r="HZ90" s="17"/>
      <c r="IA90" s="17"/>
      <c r="IB90" s="17"/>
      <c r="IC90" s="17">
        <v>6.2249999999999996</v>
      </c>
      <c r="ID90" s="17">
        <f>12.957+5.718</f>
        <v>18.675000000000001</v>
      </c>
    </row>
    <row r="91" spans="1:238" ht="13.5" customHeight="1">
      <c r="A91" s="15" t="s">
        <v>106</v>
      </c>
      <c r="B91" s="53" t="s">
        <v>107</v>
      </c>
      <c r="C91" s="16" t="s">
        <v>40</v>
      </c>
      <c r="D91" s="17">
        <f t="shared" si="37"/>
        <v>0</v>
      </c>
      <c r="E91" s="17">
        <f t="shared" si="38"/>
        <v>0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61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61"/>
      <c r="EP91" s="17"/>
      <c r="EQ91" s="17"/>
      <c r="ER91" s="17"/>
      <c r="ES91" s="17"/>
      <c r="ET91" s="17"/>
      <c r="EU91" s="17"/>
      <c r="EV91" s="5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</row>
    <row r="92" spans="1:238" ht="13.5" customHeight="1">
      <c r="A92" s="15"/>
      <c r="B92" s="53"/>
      <c r="C92" s="16" t="s">
        <v>17</v>
      </c>
      <c r="D92" s="17">
        <f t="shared" si="37"/>
        <v>0</v>
      </c>
      <c r="E92" s="17">
        <f t="shared" si="38"/>
        <v>0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61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61"/>
      <c r="EP92" s="17"/>
      <c r="EQ92" s="17"/>
      <c r="ER92" s="17"/>
      <c r="ES92" s="17"/>
      <c r="ET92" s="17"/>
      <c r="EU92" s="17"/>
      <c r="EV92" s="25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</row>
    <row r="93" spans="1:238" s="43" customFormat="1" ht="15" customHeight="1">
      <c r="A93" s="11" t="s">
        <v>108</v>
      </c>
      <c r="B93" s="29" t="s">
        <v>109</v>
      </c>
      <c r="C93" s="11" t="s">
        <v>17</v>
      </c>
      <c r="D93" s="30">
        <f t="shared" si="37"/>
        <v>1300</v>
      </c>
      <c r="E93" s="30">
        <f t="shared" si="38"/>
        <v>0</v>
      </c>
      <c r="F93" s="30">
        <f t="shared" ref="F93:BT93" si="39">F94+F95</f>
        <v>1300</v>
      </c>
      <c r="G93" s="30">
        <f t="shared" si="39"/>
        <v>0</v>
      </c>
      <c r="H93" s="30">
        <f t="shared" si="39"/>
        <v>0</v>
      </c>
      <c r="I93" s="30">
        <f t="shared" si="39"/>
        <v>0</v>
      </c>
      <c r="J93" s="30">
        <f t="shared" si="39"/>
        <v>0</v>
      </c>
      <c r="K93" s="30">
        <f t="shared" si="39"/>
        <v>0</v>
      </c>
      <c r="L93" s="30">
        <f t="shared" si="39"/>
        <v>0</v>
      </c>
      <c r="M93" s="30">
        <f t="shared" si="39"/>
        <v>0</v>
      </c>
      <c r="N93" s="30">
        <f t="shared" si="39"/>
        <v>0</v>
      </c>
      <c r="O93" s="30">
        <f t="shared" si="39"/>
        <v>0</v>
      </c>
      <c r="P93" s="30">
        <f t="shared" si="39"/>
        <v>0</v>
      </c>
      <c r="Q93" s="30">
        <f t="shared" si="39"/>
        <v>0</v>
      </c>
      <c r="R93" s="30">
        <f t="shared" si="39"/>
        <v>0</v>
      </c>
      <c r="S93" s="30">
        <f t="shared" si="39"/>
        <v>0</v>
      </c>
      <c r="T93" s="30">
        <f t="shared" si="39"/>
        <v>0</v>
      </c>
      <c r="U93" s="30">
        <f t="shared" si="39"/>
        <v>0</v>
      </c>
      <c r="V93" s="30">
        <f t="shared" si="39"/>
        <v>0</v>
      </c>
      <c r="W93" s="30">
        <f t="shared" si="39"/>
        <v>0</v>
      </c>
      <c r="X93" s="30">
        <f t="shared" si="39"/>
        <v>0</v>
      </c>
      <c r="Y93" s="30">
        <f t="shared" si="39"/>
        <v>0</v>
      </c>
      <c r="Z93" s="30">
        <f t="shared" si="39"/>
        <v>0</v>
      </c>
      <c r="AA93" s="30">
        <f t="shared" si="39"/>
        <v>0</v>
      </c>
      <c r="AB93" s="30">
        <f t="shared" si="39"/>
        <v>0</v>
      </c>
      <c r="AC93" s="30">
        <f t="shared" si="39"/>
        <v>0</v>
      </c>
      <c r="AD93" s="30">
        <f t="shared" si="39"/>
        <v>0</v>
      </c>
      <c r="AE93" s="30">
        <f t="shared" si="39"/>
        <v>0</v>
      </c>
      <c r="AF93" s="30">
        <f t="shared" si="39"/>
        <v>0</v>
      </c>
      <c r="AG93" s="30">
        <f t="shared" si="39"/>
        <v>0</v>
      </c>
      <c r="AH93" s="30">
        <f t="shared" si="39"/>
        <v>0</v>
      </c>
      <c r="AI93" s="30">
        <f t="shared" si="39"/>
        <v>0</v>
      </c>
      <c r="AJ93" s="30">
        <f t="shared" si="39"/>
        <v>0</v>
      </c>
      <c r="AK93" s="30">
        <f t="shared" si="39"/>
        <v>0</v>
      </c>
      <c r="AL93" s="30">
        <f t="shared" si="39"/>
        <v>0</v>
      </c>
      <c r="AM93" s="30">
        <f t="shared" si="39"/>
        <v>0</v>
      </c>
      <c r="AN93" s="30">
        <f t="shared" si="39"/>
        <v>0</v>
      </c>
      <c r="AO93" s="30">
        <f t="shared" si="39"/>
        <v>0</v>
      </c>
      <c r="AP93" s="30">
        <f t="shared" si="39"/>
        <v>0</v>
      </c>
      <c r="AQ93" s="30">
        <f t="shared" si="39"/>
        <v>0</v>
      </c>
      <c r="AR93" s="30">
        <f t="shared" si="39"/>
        <v>0</v>
      </c>
      <c r="AS93" s="30">
        <f t="shared" si="39"/>
        <v>0</v>
      </c>
      <c r="AT93" s="30">
        <f t="shared" si="39"/>
        <v>0</v>
      </c>
      <c r="AU93" s="30">
        <f t="shared" si="39"/>
        <v>0</v>
      </c>
      <c r="AV93" s="30">
        <f t="shared" si="39"/>
        <v>0</v>
      </c>
      <c r="AW93" s="30">
        <f t="shared" si="39"/>
        <v>0</v>
      </c>
      <c r="AX93" s="30">
        <f t="shared" si="39"/>
        <v>0</v>
      </c>
      <c r="AY93" s="30">
        <f t="shared" si="39"/>
        <v>0</v>
      </c>
      <c r="AZ93" s="30">
        <f t="shared" si="39"/>
        <v>0</v>
      </c>
      <c r="BA93" s="30">
        <f t="shared" si="39"/>
        <v>0</v>
      </c>
      <c r="BB93" s="30">
        <f t="shared" si="39"/>
        <v>0</v>
      </c>
      <c r="BC93" s="30">
        <f t="shared" si="39"/>
        <v>0</v>
      </c>
      <c r="BD93" s="30">
        <f t="shared" si="39"/>
        <v>0</v>
      </c>
      <c r="BE93" s="30">
        <f t="shared" si="39"/>
        <v>0</v>
      </c>
      <c r="BF93" s="30">
        <f t="shared" si="39"/>
        <v>0</v>
      </c>
      <c r="BG93" s="30">
        <f t="shared" si="39"/>
        <v>0</v>
      </c>
      <c r="BH93" s="30">
        <f t="shared" si="39"/>
        <v>0</v>
      </c>
      <c r="BI93" s="30">
        <f t="shared" si="39"/>
        <v>0</v>
      </c>
      <c r="BJ93" s="30">
        <f t="shared" si="39"/>
        <v>0</v>
      </c>
      <c r="BK93" s="30">
        <f t="shared" si="39"/>
        <v>0</v>
      </c>
      <c r="BL93" s="30">
        <f t="shared" si="39"/>
        <v>0</v>
      </c>
      <c r="BM93" s="30">
        <f t="shared" si="39"/>
        <v>0</v>
      </c>
      <c r="BN93" s="30">
        <f t="shared" si="39"/>
        <v>0</v>
      </c>
      <c r="BO93" s="30">
        <f t="shared" si="39"/>
        <v>0</v>
      </c>
      <c r="BP93" s="30">
        <f t="shared" si="39"/>
        <v>0</v>
      </c>
      <c r="BQ93" s="30">
        <f t="shared" si="39"/>
        <v>0</v>
      </c>
      <c r="BR93" s="30">
        <f t="shared" si="39"/>
        <v>0</v>
      </c>
      <c r="BS93" s="30">
        <f t="shared" si="39"/>
        <v>0</v>
      </c>
      <c r="BT93" s="30">
        <f t="shared" si="39"/>
        <v>0</v>
      </c>
      <c r="BU93" s="30">
        <f t="shared" ref="BU93:EF93" si="40">BU94+BU95</f>
        <v>0</v>
      </c>
      <c r="BV93" s="30">
        <f t="shared" si="40"/>
        <v>0</v>
      </c>
      <c r="BW93" s="30">
        <f t="shared" si="40"/>
        <v>0</v>
      </c>
      <c r="BX93" s="30">
        <f t="shared" si="40"/>
        <v>0</v>
      </c>
      <c r="BY93" s="30">
        <f t="shared" si="40"/>
        <v>0</v>
      </c>
      <c r="BZ93" s="30">
        <f t="shared" si="40"/>
        <v>0</v>
      </c>
      <c r="CA93" s="30">
        <f t="shared" si="40"/>
        <v>0</v>
      </c>
      <c r="CB93" s="30">
        <f t="shared" si="40"/>
        <v>0</v>
      </c>
      <c r="CC93" s="30">
        <f t="shared" si="40"/>
        <v>0</v>
      </c>
      <c r="CD93" s="30">
        <f t="shared" si="40"/>
        <v>0</v>
      </c>
      <c r="CE93" s="30">
        <f t="shared" si="40"/>
        <v>0</v>
      </c>
      <c r="CF93" s="30">
        <f t="shared" si="40"/>
        <v>0</v>
      </c>
      <c r="CG93" s="30">
        <f t="shared" si="40"/>
        <v>0</v>
      </c>
      <c r="CH93" s="30">
        <f t="shared" si="40"/>
        <v>0</v>
      </c>
      <c r="CI93" s="30">
        <f t="shared" si="40"/>
        <v>0</v>
      </c>
      <c r="CJ93" s="30">
        <f t="shared" si="40"/>
        <v>0</v>
      </c>
      <c r="CK93" s="30">
        <f t="shared" si="40"/>
        <v>0</v>
      </c>
      <c r="CL93" s="30">
        <f t="shared" si="40"/>
        <v>0</v>
      </c>
      <c r="CM93" s="30">
        <f t="shared" si="40"/>
        <v>0</v>
      </c>
      <c r="CN93" s="30">
        <f t="shared" si="40"/>
        <v>0</v>
      </c>
      <c r="CO93" s="30">
        <f t="shared" si="40"/>
        <v>0</v>
      </c>
      <c r="CP93" s="30">
        <f t="shared" si="40"/>
        <v>0</v>
      </c>
      <c r="CQ93" s="30">
        <f t="shared" si="40"/>
        <v>0</v>
      </c>
      <c r="CR93" s="30">
        <f t="shared" si="40"/>
        <v>0</v>
      </c>
      <c r="CS93" s="30">
        <f t="shared" si="40"/>
        <v>0</v>
      </c>
      <c r="CT93" s="30">
        <f t="shared" si="40"/>
        <v>0</v>
      </c>
      <c r="CU93" s="30">
        <f t="shared" si="40"/>
        <v>0</v>
      </c>
      <c r="CV93" s="30">
        <f t="shared" si="40"/>
        <v>0</v>
      </c>
      <c r="CW93" s="30">
        <f t="shared" si="40"/>
        <v>0</v>
      </c>
      <c r="CX93" s="30">
        <f t="shared" si="40"/>
        <v>0</v>
      </c>
      <c r="CY93" s="30">
        <f t="shared" si="40"/>
        <v>0</v>
      </c>
      <c r="CZ93" s="30">
        <f t="shared" si="40"/>
        <v>0</v>
      </c>
      <c r="DA93" s="30">
        <f t="shared" si="40"/>
        <v>0</v>
      </c>
      <c r="DB93" s="30">
        <f t="shared" si="40"/>
        <v>0</v>
      </c>
      <c r="DC93" s="30">
        <f t="shared" si="40"/>
        <v>0</v>
      </c>
      <c r="DD93" s="30">
        <f t="shared" si="40"/>
        <v>0</v>
      </c>
      <c r="DE93" s="30">
        <f t="shared" si="40"/>
        <v>0</v>
      </c>
      <c r="DF93" s="30">
        <f t="shared" si="40"/>
        <v>0</v>
      </c>
      <c r="DG93" s="30">
        <f t="shared" si="40"/>
        <v>0</v>
      </c>
      <c r="DH93" s="30">
        <f t="shared" si="40"/>
        <v>0</v>
      </c>
      <c r="DI93" s="30">
        <f t="shared" si="40"/>
        <v>0</v>
      </c>
      <c r="DJ93" s="30">
        <f t="shared" si="40"/>
        <v>0</v>
      </c>
      <c r="DK93" s="30">
        <f t="shared" si="40"/>
        <v>0</v>
      </c>
      <c r="DL93" s="30">
        <f t="shared" si="40"/>
        <v>0</v>
      </c>
      <c r="DM93" s="30">
        <f t="shared" si="40"/>
        <v>0</v>
      </c>
      <c r="DN93" s="30">
        <f t="shared" si="40"/>
        <v>0</v>
      </c>
      <c r="DO93" s="30">
        <f t="shared" si="40"/>
        <v>0</v>
      </c>
      <c r="DP93" s="30">
        <f t="shared" si="40"/>
        <v>0</v>
      </c>
      <c r="DQ93" s="30">
        <f t="shared" si="40"/>
        <v>0</v>
      </c>
      <c r="DR93" s="30">
        <f t="shared" si="40"/>
        <v>0</v>
      </c>
      <c r="DS93" s="30">
        <f t="shared" si="40"/>
        <v>0</v>
      </c>
      <c r="DT93" s="30">
        <f t="shared" si="40"/>
        <v>0</v>
      </c>
      <c r="DU93" s="30">
        <f t="shared" si="40"/>
        <v>0</v>
      </c>
      <c r="DV93" s="30">
        <f t="shared" si="40"/>
        <v>0</v>
      </c>
      <c r="DW93" s="30">
        <f t="shared" si="40"/>
        <v>0</v>
      </c>
      <c r="DX93" s="30">
        <f t="shared" si="40"/>
        <v>0</v>
      </c>
      <c r="DY93" s="30">
        <f t="shared" si="40"/>
        <v>0</v>
      </c>
      <c r="DZ93" s="30">
        <f t="shared" si="40"/>
        <v>0</v>
      </c>
      <c r="EA93" s="30">
        <f t="shared" si="40"/>
        <v>0</v>
      </c>
      <c r="EB93" s="30">
        <f t="shared" si="40"/>
        <v>0</v>
      </c>
      <c r="EC93" s="30">
        <f t="shared" si="40"/>
        <v>0</v>
      </c>
      <c r="ED93" s="30">
        <f t="shared" si="40"/>
        <v>0</v>
      </c>
      <c r="EE93" s="30">
        <f t="shared" si="40"/>
        <v>0</v>
      </c>
      <c r="EF93" s="30">
        <f t="shared" si="40"/>
        <v>0</v>
      </c>
      <c r="EG93" s="30">
        <f t="shared" ref="EG93:GU93" si="41">EG94+EG95</f>
        <v>0</v>
      </c>
      <c r="EH93" s="30">
        <f t="shared" si="41"/>
        <v>0</v>
      </c>
      <c r="EI93" s="30">
        <f t="shared" si="41"/>
        <v>0</v>
      </c>
      <c r="EJ93" s="30">
        <f t="shared" si="41"/>
        <v>0</v>
      </c>
      <c r="EK93" s="30">
        <f t="shared" si="41"/>
        <v>0</v>
      </c>
      <c r="EL93" s="30">
        <f t="shared" si="41"/>
        <v>0</v>
      </c>
      <c r="EM93" s="30">
        <f t="shared" si="41"/>
        <v>0</v>
      </c>
      <c r="EN93" s="30">
        <f t="shared" si="41"/>
        <v>0</v>
      </c>
      <c r="EO93" s="30">
        <f t="shared" si="41"/>
        <v>0</v>
      </c>
      <c r="EP93" s="30">
        <f t="shared" si="41"/>
        <v>0</v>
      </c>
      <c r="EQ93" s="30">
        <f t="shared" si="41"/>
        <v>0</v>
      </c>
      <c r="ER93" s="30">
        <f t="shared" si="41"/>
        <v>0</v>
      </c>
      <c r="ES93" s="30">
        <f t="shared" si="41"/>
        <v>0</v>
      </c>
      <c r="ET93" s="30">
        <f t="shared" si="41"/>
        <v>0</v>
      </c>
      <c r="EU93" s="30">
        <f t="shared" si="41"/>
        <v>0</v>
      </c>
      <c r="EV93" s="30">
        <f t="shared" si="41"/>
        <v>0</v>
      </c>
      <c r="EW93" s="30">
        <f t="shared" si="41"/>
        <v>0</v>
      </c>
      <c r="EX93" s="30">
        <f t="shared" si="41"/>
        <v>0</v>
      </c>
      <c r="EY93" s="30">
        <f t="shared" si="41"/>
        <v>0</v>
      </c>
      <c r="EZ93" s="30">
        <f t="shared" si="41"/>
        <v>0</v>
      </c>
      <c r="FA93" s="30">
        <f t="shared" si="41"/>
        <v>0</v>
      </c>
      <c r="FB93" s="30">
        <f t="shared" si="41"/>
        <v>0</v>
      </c>
      <c r="FC93" s="30">
        <f t="shared" si="41"/>
        <v>0</v>
      </c>
      <c r="FD93" s="30">
        <f t="shared" si="41"/>
        <v>0</v>
      </c>
      <c r="FE93" s="30">
        <f t="shared" si="41"/>
        <v>0</v>
      </c>
      <c r="FF93" s="30">
        <f t="shared" si="41"/>
        <v>0</v>
      </c>
      <c r="FG93" s="30">
        <f t="shared" si="41"/>
        <v>0</v>
      </c>
      <c r="FH93" s="30">
        <f t="shared" si="41"/>
        <v>0</v>
      </c>
      <c r="FI93" s="30">
        <f t="shared" si="41"/>
        <v>0</v>
      </c>
      <c r="FJ93" s="30">
        <f t="shared" si="41"/>
        <v>0</v>
      </c>
      <c r="FK93" s="30">
        <f t="shared" si="41"/>
        <v>0</v>
      </c>
      <c r="FL93" s="30">
        <f t="shared" si="41"/>
        <v>0</v>
      </c>
      <c r="FM93" s="30">
        <f t="shared" si="41"/>
        <v>0</v>
      </c>
      <c r="FN93" s="30">
        <f t="shared" si="41"/>
        <v>0</v>
      </c>
      <c r="FO93" s="30">
        <f t="shared" si="41"/>
        <v>0</v>
      </c>
      <c r="FP93" s="30">
        <f t="shared" si="41"/>
        <v>0</v>
      </c>
      <c r="FQ93" s="30">
        <f t="shared" si="41"/>
        <v>0</v>
      </c>
      <c r="FR93" s="30">
        <f t="shared" si="41"/>
        <v>0</v>
      </c>
      <c r="FS93" s="30">
        <f t="shared" si="41"/>
        <v>0</v>
      </c>
      <c r="FT93" s="30">
        <f t="shared" si="41"/>
        <v>0</v>
      </c>
      <c r="FU93" s="30">
        <f t="shared" si="41"/>
        <v>0</v>
      </c>
      <c r="FV93" s="30">
        <f t="shared" si="41"/>
        <v>0</v>
      </c>
      <c r="FW93" s="30">
        <f t="shared" si="41"/>
        <v>0</v>
      </c>
      <c r="FX93" s="30">
        <f t="shared" si="41"/>
        <v>0</v>
      </c>
      <c r="FY93" s="30">
        <f t="shared" si="41"/>
        <v>0</v>
      </c>
      <c r="FZ93" s="30">
        <f t="shared" si="41"/>
        <v>0</v>
      </c>
      <c r="GA93" s="30">
        <f t="shared" si="41"/>
        <v>0</v>
      </c>
      <c r="GB93" s="30">
        <f t="shared" si="41"/>
        <v>0</v>
      </c>
      <c r="GC93" s="30">
        <f t="shared" si="41"/>
        <v>0</v>
      </c>
      <c r="GD93" s="30">
        <f t="shared" si="41"/>
        <v>0</v>
      </c>
      <c r="GE93" s="30">
        <f t="shared" si="41"/>
        <v>0</v>
      </c>
      <c r="GF93" s="30">
        <f t="shared" si="41"/>
        <v>0</v>
      </c>
      <c r="GG93" s="30">
        <f t="shared" si="41"/>
        <v>0</v>
      </c>
      <c r="GH93" s="30">
        <f t="shared" si="41"/>
        <v>0</v>
      </c>
      <c r="GI93" s="30">
        <f t="shared" si="41"/>
        <v>0</v>
      </c>
      <c r="GJ93" s="30">
        <f t="shared" si="41"/>
        <v>0</v>
      </c>
      <c r="GK93" s="30">
        <f t="shared" si="41"/>
        <v>0</v>
      </c>
      <c r="GL93" s="30">
        <f t="shared" si="41"/>
        <v>0</v>
      </c>
      <c r="GM93" s="30">
        <f t="shared" si="41"/>
        <v>0</v>
      </c>
      <c r="GN93" s="30">
        <f t="shared" si="41"/>
        <v>0</v>
      </c>
      <c r="GO93" s="30">
        <f t="shared" si="41"/>
        <v>0</v>
      </c>
      <c r="GP93" s="30">
        <f t="shared" si="41"/>
        <v>0</v>
      </c>
      <c r="GQ93" s="30">
        <f t="shared" si="41"/>
        <v>0</v>
      </c>
      <c r="GR93" s="30">
        <f t="shared" si="41"/>
        <v>0</v>
      </c>
      <c r="GS93" s="30">
        <f t="shared" si="41"/>
        <v>0</v>
      </c>
      <c r="GT93" s="30">
        <f t="shared" si="41"/>
        <v>0</v>
      </c>
      <c r="GU93" s="30">
        <f t="shared" si="41"/>
        <v>0</v>
      </c>
      <c r="GV93" s="30">
        <f t="shared" ref="GV93:ID93" si="42">GV94+GV95</f>
        <v>0</v>
      </c>
      <c r="GW93" s="30">
        <f t="shared" si="42"/>
        <v>0</v>
      </c>
      <c r="GX93" s="30">
        <f t="shared" si="42"/>
        <v>0</v>
      </c>
      <c r="GY93" s="30">
        <f t="shared" si="42"/>
        <v>0</v>
      </c>
      <c r="GZ93" s="30">
        <f t="shared" si="42"/>
        <v>0</v>
      </c>
      <c r="HA93" s="30">
        <f t="shared" si="42"/>
        <v>0</v>
      </c>
      <c r="HB93" s="30">
        <f t="shared" si="42"/>
        <v>0</v>
      </c>
      <c r="HC93" s="30">
        <f t="shared" si="42"/>
        <v>0</v>
      </c>
      <c r="HD93" s="30">
        <f t="shared" si="42"/>
        <v>0</v>
      </c>
      <c r="HE93" s="30">
        <f t="shared" si="42"/>
        <v>0</v>
      </c>
      <c r="HF93" s="30">
        <f t="shared" si="42"/>
        <v>0</v>
      </c>
      <c r="HG93" s="30">
        <f t="shared" si="42"/>
        <v>0</v>
      </c>
      <c r="HH93" s="30">
        <f t="shared" si="42"/>
        <v>0</v>
      </c>
      <c r="HI93" s="30">
        <f t="shared" si="42"/>
        <v>0</v>
      </c>
      <c r="HJ93" s="30">
        <f t="shared" si="42"/>
        <v>0</v>
      </c>
      <c r="HK93" s="30">
        <f t="shared" si="42"/>
        <v>0</v>
      </c>
      <c r="HL93" s="30">
        <f t="shared" si="42"/>
        <v>0</v>
      </c>
      <c r="HM93" s="30">
        <f t="shared" si="42"/>
        <v>0</v>
      </c>
      <c r="HN93" s="30">
        <f t="shared" si="42"/>
        <v>0</v>
      </c>
      <c r="HO93" s="30">
        <f t="shared" si="42"/>
        <v>0</v>
      </c>
      <c r="HP93" s="30">
        <f t="shared" si="42"/>
        <v>0</v>
      </c>
      <c r="HQ93" s="30">
        <f t="shared" si="42"/>
        <v>0</v>
      </c>
      <c r="HR93" s="30">
        <f t="shared" si="42"/>
        <v>0</v>
      </c>
      <c r="HS93" s="30">
        <f t="shared" si="42"/>
        <v>0</v>
      </c>
      <c r="HT93" s="30">
        <f t="shared" si="42"/>
        <v>0</v>
      </c>
      <c r="HU93" s="30">
        <f t="shared" si="42"/>
        <v>0</v>
      </c>
      <c r="HV93" s="30">
        <f t="shared" si="42"/>
        <v>0</v>
      </c>
      <c r="HW93" s="30">
        <f t="shared" si="42"/>
        <v>0</v>
      </c>
      <c r="HX93" s="30">
        <f t="shared" si="42"/>
        <v>0</v>
      </c>
      <c r="HY93" s="30">
        <f t="shared" si="42"/>
        <v>0</v>
      </c>
      <c r="HZ93" s="30">
        <f t="shared" si="42"/>
        <v>0</v>
      </c>
      <c r="IA93" s="30">
        <f t="shared" si="42"/>
        <v>0</v>
      </c>
      <c r="IB93" s="30">
        <f t="shared" si="42"/>
        <v>0</v>
      </c>
      <c r="IC93" s="30">
        <f t="shared" si="42"/>
        <v>0</v>
      </c>
      <c r="ID93" s="30">
        <f t="shared" si="42"/>
        <v>0</v>
      </c>
    </row>
    <row r="94" spans="1:238" ht="12.75" customHeight="1">
      <c r="A94" s="15" t="s">
        <v>110</v>
      </c>
      <c r="B94" s="53" t="s">
        <v>119</v>
      </c>
      <c r="C94" s="16" t="s">
        <v>17</v>
      </c>
      <c r="D94" s="17">
        <f t="shared" si="37"/>
        <v>0</v>
      </c>
      <c r="E94" s="17">
        <f t="shared" si="38"/>
        <v>0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</row>
    <row r="95" spans="1:238" ht="12.75" customHeight="1">
      <c r="A95" s="15" t="s">
        <v>111</v>
      </c>
      <c r="B95" s="53" t="s">
        <v>120</v>
      </c>
      <c r="C95" s="16" t="s">
        <v>17</v>
      </c>
      <c r="D95" s="17">
        <f t="shared" si="37"/>
        <v>1300</v>
      </c>
      <c r="E95" s="17">
        <f t="shared" si="38"/>
        <v>0</v>
      </c>
      <c r="F95" s="17">
        <v>1300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</row>
    <row r="96" spans="1:238" ht="13.5" customHeight="1">
      <c r="A96" s="15" t="s">
        <v>112</v>
      </c>
      <c r="B96" s="53" t="s">
        <v>113</v>
      </c>
      <c r="C96" s="16" t="s">
        <v>17</v>
      </c>
      <c r="D96" s="17">
        <f>E96+F96</f>
        <v>13695.620000000004</v>
      </c>
      <c r="E96" s="17">
        <v>13695.620000000004</v>
      </c>
      <c r="F96" s="17">
        <f>AL96+AT96</f>
        <v>0</v>
      </c>
      <c r="G96" s="24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62"/>
      <c r="DK96" s="17"/>
      <c r="DL96" s="17"/>
      <c r="DM96" s="24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24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24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</row>
    <row r="97" spans="1:238" s="2" customFormat="1" ht="15" customHeight="1">
      <c r="A97" s="11"/>
      <c r="B97" s="40" t="s">
        <v>114</v>
      </c>
      <c r="C97" s="13" t="s">
        <v>17</v>
      </c>
      <c r="D97" s="31">
        <f>D96+D93+D86+D71+D12</f>
        <v>70411.445000000022</v>
      </c>
      <c r="E97" s="23">
        <f>E96+E93+E86+E71+E12</f>
        <v>39981.31700000001</v>
      </c>
      <c r="F97" s="23">
        <f>F93+F56+F48+F44+F42+F38+F35+F33</f>
        <v>30430.128000000001</v>
      </c>
      <c r="G97" s="23">
        <f>G96+G93+G86+G71+G12</f>
        <v>662.78399999999999</v>
      </c>
      <c r="H97" s="23">
        <f t="shared" ref="H97:BT97" si="43">H96+H93+H86+H71+H12</f>
        <v>110.126</v>
      </c>
      <c r="I97" s="23">
        <f t="shared" si="43"/>
        <v>225.77599999999998</v>
      </c>
      <c r="J97" s="23">
        <f t="shared" si="43"/>
        <v>27.662999999999997</v>
      </c>
      <c r="K97" s="23">
        <f t="shared" si="43"/>
        <v>299.113</v>
      </c>
      <c r="L97" s="23">
        <f t="shared" si="43"/>
        <v>27.417000000000002</v>
      </c>
      <c r="M97" s="23">
        <f t="shared" si="43"/>
        <v>250.53900000000002</v>
      </c>
      <c r="N97" s="23">
        <f t="shared" si="43"/>
        <v>10.853</v>
      </c>
      <c r="O97" s="23">
        <f t="shared" si="43"/>
        <v>44.701999999999998</v>
      </c>
      <c r="P97" s="23">
        <f t="shared" si="43"/>
        <v>55.162000000000006</v>
      </c>
      <c r="Q97" s="23">
        <f t="shared" si="43"/>
        <v>23.527999999999999</v>
      </c>
      <c r="R97" s="23">
        <f t="shared" si="43"/>
        <v>244.017</v>
      </c>
      <c r="S97" s="23">
        <f t="shared" si="43"/>
        <v>39.675000000000004</v>
      </c>
      <c r="T97" s="23">
        <f t="shared" si="43"/>
        <v>169.45800000000003</v>
      </c>
      <c r="U97" s="23">
        <f t="shared" si="43"/>
        <v>37.503</v>
      </c>
      <c r="V97" s="23">
        <f t="shared" si="43"/>
        <v>45.903999999999996</v>
      </c>
      <c r="W97" s="23">
        <f t="shared" si="43"/>
        <v>138.07</v>
      </c>
      <c r="X97" s="23">
        <f t="shared" si="43"/>
        <v>60.949000000000005</v>
      </c>
      <c r="Y97" s="23">
        <f t="shared" si="43"/>
        <v>37.477000000000004</v>
      </c>
      <c r="Z97" s="23">
        <f t="shared" si="43"/>
        <v>183.00300000000001</v>
      </c>
      <c r="AA97" s="23">
        <f t="shared" si="43"/>
        <v>115.932</v>
      </c>
      <c r="AB97" s="23">
        <f t="shared" si="43"/>
        <v>225.2</v>
      </c>
      <c r="AC97" s="23">
        <f t="shared" si="43"/>
        <v>492.71799999999996</v>
      </c>
      <c r="AD97" s="23">
        <f t="shared" si="43"/>
        <v>24.580000000000002</v>
      </c>
      <c r="AE97" s="23">
        <f t="shared" si="43"/>
        <v>28.963000000000001</v>
      </c>
      <c r="AF97" s="23">
        <f t="shared" si="43"/>
        <v>340.98700000000002</v>
      </c>
      <c r="AG97" s="23">
        <f t="shared" si="43"/>
        <v>47.323999999999998</v>
      </c>
      <c r="AH97" s="23">
        <f t="shared" si="43"/>
        <v>33.975000000000001</v>
      </c>
      <c r="AI97" s="23">
        <f t="shared" si="43"/>
        <v>77.554000000000002</v>
      </c>
      <c r="AJ97" s="23">
        <f t="shared" si="43"/>
        <v>298.89199999999994</v>
      </c>
      <c r="AK97" s="23">
        <f t="shared" si="43"/>
        <v>245.16400000000002</v>
      </c>
      <c r="AL97" s="23">
        <f t="shared" si="43"/>
        <v>27.622000000000003</v>
      </c>
      <c r="AM97" s="23">
        <f t="shared" si="43"/>
        <v>20.340000000000003</v>
      </c>
      <c r="AN97" s="23">
        <f t="shared" si="43"/>
        <v>376.54399999999998</v>
      </c>
      <c r="AO97" s="23">
        <f t="shared" si="43"/>
        <v>552.346</v>
      </c>
      <c r="AP97" s="23">
        <f t="shared" si="43"/>
        <v>22.696000000000002</v>
      </c>
      <c r="AQ97" s="23">
        <f t="shared" si="43"/>
        <v>513.471</v>
      </c>
      <c r="AR97" s="23">
        <f t="shared" si="43"/>
        <v>245.46100000000001</v>
      </c>
      <c r="AS97" s="23">
        <f t="shared" si="43"/>
        <v>21.751000000000001</v>
      </c>
      <c r="AT97" s="23">
        <f t="shared" si="43"/>
        <v>452.726</v>
      </c>
      <c r="AU97" s="23">
        <f t="shared" si="43"/>
        <v>21.050000000000004</v>
      </c>
      <c r="AV97" s="23">
        <f t="shared" si="43"/>
        <v>117.21700000000001</v>
      </c>
      <c r="AW97" s="23">
        <f t="shared" si="43"/>
        <v>244.51300000000003</v>
      </c>
      <c r="AX97" s="23">
        <f t="shared" si="43"/>
        <v>19.05</v>
      </c>
      <c r="AY97" s="23">
        <f t="shared" si="43"/>
        <v>38.873999999999995</v>
      </c>
      <c r="AZ97" s="23">
        <f t="shared" si="43"/>
        <v>316.99200000000002</v>
      </c>
      <c r="BA97" s="23">
        <f t="shared" si="43"/>
        <v>243.67300000000006</v>
      </c>
      <c r="BB97" s="23">
        <f t="shared" si="43"/>
        <v>366.89799999999997</v>
      </c>
      <c r="BC97" s="23">
        <f t="shared" si="43"/>
        <v>371.33699999999999</v>
      </c>
      <c r="BD97" s="23">
        <f t="shared" si="43"/>
        <v>178.065</v>
      </c>
      <c r="BE97" s="23">
        <f t="shared" si="43"/>
        <v>25.322000000000003</v>
      </c>
      <c r="BF97" s="23">
        <f t="shared" si="43"/>
        <v>363.46600000000001</v>
      </c>
      <c r="BG97" s="23">
        <f t="shared" si="43"/>
        <v>252.79</v>
      </c>
      <c r="BH97" s="23">
        <f t="shared" si="43"/>
        <v>22.067999999999998</v>
      </c>
      <c r="BI97" s="23">
        <f t="shared" si="43"/>
        <v>24.306000000000001</v>
      </c>
      <c r="BJ97" s="23">
        <f t="shared" si="43"/>
        <v>203.929</v>
      </c>
      <c r="BK97" s="23">
        <f t="shared" si="43"/>
        <v>480.60599999999999</v>
      </c>
      <c r="BL97" s="23">
        <f t="shared" si="43"/>
        <v>352.04299999999995</v>
      </c>
      <c r="BM97" s="23">
        <f t="shared" si="43"/>
        <v>45.092999999999996</v>
      </c>
      <c r="BN97" s="23">
        <f t="shared" si="43"/>
        <v>418.77300000000008</v>
      </c>
      <c r="BO97" s="23">
        <f t="shared" si="43"/>
        <v>12.556000000000001</v>
      </c>
      <c r="BP97" s="23">
        <f t="shared" si="43"/>
        <v>187.149</v>
      </c>
      <c r="BQ97" s="23">
        <f t="shared" si="43"/>
        <v>20.048999999999999</v>
      </c>
      <c r="BR97" s="23">
        <f t="shared" si="43"/>
        <v>26.396000000000001</v>
      </c>
      <c r="BS97" s="23">
        <f t="shared" si="43"/>
        <v>690.61</v>
      </c>
      <c r="BT97" s="23">
        <f t="shared" si="43"/>
        <v>212.99600000000001</v>
      </c>
      <c r="BU97" s="23">
        <f t="shared" ref="BU97:EF97" si="44">BU96+BU93+BU86+BU71+BU12</f>
        <v>419.91800000000006</v>
      </c>
      <c r="BV97" s="23">
        <f t="shared" si="44"/>
        <v>21.324999999999999</v>
      </c>
      <c r="BW97" s="23">
        <f t="shared" si="44"/>
        <v>409.762</v>
      </c>
      <c r="BX97" s="23">
        <f t="shared" si="44"/>
        <v>183.37100000000001</v>
      </c>
      <c r="BY97" s="23">
        <f t="shared" si="44"/>
        <v>280.68599999999998</v>
      </c>
      <c r="BZ97" s="23">
        <f t="shared" si="44"/>
        <v>35.270000000000003</v>
      </c>
      <c r="CA97" s="23">
        <f t="shared" si="44"/>
        <v>24.760999999999999</v>
      </c>
      <c r="CB97" s="23">
        <f t="shared" si="44"/>
        <v>255.78</v>
      </c>
      <c r="CC97" s="23">
        <f t="shared" si="44"/>
        <v>183.03299999999999</v>
      </c>
      <c r="CD97" s="23">
        <f t="shared" si="44"/>
        <v>26.13</v>
      </c>
      <c r="CE97" s="23">
        <f t="shared" si="44"/>
        <v>20.928999999999998</v>
      </c>
      <c r="CF97" s="23">
        <f t="shared" si="44"/>
        <v>43.790999999999997</v>
      </c>
      <c r="CG97" s="23">
        <f t="shared" si="44"/>
        <v>32.69</v>
      </c>
      <c r="CH97" s="23">
        <f t="shared" si="44"/>
        <v>85.185000000000002</v>
      </c>
      <c r="CI97" s="23">
        <f t="shared" si="44"/>
        <v>26.795000000000002</v>
      </c>
      <c r="CJ97" s="23">
        <f t="shared" si="44"/>
        <v>25.754999999999999</v>
      </c>
      <c r="CK97" s="23">
        <f t="shared" si="44"/>
        <v>210.70699999999999</v>
      </c>
      <c r="CL97" s="23">
        <f t="shared" si="44"/>
        <v>55.343000000000004</v>
      </c>
      <c r="CM97" s="23">
        <f t="shared" si="44"/>
        <v>38.070999999999998</v>
      </c>
      <c r="CN97" s="23">
        <f t="shared" si="44"/>
        <v>46.286999999999999</v>
      </c>
      <c r="CO97" s="23">
        <f t="shared" si="44"/>
        <v>21.598999999999997</v>
      </c>
      <c r="CP97" s="23">
        <f t="shared" si="44"/>
        <v>213.078</v>
      </c>
      <c r="CQ97" s="23">
        <f t="shared" si="44"/>
        <v>17.167999999999999</v>
      </c>
      <c r="CR97" s="23">
        <f t="shared" si="44"/>
        <v>472.02300000000002</v>
      </c>
      <c r="CS97" s="23">
        <f t="shared" si="44"/>
        <v>24.152000000000001</v>
      </c>
      <c r="CT97" s="23">
        <f t="shared" si="44"/>
        <v>99.331999999999994</v>
      </c>
      <c r="CU97" s="23">
        <f t="shared" si="44"/>
        <v>23.693000000000005</v>
      </c>
      <c r="CV97" s="23">
        <f t="shared" si="44"/>
        <v>23.023</v>
      </c>
      <c r="CW97" s="23">
        <f t="shared" si="44"/>
        <v>32.827999999999996</v>
      </c>
      <c r="CX97" s="23">
        <f t="shared" si="44"/>
        <v>23.605999999999998</v>
      </c>
      <c r="CY97" s="23">
        <f t="shared" si="44"/>
        <v>163.14399999999998</v>
      </c>
      <c r="CZ97" s="23">
        <f t="shared" si="44"/>
        <v>694.26699999999994</v>
      </c>
      <c r="DA97" s="23">
        <f t="shared" si="44"/>
        <v>25.410999999999998</v>
      </c>
      <c r="DB97" s="23">
        <f t="shared" si="44"/>
        <v>290.98900000000003</v>
      </c>
      <c r="DC97" s="23">
        <f t="shared" si="44"/>
        <v>221.83599999999996</v>
      </c>
      <c r="DD97" s="23">
        <f t="shared" si="44"/>
        <v>38.090000000000003</v>
      </c>
      <c r="DE97" s="23">
        <f t="shared" si="44"/>
        <v>42.262999999999998</v>
      </c>
      <c r="DF97" s="23">
        <f t="shared" si="44"/>
        <v>515.16700000000003</v>
      </c>
      <c r="DG97" s="23">
        <f t="shared" si="44"/>
        <v>266.54399999999998</v>
      </c>
      <c r="DH97" s="23">
        <f t="shared" si="44"/>
        <v>344.24</v>
      </c>
      <c r="DI97" s="23">
        <f t="shared" si="44"/>
        <v>423.64599999999996</v>
      </c>
      <c r="DJ97" s="23">
        <f t="shared" si="44"/>
        <v>1539.8889999999999</v>
      </c>
      <c r="DK97" s="23">
        <f t="shared" si="44"/>
        <v>108.29299999999999</v>
      </c>
      <c r="DL97" s="23">
        <f t="shared" si="44"/>
        <v>94.27000000000001</v>
      </c>
      <c r="DM97" s="23">
        <f t="shared" si="44"/>
        <v>73.004999999999995</v>
      </c>
      <c r="DN97" s="23">
        <f t="shared" si="44"/>
        <v>1120.511</v>
      </c>
      <c r="DO97" s="23">
        <f t="shared" si="44"/>
        <v>595.08500000000004</v>
      </c>
      <c r="DP97" s="23">
        <f t="shared" si="44"/>
        <v>20.795999999999999</v>
      </c>
      <c r="DQ97" s="23">
        <f t="shared" si="44"/>
        <v>300.92399999999998</v>
      </c>
      <c r="DR97" s="23">
        <f t="shared" si="44"/>
        <v>59.69</v>
      </c>
      <c r="DS97" s="23">
        <f t="shared" si="44"/>
        <v>43.296000000000006</v>
      </c>
      <c r="DT97" s="23">
        <f t="shared" si="44"/>
        <v>20.810000000000002</v>
      </c>
      <c r="DU97" s="23">
        <f t="shared" si="44"/>
        <v>29.130000000000003</v>
      </c>
      <c r="DV97" s="23">
        <f t="shared" si="44"/>
        <v>1860.355</v>
      </c>
      <c r="DW97" s="23">
        <f t="shared" si="44"/>
        <v>74.38</v>
      </c>
      <c r="DX97" s="23">
        <f t="shared" si="44"/>
        <v>2361.9859999999999</v>
      </c>
      <c r="DY97" s="23">
        <f t="shared" si="44"/>
        <v>124.06799999999998</v>
      </c>
      <c r="DZ97" s="23">
        <f t="shared" si="44"/>
        <v>1337.4780000000001</v>
      </c>
      <c r="EA97" s="23">
        <f t="shared" si="44"/>
        <v>997.69700000000012</v>
      </c>
      <c r="EB97" s="23">
        <f t="shared" si="44"/>
        <v>610.822</v>
      </c>
      <c r="EC97" s="23">
        <f t="shared" si="44"/>
        <v>87.539999999999992</v>
      </c>
      <c r="ED97" s="23">
        <f t="shared" si="44"/>
        <v>117.64699999999999</v>
      </c>
      <c r="EE97" s="23">
        <f t="shared" si="44"/>
        <v>29.562999999999999</v>
      </c>
      <c r="EF97" s="23">
        <f t="shared" si="44"/>
        <v>73.268999999999991</v>
      </c>
      <c r="EG97" s="23">
        <f t="shared" ref="EG97:GU97" si="45">EG96+EG93+EG86+EG71+EG12</f>
        <v>126.67700000000001</v>
      </c>
      <c r="EH97" s="23">
        <f t="shared" si="45"/>
        <v>62.061999999999991</v>
      </c>
      <c r="EI97" s="23">
        <f t="shared" si="45"/>
        <v>519.41600000000005</v>
      </c>
      <c r="EJ97" s="23">
        <f t="shared" si="45"/>
        <v>266.74599999999998</v>
      </c>
      <c r="EK97" s="23">
        <f t="shared" si="45"/>
        <v>293.05399999999997</v>
      </c>
      <c r="EL97" s="23">
        <f t="shared" si="45"/>
        <v>495.12800000000004</v>
      </c>
      <c r="EM97" s="23">
        <f t="shared" si="45"/>
        <v>149.55200000000002</v>
      </c>
      <c r="EN97" s="23">
        <f t="shared" si="45"/>
        <v>406.27300000000002</v>
      </c>
      <c r="EO97" s="23">
        <f t="shared" si="45"/>
        <v>17.603000000000002</v>
      </c>
      <c r="EP97" s="23">
        <f t="shared" si="45"/>
        <v>564.72399999999993</v>
      </c>
      <c r="EQ97" s="23">
        <f t="shared" si="45"/>
        <v>85.545000000000002</v>
      </c>
      <c r="ER97" s="23">
        <f t="shared" si="45"/>
        <v>780.86300000000006</v>
      </c>
      <c r="ES97" s="23">
        <f t="shared" si="45"/>
        <v>30.346</v>
      </c>
      <c r="ET97" s="23">
        <f t="shared" si="45"/>
        <v>157.797</v>
      </c>
      <c r="EU97" s="23">
        <f t="shared" si="45"/>
        <v>294.88300000000004</v>
      </c>
      <c r="EV97" s="23">
        <f t="shared" si="45"/>
        <v>796.20199999999988</v>
      </c>
      <c r="EW97" s="23">
        <f t="shared" si="45"/>
        <v>489.06700000000001</v>
      </c>
      <c r="EX97" s="23">
        <f t="shared" si="45"/>
        <v>442.08600000000001</v>
      </c>
      <c r="EY97" s="23">
        <f t="shared" si="45"/>
        <v>184.20399999999998</v>
      </c>
      <c r="EZ97" s="23">
        <f t="shared" si="45"/>
        <v>292.60500000000002</v>
      </c>
      <c r="FA97" s="23">
        <f t="shared" si="45"/>
        <v>183.94200000000001</v>
      </c>
      <c r="FB97" s="23">
        <f t="shared" si="45"/>
        <v>28.628</v>
      </c>
      <c r="FC97" s="23">
        <f t="shared" si="45"/>
        <v>39.021000000000001</v>
      </c>
      <c r="FD97" s="23">
        <f t="shared" si="45"/>
        <v>165.08100000000002</v>
      </c>
      <c r="FE97" s="23">
        <f t="shared" si="45"/>
        <v>292.7</v>
      </c>
      <c r="FF97" s="23">
        <f t="shared" si="45"/>
        <v>52.811</v>
      </c>
      <c r="FG97" s="23">
        <f t="shared" si="45"/>
        <v>422.65100000000001</v>
      </c>
      <c r="FH97" s="23">
        <f t="shared" si="45"/>
        <v>1706.0449999999998</v>
      </c>
      <c r="FI97" s="23">
        <f t="shared" si="45"/>
        <v>48.612000000000002</v>
      </c>
      <c r="FJ97" s="23">
        <f t="shared" si="45"/>
        <v>224.36300000000003</v>
      </c>
      <c r="FK97" s="23">
        <f t="shared" si="45"/>
        <v>1195.8919999999998</v>
      </c>
      <c r="FL97" s="23">
        <f t="shared" si="45"/>
        <v>1278.598</v>
      </c>
      <c r="FM97" s="23">
        <f t="shared" si="45"/>
        <v>45.369</v>
      </c>
      <c r="FN97" s="23">
        <f t="shared" si="45"/>
        <v>49.078000000000003</v>
      </c>
      <c r="FO97" s="23">
        <f t="shared" si="45"/>
        <v>4.008</v>
      </c>
      <c r="FP97" s="23">
        <f t="shared" si="45"/>
        <v>12.228000000000002</v>
      </c>
      <c r="FQ97" s="23">
        <f t="shared" si="45"/>
        <v>71.402000000000001</v>
      </c>
      <c r="FR97" s="23">
        <f t="shared" si="45"/>
        <v>157.20599999999999</v>
      </c>
      <c r="FS97" s="23">
        <f t="shared" si="45"/>
        <v>136.48600000000002</v>
      </c>
      <c r="FT97" s="23">
        <f t="shared" si="45"/>
        <v>253.154</v>
      </c>
      <c r="FU97" s="23">
        <f t="shared" si="45"/>
        <v>77.425000000000011</v>
      </c>
      <c r="FV97" s="23">
        <f t="shared" si="45"/>
        <v>396.04500000000002</v>
      </c>
      <c r="FW97" s="23">
        <f t="shared" si="45"/>
        <v>923.33900000000006</v>
      </c>
      <c r="FX97" s="23">
        <f t="shared" si="45"/>
        <v>46.194000000000003</v>
      </c>
      <c r="FY97" s="23">
        <f t="shared" si="45"/>
        <v>17.285999999999998</v>
      </c>
      <c r="FZ97" s="23">
        <f t="shared" si="45"/>
        <v>36.192</v>
      </c>
      <c r="GA97" s="23">
        <f t="shared" si="45"/>
        <v>57.352999999999994</v>
      </c>
      <c r="GB97" s="23">
        <f t="shared" si="45"/>
        <v>235.71299999999999</v>
      </c>
      <c r="GC97" s="23">
        <f t="shared" si="45"/>
        <v>446.536</v>
      </c>
      <c r="GD97" s="23">
        <f t="shared" si="45"/>
        <v>431.54699999999997</v>
      </c>
      <c r="GE97" s="23">
        <f t="shared" si="45"/>
        <v>35.503999999999998</v>
      </c>
      <c r="GF97" s="23">
        <f t="shared" si="45"/>
        <v>23.604999999999997</v>
      </c>
      <c r="GG97" s="23">
        <f t="shared" si="45"/>
        <v>40.615000000000002</v>
      </c>
      <c r="GH97" s="23">
        <f t="shared" si="45"/>
        <v>33.271000000000001</v>
      </c>
      <c r="GI97" s="23">
        <f t="shared" si="45"/>
        <v>52.926999999999992</v>
      </c>
      <c r="GJ97" s="23">
        <f t="shared" si="45"/>
        <v>259.33</v>
      </c>
      <c r="GK97" s="23">
        <f t="shared" si="45"/>
        <v>37.510999999999996</v>
      </c>
      <c r="GL97" s="23">
        <f t="shared" si="45"/>
        <v>28.558</v>
      </c>
      <c r="GM97" s="23">
        <f t="shared" si="45"/>
        <v>22.428000000000001</v>
      </c>
      <c r="GN97" s="23">
        <f t="shared" si="45"/>
        <v>40.562000000000005</v>
      </c>
      <c r="GO97" s="23">
        <f t="shared" si="45"/>
        <v>275.75400000000002</v>
      </c>
      <c r="GP97" s="23">
        <f t="shared" si="45"/>
        <v>19.29</v>
      </c>
      <c r="GQ97" s="23">
        <f t="shared" si="45"/>
        <v>19.173999999999999</v>
      </c>
      <c r="GR97" s="23">
        <f t="shared" si="45"/>
        <v>242.14499999999998</v>
      </c>
      <c r="GS97" s="23">
        <f t="shared" si="45"/>
        <v>675.99599999999998</v>
      </c>
      <c r="GT97" s="23">
        <f t="shared" si="45"/>
        <v>20.628</v>
      </c>
      <c r="GU97" s="23">
        <f t="shared" si="45"/>
        <v>254.31500000000003</v>
      </c>
      <c r="GV97" s="23">
        <f t="shared" ref="GV97:ID97" si="46">GV96+GV93+GV86+GV71+GV12</f>
        <v>152.483</v>
      </c>
      <c r="GW97" s="23">
        <f t="shared" si="46"/>
        <v>169.947</v>
      </c>
      <c r="GX97" s="23">
        <f t="shared" si="46"/>
        <v>51.697000000000003</v>
      </c>
      <c r="GY97" s="23">
        <f t="shared" si="46"/>
        <v>27.782</v>
      </c>
      <c r="GZ97" s="23">
        <f t="shared" si="46"/>
        <v>166.47299999999998</v>
      </c>
      <c r="HA97" s="23">
        <f t="shared" si="46"/>
        <v>279.37099999999998</v>
      </c>
      <c r="HB97" s="23">
        <f t="shared" si="46"/>
        <v>19.224999999999998</v>
      </c>
      <c r="HC97" s="23">
        <f t="shared" si="46"/>
        <v>632.75599999999997</v>
      </c>
      <c r="HD97" s="23">
        <f t="shared" si="46"/>
        <v>15.667999999999999</v>
      </c>
      <c r="HE97" s="23">
        <f t="shared" si="46"/>
        <v>138.66200000000001</v>
      </c>
      <c r="HF97" s="23">
        <f t="shared" si="46"/>
        <v>108.405</v>
      </c>
      <c r="HG97" s="23">
        <f t="shared" si="46"/>
        <v>260.416</v>
      </c>
      <c r="HH97" s="23">
        <f t="shared" si="46"/>
        <v>15.125</v>
      </c>
      <c r="HI97" s="23">
        <f t="shared" si="46"/>
        <v>225.56299999999999</v>
      </c>
      <c r="HJ97" s="23">
        <f t="shared" si="46"/>
        <v>20.122</v>
      </c>
      <c r="HK97" s="23">
        <f t="shared" si="46"/>
        <v>463.85599999999994</v>
      </c>
      <c r="HL97" s="23">
        <f t="shared" si="46"/>
        <v>32.685000000000002</v>
      </c>
      <c r="HM97" s="23">
        <f t="shared" si="46"/>
        <v>1368.8989999999999</v>
      </c>
      <c r="HN97" s="23">
        <f t="shared" si="46"/>
        <v>29.655000000000001</v>
      </c>
      <c r="HO97" s="23">
        <f t="shared" si="46"/>
        <v>86.74199999999999</v>
      </c>
      <c r="HP97" s="23">
        <f t="shared" si="46"/>
        <v>215.20799999999997</v>
      </c>
      <c r="HQ97" s="23">
        <f t="shared" si="46"/>
        <v>24.18</v>
      </c>
      <c r="HR97" s="23">
        <f t="shared" si="46"/>
        <v>169.16300000000001</v>
      </c>
      <c r="HS97" s="23">
        <f t="shared" si="46"/>
        <v>209.84700000000001</v>
      </c>
      <c r="HT97" s="23">
        <f t="shared" si="46"/>
        <v>235.22199999999998</v>
      </c>
      <c r="HU97" s="23">
        <f t="shared" si="46"/>
        <v>292.27800000000002</v>
      </c>
      <c r="HV97" s="23">
        <f t="shared" si="46"/>
        <v>159.88999999999999</v>
      </c>
      <c r="HW97" s="23">
        <f t="shared" si="46"/>
        <v>52.935000000000002</v>
      </c>
      <c r="HX97" s="23">
        <f t="shared" si="46"/>
        <v>43.313000000000002</v>
      </c>
      <c r="HY97" s="23">
        <f t="shared" si="46"/>
        <v>49.703000000000003</v>
      </c>
      <c r="HZ97" s="23">
        <f t="shared" si="46"/>
        <v>27.732999999999997</v>
      </c>
      <c r="IA97" s="23">
        <f t="shared" si="46"/>
        <v>43.7</v>
      </c>
      <c r="IB97" s="23">
        <f t="shared" si="46"/>
        <v>423.94799999999998</v>
      </c>
      <c r="IC97" s="23">
        <f t="shared" si="46"/>
        <v>275.54899999999998</v>
      </c>
      <c r="ID97" s="23">
        <f t="shared" si="46"/>
        <v>1131.7049999999999</v>
      </c>
    </row>
    <row r="98" spans="1:238" s="34" customFormat="1">
      <c r="A98" s="32"/>
      <c r="B98" s="65" t="s">
        <v>115</v>
      </c>
      <c r="C98" s="47" t="s">
        <v>116</v>
      </c>
      <c r="D98" s="50">
        <f>SUM(G98:ID98)</f>
        <v>1063622.25</v>
      </c>
      <c r="E98" s="47"/>
      <c r="F98" s="47"/>
      <c r="G98" s="47">
        <v>4639</v>
      </c>
      <c r="H98" s="47">
        <v>3257</v>
      </c>
      <c r="I98" s="47">
        <v>1863</v>
      </c>
      <c r="J98" s="47">
        <v>1043</v>
      </c>
      <c r="K98" s="47">
        <v>5513.85</v>
      </c>
      <c r="L98" s="47">
        <v>1940.18</v>
      </c>
      <c r="M98" s="47">
        <v>3532</v>
      </c>
      <c r="N98" s="47">
        <v>1683</v>
      </c>
      <c r="O98" s="47">
        <v>2508</v>
      </c>
      <c r="P98" s="47">
        <v>4164</v>
      </c>
      <c r="Q98" s="47">
        <v>2360</v>
      </c>
      <c r="R98" s="47">
        <v>5598</v>
      </c>
      <c r="S98" s="47">
        <v>4435</v>
      </c>
      <c r="T98" s="47">
        <v>4187</v>
      </c>
      <c r="U98" s="47">
        <v>4155</v>
      </c>
      <c r="V98" s="47">
        <v>4191</v>
      </c>
      <c r="W98" s="47">
        <v>3458</v>
      </c>
      <c r="X98" s="47">
        <v>3462</v>
      </c>
      <c r="Y98" s="47">
        <v>1606</v>
      </c>
      <c r="Z98" s="47">
        <v>2571</v>
      </c>
      <c r="AA98" s="47">
        <v>4927</v>
      </c>
      <c r="AB98" s="47">
        <v>4970.47</v>
      </c>
      <c r="AC98" s="47">
        <v>4626</v>
      </c>
      <c r="AD98" s="47">
        <v>4759</v>
      </c>
      <c r="AE98" s="47">
        <v>2272</v>
      </c>
      <c r="AF98" s="47">
        <v>5075</v>
      </c>
      <c r="AG98" s="47">
        <v>4478</v>
      </c>
      <c r="AH98" s="47">
        <v>2279</v>
      </c>
      <c r="AI98" s="47">
        <v>1313</v>
      </c>
      <c r="AJ98" s="47">
        <v>1384</v>
      </c>
      <c r="AK98" s="47">
        <v>3253</v>
      </c>
      <c r="AL98" s="47">
        <v>1250</v>
      </c>
      <c r="AM98" s="47">
        <v>1620</v>
      </c>
      <c r="AN98" s="47">
        <v>4506</v>
      </c>
      <c r="AO98" s="47">
        <v>2647</v>
      </c>
      <c r="AP98" s="47">
        <v>798</v>
      </c>
      <c r="AQ98" s="47">
        <v>6024</v>
      </c>
      <c r="AR98" s="47">
        <v>1575</v>
      </c>
      <c r="AS98" s="47">
        <v>2631</v>
      </c>
      <c r="AT98" s="47">
        <v>4817</v>
      </c>
      <c r="AU98" s="47">
        <v>1980</v>
      </c>
      <c r="AV98" s="47">
        <v>3098</v>
      </c>
      <c r="AW98" s="47">
        <v>4807</v>
      </c>
      <c r="AX98" s="47">
        <v>870</v>
      </c>
      <c r="AY98" s="47">
        <v>4152</v>
      </c>
      <c r="AZ98" s="47">
        <v>2942</v>
      </c>
      <c r="BA98" s="47">
        <v>2762</v>
      </c>
      <c r="BB98" s="47">
        <v>3770</v>
      </c>
      <c r="BC98" s="47">
        <v>2762</v>
      </c>
      <c r="BD98" s="47">
        <v>2126</v>
      </c>
      <c r="BE98" s="47">
        <v>3033</v>
      </c>
      <c r="BF98" s="47">
        <v>6121</v>
      </c>
      <c r="BG98" s="47">
        <v>745</v>
      </c>
      <c r="BH98" s="47">
        <v>544</v>
      </c>
      <c r="BI98" s="47">
        <v>781</v>
      </c>
      <c r="BJ98" s="47">
        <v>935</v>
      </c>
      <c r="BK98" s="47">
        <v>5770</v>
      </c>
      <c r="BL98" s="47">
        <v>2389</v>
      </c>
      <c r="BM98" s="47">
        <v>5645</v>
      </c>
      <c r="BN98" s="47">
        <v>4371</v>
      </c>
      <c r="BO98" s="47">
        <v>536</v>
      </c>
      <c r="BP98" s="47">
        <v>1445</v>
      </c>
      <c r="BQ98" s="47">
        <v>1117</v>
      </c>
      <c r="BR98" s="47">
        <v>4336</v>
      </c>
      <c r="BS98" s="47">
        <v>6394</v>
      </c>
      <c r="BT98" s="47">
        <v>11905</v>
      </c>
      <c r="BU98" s="47">
        <v>2260</v>
      </c>
      <c r="BV98" s="47">
        <v>296</v>
      </c>
      <c r="BW98" s="47">
        <v>5442</v>
      </c>
      <c r="BX98" s="47">
        <v>4801</v>
      </c>
      <c r="BY98" s="47">
        <v>342</v>
      </c>
      <c r="BZ98" s="47">
        <v>5664</v>
      </c>
      <c r="CA98" s="47">
        <v>4539</v>
      </c>
      <c r="CB98" s="47">
        <v>3926</v>
      </c>
      <c r="CC98" s="47">
        <v>5478</v>
      </c>
      <c r="CD98" s="47">
        <v>5333</v>
      </c>
      <c r="CE98" s="47">
        <v>4187</v>
      </c>
      <c r="CF98" s="47">
        <v>2228</v>
      </c>
      <c r="CG98" s="47">
        <v>1844</v>
      </c>
      <c r="CH98" s="47">
        <v>251</v>
      </c>
      <c r="CI98" s="47">
        <v>1580</v>
      </c>
      <c r="CJ98" s="47">
        <v>2489</v>
      </c>
      <c r="CK98" s="47">
        <v>5516</v>
      </c>
      <c r="CL98" s="47">
        <v>4134</v>
      </c>
      <c r="CM98" s="47">
        <v>5838</v>
      </c>
      <c r="CN98" s="47">
        <v>2541</v>
      </c>
      <c r="CO98" s="47">
        <v>2048</v>
      </c>
      <c r="CP98" s="47">
        <v>4131</v>
      </c>
      <c r="CQ98" s="47">
        <v>2280</v>
      </c>
      <c r="CR98" s="47">
        <v>2271</v>
      </c>
      <c r="CS98" s="47">
        <v>3555</v>
      </c>
      <c r="CT98" s="47">
        <v>3395</v>
      </c>
      <c r="CU98" s="47">
        <v>3208</v>
      </c>
      <c r="CV98" s="47">
        <v>4140</v>
      </c>
      <c r="CW98" s="47">
        <v>2948</v>
      </c>
      <c r="CX98" s="47">
        <v>2343</v>
      </c>
      <c r="CY98" s="47">
        <v>2280</v>
      </c>
      <c r="CZ98" s="47">
        <v>7372</v>
      </c>
      <c r="DA98" s="47">
        <v>1621</v>
      </c>
      <c r="DB98" s="47">
        <v>3006</v>
      </c>
      <c r="DC98" s="47">
        <v>2508</v>
      </c>
      <c r="DD98" s="47">
        <v>10846</v>
      </c>
      <c r="DE98" s="47">
        <v>487</v>
      </c>
      <c r="DF98" s="47">
        <v>4809</v>
      </c>
      <c r="DG98" s="47">
        <v>2405</v>
      </c>
      <c r="DH98" s="47">
        <v>4748</v>
      </c>
      <c r="DI98" s="47">
        <v>4665</v>
      </c>
      <c r="DJ98" s="47">
        <v>29219</v>
      </c>
      <c r="DK98" s="47">
        <v>24914</v>
      </c>
      <c r="DL98" s="47">
        <v>28123</v>
      </c>
      <c r="DM98" s="47">
        <v>10774</v>
      </c>
      <c r="DN98" s="47">
        <v>28311</v>
      </c>
      <c r="DO98" s="47">
        <v>14754</v>
      </c>
      <c r="DP98" s="47">
        <v>2760</v>
      </c>
      <c r="DQ98" s="47">
        <v>2560</v>
      </c>
      <c r="DR98" s="47">
        <v>3508</v>
      </c>
      <c r="DS98" s="47">
        <v>2532</v>
      </c>
      <c r="DT98" s="47">
        <v>4378</v>
      </c>
      <c r="DU98" s="47">
        <v>2904</v>
      </c>
      <c r="DV98" s="47">
        <v>17434</v>
      </c>
      <c r="DW98" s="47">
        <v>6734</v>
      </c>
      <c r="DX98" s="47">
        <v>24816</v>
      </c>
      <c r="DY98" s="47">
        <v>6440</v>
      </c>
      <c r="DZ98" s="47">
        <v>6977</v>
      </c>
      <c r="EA98" s="47">
        <v>34690</v>
      </c>
      <c r="EB98" s="47">
        <v>6332</v>
      </c>
      <c r="EC98" s="47">
        <v>6986</v>
      </c>
      <c r="ED98" s="47">
        <v>6984</v>
      </c>
      <c r="EE98" s="47">
        <v>4694</v>
      </c>
      <c r="EF98" s="47">
        <v>4596</v>
      </c>
      <c r="EG98" s="47">
        <v>7359</v>
      </c>
      <c r="EH98" s="47">
        <v>5976</v>
      </c>
      <c r="EI98" s="47">
        <v>2901</v>
      </c>
      <c r="EJ98" s="47">
        <v>3404</v>
      </c>
      <c r="EK98" s="47">
        <v>982</v>
      </c>
      <c r="EL98" s="47">
        <v>2349</v>
      </c>
      <c r="EM98" s="47">
        <v>2348</v>
      </c>
      <c r="EN98" s="47">
        <v>2359</v>
      </c>
      <c r="EO98" s="47">
        <v>4942</v>
      </c>
      <c r="EP98" s="47">
        <v>3076</v>
      </c>
      <c r="EQ98" s="47">
        <v>3202</v>
      </c>
      <c r="ER98" s="47">
        <v>3964</v>
      </c>
      <c r="ES98" s="47">
        <v>1919</v>
      </c>
      <c r="ET98" s="47">
        <v>2151</v>
      </c>
      <c r="EU98" s="47">
        <v>3643</v>
      </c>
      <c r="EV98" s="47">
        <v>15242</v>
      </c>
      <c r="EW98" s="47">
        <v>7344</v>
      </c>
      <c r="EX98" s="47">
        <v>4324</v>
      </c>
      <c r="EY98" s="47">
        <v>4568</v>
      </c>
      <c r="EZ98" s="47">
        <v>4950</v>
      </c>
      <c r="FA98" s="47">
        <v>4193</v>
      </c>
      <c r="FB98" s="47">
        <v>5479</v>
      </c>
      <c r="FC98" s="47">
        <v>3494</v>
      </c>
      <c r="FD98" s="47">
        <v>3557</v>
      </c>
      <c r="FE98" s="47">
        <v>4140</v>
      </c>
      <c r="FF98" s="47">
        <v>4184</v>
      </c>
      <c r="FG98" s="47">
        <v>8944.73</v>
      </c>
      <c r="FH98" s="47">
        <v>18018.669999999998</v>
      </c>
      <c r="FI98" s="47">
        <v>3413</v>
      </c>
      <c r="FJ98" s="47">
        <v>3474</v>
      </c>
      <c r="FK98" s="47">
        <v>24509.35</v>
      </c>
      <c r="FL98" s="47">
        <v>28987</v>
      </c>
      <c r="FM98" s="47">
        <v>5956</v>
      </c>
      <c r="FN98" s="47">
        <v>8350</v>
      </c>
      <c r="FO98" s="47">
        <v>2536</v>
      </c>
      <c r="FP98" s="47">
        <v>4311</v>
      </c>
      <c r="FQ98" s="47">
        <v>5192</v>
      </c>
      <c r="FR98" s="47">
        <v>3766</v>
      </c>
      <c r="FS98" s="47">
        <v>2537</v>
      </c>
      <c r="FT98" s="47">
        <v>2804</v>
      </c>
      <c r="FU98" s="47">
        <v>4306</v>
      </c>
      <c r="FV98" s="47">
        <v>2048</v>
      </c>
      <c r="FW98" s="47">
        <v>3014</v>
      </c>
      <c r="FX98" s="47">
        <v>3596</v>
      </c>
      <c r="FY98" s="47">
        <v>2573</v>
      </c>
      <c r="FZ98" s="47">
        <v>3802</v>
      </c>
      <c r="GA98" s="47">
        <v>3457</v>
      </c>
      <c r="GB98" s="47">
        <v>1252</v>
      </c>
      <c r="GC98" s="47">
        <v>3463</v>
      </c>
      <c r="GD98" s="47">
        <v>4031</v>
      </c>
      <c r="GE98" s="47">
        <v>1798</v>
      </c>
      <c r="GF98" s="47">
        <v>411</v>
      </c>
      <c r="GG98" s="47">
        <v>3453</v>
      </c>
      <c r="GH98" s="47">
        <v>2245</v>
      </c>
      <c r="GI98" s="47">
        <v>3514</v>
      </c>
      <c r="GJ98" s="47">
        <v>4086</v>
      </c>
      <c r="GK98" s="47">
        <v>1069</v>
      </c>
      <c r="GL98" s="47">
        <v>1022</v>
      </c>
      <c r="GM98" s="47">
        <v>1753</v>
      </c>
      <c r="GN98" s="47">
        <v>2458</v>
      </c>
      <c r="GO98" s="47">
        <v>3905</v>
      </c>
      <c r="GP98" s="47">
        <v>2568</v>
      </c>
      <c r="GQ98" s="47">
        <v>1604</v>
      </c>
      <c r="GR98" s="47">
        <v>5032</v>
      </c>
      <c r="GS98" s="47">
        <v>2637</v>
      </c>
      <c r="GT98" s="47">
        <v>2741</v>
      </c>
      <c r="GU98" s="47">
        <v>2000</v>
      </c>
      <c r="GV98" s="47">
        <v>1424</v>
      </c>
      <c r="GW98" s="47">
        <v>1178</v>
      </c>
      <c r="GX98" s="47">
        <v>2139</v>
      </c>
      <c r="GY98" s="47">
        <v>1208</v>
      </c>
      <c r="GZ98" s="47">
        <v>5282</v>
      </c>
      <c r="HA98" s="47">
        <v>3935</v>
      </c>
      <c r="HB98" s="47">
        <v>3433</v>
      </c>
      <c r="HC98" s="47">
        <v>8273</v>
      </c>
      <c r="HD98" s="47">
        <v>195</v>
      </c>
      <c r="HE98" s="47">
        <v>590</v>
      </c>
      <c r="HF98" s="47">
        <v>1759</v>
      </c>
      <c r="HG98" s="47">
        <v>2041</v>
      </c>
      <c r="HH98" s="47">
        <v>2112</v>
      </c>
      <c r="HI98" s="47">
        <v>871</v>
      </c>
      <c r="HJ98" s="47">
        <v>5125</v>
      </c>
      <c r="HK98" s="47">
        <v>3929</v>
      </c>
      <c r="HL98" s="47">
        <v>1980</v>
      </c>
      <c r="HM98" s="47">
        <v>13634</v>
      </c>
      <c r="HN98" s="47">
        <v>2485</v>
      </c>
      <c r="HO98" s="47">
        <v>2374</v>
      </c>
      <c r="HP98" s="47">
        <v>2540</v>
      </c>
      <c r="HQ98" s="47">
        <v>5261</v>
      </c>
      <c r="HR98" s="47">
        <v>3360</v>
      </c>
      <c r="HS98" s="47">
        <v>4202</v>
      </c>
      <c r="HT98" s="47">
        <v>1582</v>
      </c>
      <c r="HU98" s="47">
        <v>4517</v>
      </c>
      <c r="HV98" s="47">
        <v>2745</v>
      </c>
      <c r="HW98" s="47">
        <v>2787</v>
      </c>
      <c r="HX98" s="47">
        <v>2570</v>
      </c>
      <c r="HY98" s="47">
        <v>2401</v>
      </c>
      <c r="HZ98" s="47">
        <v>1642</v>
      </c>
      <c r="IA98" s="47">
        <v>2556</v>
      </c>
      <c r="IB98" s="47">
        <v>5550</v>
      </c>
      <c r="IC98" s="47">
        <v>2561</v>
      </c>
      <c r="ID98" s="47">
        <v>4813</v>
      </c>
    </row>
    <row r="99" spans="1:238">
      <c r="A99" s="21"/>
      <c r="B99" s="35" t="s">
        <v>117</v>
      </c>
      <c r="C99" s="49" t="s">
        <v>17</v>
      </c>
      <c r="D99" s="50">
        <f t="shared" ref="D99:D101" si="47">SUM(G99:ID99)</f>
        <v>5403.2010299999993</v>
      </c>
      <c r="E99" s="49"/>
      <c r="F99" s="50"/>
      <c r="G99" s="50">
        <f>G98*5.08/1000</f>
        <v>23.566119999999998</v>
      </c>
      <c r="H99" s="50">
        <f t="shared" ref="H99:BW99" si="48">H98*5.08/1000</f>
        <v>16.545560000000002</v>
      </c>
      <c r="I99" s="50">
        <f t="shared" si="48"/>
        <v>9.4640400000000007</v>
      </c>
      <c r="J99" s="50">
        <f t="shared" si="48"/>
        <v>5.2984400000000003</v>
      </c>
      <c r="K99" s="50">
        <f t="shared" si="48"/>
        <v>28.010358000000004</v>
      </c>
      <c r="L99" s="50">
        <f t="shared" si="48"/>
        <v>9.8561144000000009</v>
      </c>
      <c r="M99" s="50">
        <f t="shared" si="48"/>
        <v>17.94256</v>
      </c>
      <c r="N99" s="50">
        <f t="shared" si="48"/>
        <v>8.5496400000000001</v>
      </c>
      <c r="O99" s="50">
        <f t="shared" si="48"/>
        <v>12.740639999999999</v>
      </c>
      <c r="P99" s="50">
        <f t="shared" si="48"/>
        <v>21.153119999999998</v>
      </c>
      <c r="Q99" s="50">
        <f t="shared" si="48"/>
        <v>11.988799999999999</v>
      </c>
      <c r="R99" s="50">
        <f t="shared" si="48"/>
        <v>28.437840000000001</v>
      </c>
      <c r="S99" s="50">
        <f t="shared" si="48"/>
        <v>22.529799999999998</v>
      </c>
      <c r="T99" s="50">
        <f t="shared" si="48"/>
        <v>21.269959999999998</v>
      </c>
      <c r="U99" s="50">
        <f t="shared" si="48"/>
        <v>21.107400000000002</v>
      </c>
      <c r="V99" s="50">
        <f t="shared" si="48"/>
        <v>21.290279999999999</v>
      </c>
      <c r="W99" s="50">
        <f t="shared" si="48"/>
        <v>17.56664</v>
      </c>
      <c r="X99" s="50">
        <f t="shared" si="48"/>
        <v>17.586959999999998</v>
      </c>
      <c r="Y99" s="50">
        <f t="shared" si="48"/>
        <v>8.1584800000000008</v>
      </c>
      <c r="Z99" s="50">
        <f t="shared" si="48"/>
        <v>13.06068</v>
      </c>
      <c r="AA99" s="50">
        <f t="shared" si="48"/>
        <v>25.029160000000001</v>
      </c>
      <c r="AB99" s="50">
        <f t="shared" si="48"/>
        <v>25.249987600000001</v>
      </c>
      <c r="AC99" s="50">
        <f t="shared" si="48"/>
        <v>23.500080000000001</v>
      </c>
      <c r="AD99" s="50">
        <f t="shared" si="48"/>
        <v>24.175720000000002</v>
      </c>
      <c r="AE99" s="50">
        <f t="shared" si="48"/>
        <v>11.54176</v>
      </c>
      <c r="AF99" s="50">
        <f t="shared" si="48"/>
        <v>25.780999999999999</v>
      </c>
      <c r="AG99" s="50">
        <f t="shared" si="48"/>
        <v>22.748240000000003</v>
      </c>
      <c r="AH99" s="50">
        <f t="shared" si="48"/>
        <v>11.57732</v>
      </c>
      <c r="AI99" s="50">
        <f t="shared" si="48"/>
        <v>6.6700400000000002</v>
      </c>
      <c r="AJ99" s="50">
        <f t="shared" si="48"/>
        <v>7.0307200000000005</v>
      </c>
      <c r="AK99" s="50">
        <f t="shared" si="48"/>
        <v>16.52524</v>
      </c>
      <c r="AL99" s="50">
        <f t="shared" si="48"/>
        <v>6.35</v>
      </c>
      <c r="AM99" s="50">
        <f t="shared" si="48"/>
        <v>8.2295999999999996</v>
      </c>
      <c r="AN99" s="50">
        <f t="shared" si="48"/>
        <v>22.89048</v>
      </c>
      <c r="AO99" s="50">
        <f t="shared" si="48"/>
        <v>13.446759999999999</v>
      </c>
      <c r="AP99" s="50">
        <f t="shared" si="48"/>
        <v>4.0538400000000001</v>
      </c>
      <c r="AQ99" s="50">
        <f t="shared" si="48"/>
        <v>30.601920000000003</v>
      </c>
      <c r="AR99" s="50">
        <f t="shared" si="48"/>
        <v>8.0009999999999994</v>
      </c>
      <c r="AS99" s="50">
        <f t="shared" si="48"/>
        <v>13.36548</v>
      </c>
      <c r="AT99" s="50">
        <f t="shared" si="48"/>
        <v>24.470359999999999</v>
      </c>
      <c r="AU99" s="50">
        <f t="shared" si="48"/>
        <v>10.058399999999999</v>
      </c>
      <c r="AV99" s="50">
        <f t="shared" si="48"/>
        <v>15.73784</v>
      </c>
      <c r="AW99" s="50">
        <f t="shared" si="48"/>
        <v>24.419560000000001</v>
      </c>
      <c r="AX99" s="50">
        <f t="shared" si="48"/>
        <v>4.4196</v>
      </c>
      <c r="AY99" s="50">
        <f t="shared" si="48"/>
        <v>21.09216</v>
      </c>
      <c r="AZ99" s="50">
        <f t="shared" si="48"/>
        <v>14.945360000000001</v>
      </c>
      <c r="BA99" s="50">
        <f t="shared" si="48"/>
        <v>14.03096</v>
      </c>
      <c r="BB99" s="50">
        <f t="shared" si="48"/>
        <v>19.151599999999998</v>
      </c>
      <c r="BC99" s="50">
        <f t="shared" si="48"/>
        <v>14.03096</v>
      </c>
      <c r="BD99" s="50">
        <f t="shared" si="48"/>
        <v>10.800079999999999</v>
      </c>
      <c r="BE99" s="50">
        <f t="shared" si="48"/>
        <v>15.407639999999999</v>
      </c>
      <c r="BF99" s="50">
        <f t="shared" si="48"/>
        <v>31.09468</v>
      </c>
      <c r="BG99" s="50">
        <f t="shared" si="48"/>
        <v>3.7845999999999997</v>
      </c>
      <c r="BH99" s="50">
        <f t="shared" si="48"/>
        <v>2.7635200000000002</v>
      </c>
      <c r="BI99" s="50">
        <f t="shared" si="48"/>
        <v>3.9674800000000001</v>
      </c>
      <c r="BJ99" s="50">
        <f t="shared" si="48"/>
        <v>4.7498000000000005</v>
      </c>
      <c r="BK99" s="50">
        <f t="shared" si="48"/>
        <v>29.311600000000002</v>
      </c>
      <c r="BL99" s="50">
        <f t="shared" si="48"/>
        <v>12.13612</v>
      </c>
      <c r="BM99" s="50">
        <f t="shared" si="48"/>
        <v>28.676600000000001</v>
      </c>
      <c r="BN99" s="50">
        <f t="shared" si="48"/>
        <v>22.20468</v>
      </c>
      <c r="BO99" s="50">
        <f t="shared" si="48"/>
        <v>2.72288</v>
      </c>
      <c r="BP99" s="50">
        <f t="shared" si="48"/>
        <v>7.3406000000000002</v>
      </c>
      <c r="BQ99" s="50">
        <f t="shared" si="48"/>
        <v>5.6743600000000001</v>
      </c>
      <c r="BR99" s="50">
        <f t="shared" si="48"/>
        <v>22.026880000000002</v>
      </c>
      <c r="BS99" s="50">
        <f t="shared" si="48"/>
        <v>32.481520000000003</v>
      </c>
      <c r="BT99" s="50">
        <f t="shared" si="48"/>
        <v>60.477400000000003</v>
      </c>
      <c r="BU99" s="50">
        <f t="shared" si="48"/>
        <v>11.480799999999999</v>
      </c>
      <c r="BV99" s="50">
        <f t="shared" si="48"/>
        <v>1.5036800000000001</v>
      </c>
      <c r="BW99" s="50">
        <f t="shared" si="48"/>
        <v>27.64536</v>
      </c>
      <c r="BX99" s="50">
        <f t="shared" ref="BX99:EI99" si="49">BX98*5.08/1000</f>
        <v>24.389080000000003</v>
      </c>
      <c r="BY99" s="50">
        <f t="shared" si="49"/>
        <v>1.7373600000000002</v>
      </c>
      <c r="BZ99" s="50">
        <f t="shared" si="49"/>
        <v>28.773119999999999</v>
      </c>
      <c r="CA99" s="50">
        <f t="shared" si="49"/>
        <v>23.058119999999999</v>
      </c>
      <c r="CB99" s="50">
        <f t="shared" si="49"/>
        <v>19.944080000000003</v>
      </c>
      <c r="CC99" s="50">
        <f t="shared" si="49"/>
        <v>27.828240000000001</v>
      </c>
      <c r="CD99" s="50">
        <f t="shared" si="49"/>
        <v>27.091639999999998</v>
      </c>
      <c r="CE99" s="50">
        <f t="shared" si="49"/>
        <v>21.269959999999998</v>
      </c>
      <c r="CF99" s="50">
        <f t="shared" si="49"/>
        <v>11.318239999999999</v>
      </c>
      <c r="CG99" s="50">
        <f t="shared" si="49"/>
        <v>9.3675200000000007</v>
      </c>
      <c r="CH99" s="50">
        <f t="shared" si="49"/>
        <v>1.27508</v>
      </c>
      <c r="CI99" s="50">
        <f t="shared" si="49"/>
        <v>8.0264000000000006</v>
      </c>
      <c r="CJ99" s="50">
        <f t="shared" si="49"/>
        <v>12.644120000000001</v>
      </c>
      <c r="CK99" s="50">
        <f t="shared" si="49"/>
        <v>28.021279999999997</v>
      </c>
      <c r="CL99" s="50">
        <f t="shared" si="49"/>
        <v>21.000720000000001</v>
      </c>
      <c r="CM99" s="50">
        <f t="shared" si="49"/>
        <v>29.657040000000002</v>
      </c>
      <c r="CN99" s="50">
        <f t="shared" si="49"/>
        <v>12.908280000000001</v>
      </c>
      <c r="CO99" s="50">
        <f t="shared" si="49"/>
        <v>10.403840000000001</v>
      </c>
      <c r="CP99" s="50">
        <f t="shared" si="49"/>
        <v>20.985479999999999</v>
      </c>
      <c r="CQ99" s="50">
        <f t="shared" si="49"/>
        <v>11.5824</v>
      </c>
      <c r="CR99" s="50">
        <f t="shared" si="49"/>
        <v>11.53668</v>
      </c>
      <c r="CS99" s="50">
        <f t="shared" si="49"/>
        <v>18.0594</v>
      </c>
      <c r="CT99" s="50">
        <f t="shared" si="49"/>
        <v>17.246599999999997</v>
      </c>
      <c r="CU99" s="50">
        <f t="shared" si="49"/>
        <v>16.29664</v>
      </c>
      <c r="CV99" s="50">
        <f t="shared" si="49"/>
        <v>21.031200000000002</v>
      </c>
      <c r="CW99" s="50">
        <f t="shared" si="49"/>
        <v>14.97584</v>
      </c>
      <c r="CX99" s="50">
        <f t="shared" si="49"/>
        <v>11.90244</v>
      </c>
      <c r="CY99" s="50">
        <f t="shared" si="49"/>
        <v>11.5824</v>
      </c>
      <c r="CZ99" s="50">
        <f t="shared" si="49"/>
        <v>37.449760000000005</v>
      </c>
      <c r="DA99" s="50">
        <f t="shared" si="49"/>
        <v>8.2346800000000009</v>
      </c>
      <c r="DB99" s="50">
        <f t="shared" si="49"/>
        <v>15.270479999999999</v>
      </c>
      <c r="DC99" s="50">
        <f t="shared" si="49"/>
        <v>12.740639999999999</v>
      </c>
      <c r="DD99" s="50">
        <f t="shared" si="49"/>
        <v>55.097679999999997</v>
      </c>
      <c r="DE99" s="50">
        <f t="shared" si="49"/>
        <v>2.4739599999999999</v>
      </c>
      <c r="DF99" s="50">
        <f t="shared" si="49"/>
        <v>24.42972</v>
      </c>
      <c r="DG99" s="50">
        <f t="shared" si="49"/>
        <v>12.2174</v>
      </c>
      <c r="DH99" s="50">
        <f t="shared" si="49"/>
        <v>24.11984</v>
      </c>
      <c r="DI99" s="50">
        <f t="shared" si="49"/>
        <v>23.6982</v>
      </c>
      <c r="DJ99" s="50">
        <f t="shared" si="49"/>
        <v>148.43251999999998</v>
      </c>
      <c r="DK99" s="50">
        <f t="shared" si="49"/>
        <v>126.56312</v>
      </c>
      <c r="DL99" s="50">
        <f t="shared" si="49"/>
        <v>142.86483999999999</v>
      </c>
      <c r="DM99" s="50">
        <f t="shared" si="49"/>
        <v>54.731919999999995</v>
      </c>
      <c r="DN99" s="50">
        <f t="shared" si="49"/>
        <v>143.81988000000001</v>
      </c>
      <c r="DO99" s="50">
        <f t="shared" si="49"/>
        <v>74.950320000000005</v>
      </c>
      <c r="DP99" s="50">
        <f t="shared" si="49"/>
        <v>14.020800000000001</v>
      </c>
      <c r="DQ99" s="50">
        <f t="shared" si="49"/>
        <v>13.004799999999999</v>
      </c>
      <c r="DR99" s="50">
        <f t="shared" si="49"/>
        <v>17.820640000000001</v>
      </c>
      <c r="DS99" s="50">
        <f t="shared" si="49"/>
        <v>12.86256</v>
      </c>
      <c r="DT99" s="50">
        <f t="shared" si="49"/>
        <v>22.24024</v>
      </c>
      <c r="DU99" s="50">
        <f t="shared" si="49"/>
        <v>14.752319999999999</v>
      </c>
      <c r="DV99" s="50">
        <f t="shared" si="49"/>
        <v>88.564719999999994</v>
      </c>
      <c r="DW99" s="50">
        <f t="shared" si="49"/>
        <v>34.20872</v>
      </c>
      <c r="DX99" s="50">
        <f t="shared" si="49"/>
        <v>126.06528</v>
      </c>
      <c r="DY99" s="50">
        <f t="shared" si="49"/>
        <v>32.715200000000003</v>
      </c>
      <c r="DZ99" s="50">
        <f t="shared" si="49"/>
        <v>35.443160000000006</v>
      </c>
      <c r="EA99" s="50">
        <f t="shared" si="49"/>
        <v>176.2252</v>
      </c>
      <c r="EB99" s="50">
        <f t="shared" si="49"/>
        <v>32.166560000000004</v>
      </c>
      <c r="EC99" s="50">
        <f t="shared" si="49"/>
        <v>35.488879999999995</v>
      </c>
      <c r="ED99" s="50">
        <f t="shared" si="49"/>
        <v>35.478720000000003</v>
      </c>
      <c r="EE99" s="50">
        <f t="shared" si="49"/>
        <v>23.84552</v>
      </c>
      <c r="EF99" s="50">
        <f t="shared" si="49"/>
        <v>23.34768</v>
      </c>
      <c r="EG99" s="50">
        <f t="shared" si="49"/>
        <v>37.383720000000004</v>
      </c>
      <c r="EH99" s="50">
        <f t="shared" si="49"/>
        <v>30.358080000000001</v>
      </c>
      <c r="EI99" s="50">
        <f t="shared" si="49"/>
        <v>14.737080000000001</v>
      </c>
      <c r="EJ99" s="50">
        <f t="shared" ref="EJ99:GX99" si="50">EJ98*5.08/1000</f>
        <v>17.29232</v>
      </c>
      <c r="EK99" s="50">
        <f t="shared" si="50"/>
        <v>4.9885600000000005</v>
      </c>
      <c r="EL99" s="50">
        <f t="shared" si="50"/>
        <v>11.932919999999999</v>
      </c>
      <c r="EM99" s="50">
        <f t="shared" si="50"/>
        <v>11.92784</v>
      </c>
      <c r="EN99" s="50">
        <f t="shared" si="50"/>
        <v>11.98372</v>
      </c>
      <c r="EO99" s="50">
        <f t="shared" si="50"/>
        <v>25.105360000000001</v>
      </c>
      <c r="EP99" s="50">
        <f t="shared" si="50"/>
        <v>15.62608</v>
      </c>
      <c r="EQ99" s="50">
        <f t="shared" si="50"/>
        <v>16.266159999999999</v>
      </c>
      <c r="ER99" s="50">
        <f t="shared" si="50"/>
        <v>20.137119999999999</v>
      </c>
      <c r="ES99" s="50">
        <f t="shared" si="50"/>
        <v>9.748520000000001</v>
      </c>
      <c r="ET99" s="50">
        <f t="shared" si="50"/>
        <v>10.92708</v>
      </c>
      <c r="EU99" s="50">
        <f t="shared" si="50"/>
        <v>18.506439999999998</v>
      </c>
      <c r="EV99" s="50">
        <f t="shared" si="50"/>
        <v>77.429360000000003</v>
      </c>
      <c r="EW99" s="50">
        <f t="shared" si="50"/>
        <v>37.307520000000004</v>
      </c>
      <c r="EX99" s="50">
        <f t="shared" si="50"/>
        <v>21.965920000000001</v>
      </c>
      <c r="EY99" s="50">
        <f t="shared" si="50"/>
        <v>23.205439999999999</v>
      </c>
      <c r="EZ99" s="50">
        <f t="shared" si="50"/>
        <v>25.146000000000001</v>
      </c>
      <c r="FA99" s="50">
        <f t="shared" si="50"/>
        <v>21.300439999999998</v>
      </c>
      <c r="FB99" s="50">
        <f t="shared" si="50"/>
        <v>27.833320000000001</v>
      </c>
      <c r="FC99" s="50">
        <f t="shared" si="50"/>
        <v>17.74952</v>
      </c>
      <c r="FD99" s="50">
        <f t="shared" si="50"/>
        <v>18.069560000000003</v>
      </c>
      <c r="FE99" s="50">
        <f t="shared" si="50"/>
        <v>21.031200000000002</v>
      </c>
      <c r="FF99" s="50">
        <f t="shared" si="50"/>
        <v>21.254720000000002</v>
      </c>
      <c r="FG99" s="50">
        <f t="shared" si="50"/>
        <v>45.439228399999998</v>
      </c>
      <c r="FH99" s="50">
        <f t="shared" si="50"/>
        <v>91.534843599999988</v>
      </c>
      <c r="FI99" s="50">
        <f t="shared" si="50"/>
        <v>17.338039999999999</v>
      </c>
      <c r="FJ99" s="50">
        <f t="shared" si="50"/>
        <v>17.647920000000003</v>
      </c>
      <c r="FK99" s="50">
        <f t="shared" si="50"/>
        <v>124.507498</v>
      </c>
      <c r="FL99" s="50">
        <f t="shared" si="50"/>
        <v>147.25395999999998</v>
      </c>
      <c r="FM99" s="50">
        <f t="shared" si="50"/>
        <v>30.25648</v>
      </c>
      <c r="FN99" s="50">
        <f t="shared" si="50"/>
        <v>42.417999999999999</v>
      </c>
      <c r="FO99" s="50">
        <f t="shared" si="50"/>
        <v>12.882880000000002</v>
      </c>
      <c r="FP99" s="50">
        <f t="shared" si="50"/>
        <v>21.89988</v>
      </c>
      <c r="FQ99" s="50">
        <f t="shared" si="50"/>
        <v>26.375360000000001</v>
      </c>
      <c r="FR99" s="50">
        <f t="shared" si="50"/>
        <v>19.13128</v>
      </c>
      <c r="FS99" s="50">
        <f t="shared" si="50"/>
        <v>12.887960000000001</v>
      </c>
      <c r="FT99" s="50">
        <f t="shared" si="50"/>
        <v>14.24432</v>
      </c>
      <c r="FU99" s="50">
        <f t="shared" si="50"/>
        <v>21.874479999999998</v>
      </c>
      <c r="FV99" s="50">
        <f t="shared" si="50"/>
        <v>10.403840000000001</v>
      </c>
      <c r="FW99" s="50">
        <f t="shared" si="50"/>
        <v>15.311120000000001</v>
      </c>
      <c r="FX99" s="50">
        <f t="shared" si="50"/>
        <v>18.267679999999999</v>
      </c>
      <c r="FY99" s="50">
        <f t="shared" si="50"/>
        <v>13.07084</v>
      </c>
      <c r="FZ99" s="50">
        <f t="shared" si="50"/>
        <v>19.314160000000001</v>
      </c>
      <c r="GA99" s="50">
        <f t="shared" si="50"/>
        <v>17.56156</v>
      </c>
      <c r="GB99" s="50">
        <f t="shared" si="50"/>
        <v>6.3601599999999996</v>
      </c>
      <c r="GC99" s="50">
        <f t="shared" si="50"/>
        <v>17.592040000000001</v>
      </c>
      <c r="GD99" s="50">
        <f t="shared" si="50"/>
        <v>20.47748</v>
      </c>
      <c r="GE99" s="50">
        <f t="shared" si="50"/>
        <v>9.1338399999999993</v>
      </c>
      <c r="GF99" s="50">
        <f t="shared" si="50"/>
        <v>2.0878800000000002</v>
      </c>
      <c r="GG99" s="50">
        <f t="shared" si="50"/>
        <v>17.541240000000002</v>
      </c>
      <c r="GH99" s="50">
        <f t="shared" si="50"/>
        <v>11.4046</v>
      </c>
      <c r="GI99" s="50">
        <f t="shared" si="50"/>
        <v>17.851119999999998</v>
      </c>
      <c r="GJ99" s="50">
        <f t="shared" si="50"/>
        <v>20.756880000000002</v>
      </c>
      <c r="GK99" s="50">
        <f t="shared" si="50"/>
        <v>5.4305200000000005</v>
      </c>
      <c r="GL99" s="50">
        <f t="shared" si="50"/>
        <v>5.1917600000000004</v>
      </c>
      <c r="GM99" s="50">
        <f t="shared" si="50"/>
        <v>8.9052399999999992</v>
      </c>
      <c r="GN99" s="50">
        <f t="shared" si="50"/>
        <v>12.48664</v>
      </c>
      <c r="GO99" s="50">
        <f t="shared" si="50"/>
        <v>19.837400000000002</v>
      </c>
      <c r="GP99" s="50">
        <f t="shared" si="50"/>
        <v>13.045440000000001</v>
      </c>
      <c r="GQ99" s="50">
        <f t="shared" si="50"/>
        <v>8.14832</v>
      </c>
      <c r="GR99" s="50">
        <f t="shared" si="50"/>
        <v>25.562560000000001</v>
      </c>
      <c r="GS99" s="50">
        <f t="shared" si="50"/>
        <v>13.395960000000001</v>
      </c>
      <c r="GT99" s="50">
        <f t="shared" si="50"/>
        <v>13.924280000000001</v>
      </c>
      <c r="GU99" s="50">
        <f t="shared" si="50"/>
        <v>10.16</v>
      </c>
      <c r="GV99" s="50">
        <f t="shared" si="50"/>
        <v>7.2339200000000003</v>
      </c>
      <c r="GW99" s="50">
        <f t="shared" si="50"/>
        <v>5.9842399999999998</v>
      </c>
      <c r="GX99" s="50">
        <f t="shared" si="50"/>
        <v>10.86612</v>
      </c>
      <c r="GY99" s="50">
        <f t="shared" ref="GY99:ID99" si="51">GY98*5.08/1000</f>
        <v>6.1366400000000008</v>
      </c>
      <c r="GZ99" s="50">
        <f t="shared" si="51"/>
        <v>26.832560000000001</v>
      </c>
      <c r="HA99" s="50">
        <f t="shared" si="51"/>
        <v>19.989799999999999</v>
      </c>
      <c r="HB99" s="50">
        <f t="shared" si="51"/>
        <v>17.439640000000001</v>
      </c>
      <c r="HC99" s="50">
        <f t="shared" si="51"/>
        <v>42.026840000000007</v>
      </c>
      <c r="HD99" s="50">
        <f t="shared" si="51"/>
        <v>0.99060000000000004</v>
      </c>
      <c r="HE99" s="50">
        <f t="shared" si="51"/>
        <v>2.9971999999999999</v>
      </c>
      <c r="HF99" s="50">
        <f t="shared" si="51"/>
        <v>8.9357199999999999</v>
      </c>
      <c r="HG99" s="50">
        <f t="shared" si="51"/>
        <v>10.36828</v>
      </c>
      <c r="HH99" s="50">
        <f t="shared" si="51"/>
        <v>10.728960000000001</v>
      </c>
      <c r="HI99" s="50">
        <f t="shared" si="51"/>
        <v>4.4246800000000004</v>
      </c>
      <c r="HJ99" s="50">
        <f t="shared" si="51"/>
        <v>26.035</v>
      </c>
      <c r="HK99" s="50">
        <f t="shared" si="51"/>
        <v>19.959319999999998</v>
      </c>
      <c r="HL99" s="50">
        <f t="shared" si="51"/>
        <v>10.058399999999999</v>
      </c>
      <c r="HM99" s="50">
        <f t="shared" si="51"/>
        <v>69.260720000000006</v>
      </c>
      <c r="HN99" s="50">
        <f t="shared" si="51"/>
        <v>12.623799999999999</v>
      </c>
      <c r="HO99" s="50">
        <f t="shared" si="51"/>
        <v>12.05992</v>
      </c>
      <c r="HP99" s="50">
        <f t="shared" si="51"/>
        <v>12.9032</v>
      </c>
      <c r="HQ99" s="50">
        <f t="shared" si="51"/>
        <v>26.72588</v>
      </c>
      <c r="HR99" s="50">
        <f t="shared" si="51"/>
        <v>17.0688</v>
      </c>
      <c r="HS99" s="50">
        <f t="shared" si="51"/>
        <v>21.346160000000001</v>
      </c>
      <c r="HT99" s="50">
        <f t="shared" si="51"/>
        <v>8.0365599999999997</v>
      </c>
      <c r="HU99" s="50">
        <f t="shared" si="51"/>
        <v>22.946360000000002</v>
      </c>
      <c r="HV99" s="50">
        <f t="shared" si="51"/>
        <v>13.944600000000001</v>
      </c>
      <c r="HW99" s="50">
        <f t="shared" si="51"/>
        <v>14.157960000000001</v>
      </c>
      <c r="HX99" s="50">
        <f t="shared" si="51"/>
        <v>13.0556</v>
      </c>
      <c r="HY99" s="50">
        <f t="shared" si="51"/>
        <v>12.19708</v>
      </c>
      <c r="HZ99" s="50">
        <f t="shared" si="51"/>
        <v>8.3413599999999999</v>
      </c>
      <c r="IA99" s="50">
        <f t="shared" si="51"/>
        <v>12.98448</v>
      </c>
      <c r="IB99" s="50">
        <f t="shared" si="51"/>
        <v>28.193999999999999</v>
      </c>
      <c r="IC99" s="50">
        <f t="shared" si="51"/>
        <v>13.009880000000001</v>
      </c>
      <c r="ID99" s="50">
        <f t="shared" si="51"/>
        <v>24.450040000000001</v>
      </c>
    </row>
    <row r="100" spans="1:238" ht="15" customHeight="1">
      <c r="A100" s="21"/>
      <c r="B100" s="35" t="s">
        <v>118</v>
      </c>
      <c r="C100" s="49" t="s">
        <v>17</v>
      </c>
      <c r="D100" s="50">
        <f t="shared" si="47"/>
        <v>64838.41235999998</v>
      </c>
      <c r="E100" s="50"/>
      <c r="F100" s="49"/>
      <c r="G100" s="50">
        <f t="shared" ref="G100:BV100" si="52">G99*12</f>
        <v>282.79343999999998</v>
      </c>
      <c r="H100" s="50">
        <f t="shared" si="52"/>
        <v>198.54672000000002</v>
      </c>
      <c r="I100" s="50">
        <f t="shared" si="52"/>
        <v>113.56848000000001</v>
      </c>
      <c r="J100" s="50">
        <f t="shared" si="52"/>
        <v>63.581280000000007</v>
      </c>
      <c r="K100" s="50">
        <f t="shared" si="52"/>
        <v>336.12429600000007</v>
      </c>
      <c r="L100" s="50">
        <f t="shared" si="52"/>
        <v>118.2733728</v>
      </c>
      <c r="M100" s="50">
        <f t="shared" si="52"/>
        <v>215.31072</v>
      </c>
      <c r="N100" s="50">
        <f t="shared" si="52"/>
        <v>102.59568</v>
      </c>
      <c r="O100" s="50">
        <f t="shared" si="52"/>
        <v>152.88767999999999</v>
      </c>
      <c r="P100" s="50">
        <f t="shared" si="52"/>
        <v>253.83743999999996</v>
      </c>
      <c r="Q100" s="50">
        <f t="shared" si="52"/>
        <v>143.8656</v>
      </c>
      <c r="R100" s="50">
        <f t="shared" si="52"/>
        <v>341.25408000000004</v>
      </c>
      <c r="S100" s="50">
        <f t="shared" si="52"/>
        <v>270.35759999999999</v>
      </c>
      <c r="T100" s="50">
        <f t="shared" si="52"/>
        <v>255.23951999999997</v>
      </c>
      <c r="U100" s="50">
        <f t="shared" si="52"/>
        <v>253.28880000000004</v>
      </c>
      <c r="V100" s="50">
        <f t="shared" si="52"/>
        <v>255.48336</v>
      </c>
      <c r="W100" s="50">
        <f t="shared" si="52"/>
        <v>210.79968</v>
      </c>
      <c r="X100" s="50">
        <f t="shared" si="52"/>
        <v>211.04351999999997</v>
      </c>
      <c r="Y100" s="50">
        <f t="shared" si="52"/>
        <v>97.90176000000001</v>
      </c>
      <c r="Z100" s="50">
        <f t="shared" si="52"/>
        <v>156.72816</v>
      </c>
      <c r="AA100" s="50">
        <f t="shared" si="52"/>
        <v>300.34992</v>
      </c>
      <c r="AB100" s="50">
        <f t="shared" si="52"/>
        <v>302.99985120000002</v>
      </c>
      <c r="AC100" s="50">
        <f t="shared" si="52"/>
        <v>282.00096000000002</v>
      </c>
      <c r="AD100" s="50">
        <f t="shared" si="52"/>
        <v>290.10864000000004</v>
      </c>
      <c r="AE100" s="50">
        <f t="shared" si="52"/>
        <v>138.50112000000001</v>
      </c>
      <c r="AF100" s="50">
        <f t="shared" si="52"/>
        <v>309.37199999999996</v>
      </c>
      <c r="AG100" s="50">
        <f t="shared" si="52"/>
        <v>272.97888</v>
      </c>
      <c r="AH100" s="50">
        <f t="shared" si="52"/>
        <v>138.92784</v>
      </c>
      <c r="AI100" s="50">
        <f t="shared" si="52"/>
        <v>80.040480000000002</v>
      </c>
      <c r="AJ100" s="50">
        <f t="shared" si="52"/>
        <v>84.368639999999999</v>
      </c>
      <c r="AK100" s="50">
        <f t="shared" si="52"/>
        <v>198.30288000000002</v>
      </c>
      <c r="AL100" s="50">
        <f t="shared" si="52"/>
        <v>76.199999999999989</v>
      </c>
      <c r="AM100" s="50">
        <f t="shared" si="52"/>
        <v>98.755200000000002</v>
      </c>
      <c r="AN100" s="50">
        <f t="shared" si="52"/>
        <v>274.68576000000002</v>
      </c>
      <c r="AO100" s="50">
        <f t="shared" si="52"/>
        <v>161.36112</v>
      </c>
      <c r="AP100" s="50">
        <f t="shared" si="52"/>
        <v>48.646079999999998</v>
      </c>
      <c r="AQ100" s="50">
        <f t="shared" si="52"/>
        <v>367.22304000000003</v>
      </c>
      <c r="AR100" s="50">
        <f t="shared" si="52"/>
        <v>96.012</v>
      </c>
      <c r="AS100" s="50">
        <f t="shared" si="52"/>
        <v>160.38576</v>
      </c>
      <c r="AT100" s="50">
        <f t="shared" si="52"/>
        <v>293.64431999999999</v>
      </c>
      <c r="AU100" s="50">
        <f t="shared" si="52"/>
        <v>120.70079999999999</v>
      </c>
      <c r="AV100" s="50">
        <f t="shared" si="52"/>
        <v>188.85408000000001</v>
      </c>
      <c r="AW100" s="50">
        <f t="shared" si="52"/>
        <v>293.03471999999999</v>
      </c>
      <c r="AX100" s="50">
        <f t="shared" si="52"/>
        <v>53.035200000000003</v>
      </c>
      <c r="AY100" s="50">
        <f t="shared" si="52"/>
        <v>253.10592</v>
      </c>
      <c r="AZ100" s="50">
        <f t="shared" si="52"/>
        <v>179.34432000000001</v>
      </c>
      <c r="BA100" s="50">
        <f t="shared" si="52"/>
        <v>168.37152</v>
      </c>
      <c r="BB100" s="50">
        <f t="shared" si="52"/>
        <v>229.81919999999997</v>
      </c>
      <c r="BC100" s="50">
        <f t="shared" si="52"/>
        <v>168.37152</v>
      </c>
      <c r="BD100" s="50">
        <f t="shared" si="52"/>
        <v>129.60095999999999</v>
      </c>
      <c r="BE100" s="50">
        <f t="shared" si="52"/>
        <v>184.89167999999998</v>
      </c>
      <c r="BF100" s="50">
        <f t="shared" si="52"/>
        <v>373.13616000000002</v>
      </c>
      <c r="BG100" s="50">
        <f t="shared" si="52"/>
        <v>45.415199999999999</v>
      </c>
      <c r="BH100" s="50">
        <f t="shared" si="52"/>
        <v>33.162240000000004</v>
      </c>
      <c r="BI100" s="50">
        <f t="shared" si="52"/>
        <v>47.609760000000001</v>
      </c>
      <c r="BJ100" s="50">
        <f t="shared" si="52"/>
        <v>56.997600000000006</v>
      </c>
      <c r="BK100" s="50">
        <f t="shared" si="52"/>
        <v>351.73920000000004</v>
      </c>
      <c r="BL100" s="50">
        <f t="shared" si="52"/>
        <v>145.63344000000001</v>
      </c>
      <c r="BM100" s="50">
        <f t="shared" si="52"/>
        <v>344.11919999999998</v>
      </c>
      <c r="BN100" s="50">
        <f t="shared" si="52"/>
        <v>266.45616000000001</v>
      </c>
      <c r="BO100" s="50">
        <f t="shared" si="52"/>
        <v>32.67456</v>
      </c>
      <c r="BP100" s="50">
        <f t="shared" si="52"/>
        <v>88.087199999999996</v>
      </c>
      <c r="BQ100" s="50">
        <f t="shared" si="52"/>
        <v>68.092320000000001</v>
      </c>
      <c r="BR100" s="50">
        <f t="shared" si="52"/>
        <v>264.32256000000001</v>
      </c>
      <c r="BS100" s="50">
        <f t="shared" si="52"/>
        <v>389.77824000000004</v>
      </c>
      <c r="BT100" s="50">
        <f t="shared" si="52"/>
        <v>725.72880000000009</v>
      </c>
      <c r="BU100" s="50">
        <f t="shared" si="52"/>
        <v>137.76959999999997</v>
      </c>
      <c r="BV100" s="50">
        <f t="shared" si="52"/>
        <v>18.044160000000002</v>
      </c>
      <c r="BW100" s="50">
        <f t="shared" ref="BW100:EH100" si="53">BW99*12</f>
        <v>331.74432000000002</v>
      </c>
      <c r="BX100" s="50">
        <f t="shared" si="53"/>
        <v>292.66896000000003</v>
      </c>
      <c r="BY100" s="50">
        <f t="shared" si="53"/>
        <v>20.848320000000001</v>
      </c>
      <c r="BZ100" s="50">
        <f t="shared" si="53"/>
        <v>345.27743999999996</v>
      </c>
      <c r="CA100" s="50">
        <f t="shared" si="53"/>
        <v>276.69743999999997</v>
      </c>
      <c r="CB100" s="50">
        <f t="shared" si="53"/>
        <v>239.32896000000005</v>
      </c>
      <c r="CC100" s="50">
        <f t="shared" si="53"/>
        <v>333.93888000000004</v>
      </c>
      <c r="CD100" s="50">
        <f t="shared" si="53"/>
        <v>325.09967999999998</v>
      </c>
      <c r="CE100" s="50">
        <f t="shared" si="53"/>
        <v>255.23951999999997</v>
      </c>
      <c r="CF100" s="50">
        <f t="shared" si="53"/>
        <v>135.81887999999998</v>
      </c>
      <c r="CG100" s="50">
        <f t="shared" si="53"/>
        <v>112.41024000000002</v>
      </c>
      <c r="CH100" s="50">
        <f t="shared" si="53"/>
        <v>15.30096</v>
      </c>
      <c r="CI100" s="50">
        <f t="shared" si="53"/>
        <v>96.316800000000001</v>
      </c>
      <c r="CJ100" s="50">
        <f t="shared" si="53"/>
        <v>151.72944000000001</v>
      </c>
      <c r="CK100" s="50">
        <f t="shared" si="53"/>
        <v>336.25536</v>
      </c>
      <c r="CL100" s="50">
        <f t="shared" si="53"/>
        <v>252.00864000000001</v>
      </c>
      <c r="CM100" s="50">
        <f t="shared" si="53"/>
        <v>355.88448000000005</v>
      </c>
      <c r="CN100" s="50">
        <f t="shared" si="53"/>
        <v>154.89936</v>
      </c>
      <c r="CO100" s="50">
        <f t="shared" si="53"/>
        <v>124.84608</v>
      </c>
      <c r="CP100" s="50">
        <f t="shared" si="53"/>
        <v>251.82576</v>
      </c>
      <c r="CQ100" s="50">
        <f t="shared" si="53"/>
        <v>138.9888</v>
      </c>
      <c r="CR100" s="50">
        <f t="shared" si="53"/>
        <v>138.44015999999999</v>
      </c>
      <c r="CS100" s="50">
        <f t="shared" si="53"/>
        <v>216.71280000000002</v>
      </c>
      <c r="CT100" s="50">
        <f t="shared" si="53"/>
        <v>206.95919999999995</v>
      </c>
      <c r="CU100" s="50">
        <f t="shared" si="53"/>
        <v>195.55968000000001</v>
      </c>
      <c r="CV100" s="50">
        <f t="shared" si="53"/>
        <v>252.37440000000004</v>
      </c>
      <c r="CW100" s="50">
        <f t="shared" si="53"/>
        <v>179.71008</v>
      </c>
      <c r="CX100" s="50">
        <f t="shared" si="53"/>
        <v>142.82928000000001</v>
      </c>
      <c r="CY100" s="50">
        <f t="shared" si="53"/>
        <v>138.9888</v>
      </c>
      <c r="CZ100" s="50">
        <f t="shared" si="53"/>
        <v>449.39712000000009</v>
      </c>
      <c r="DA100" s="50">
        <f t="shared" si="53"/>
        <v>98.816160000000011</v>
      </c>
      <c r="DB100" s="50">
        <f t="shared" si="53"/>
        <v>183.24575999999999</v>
      </c>
      <c r="DC100" s="50">
        <f t="shared" si="53"/>
        <v>152.88767999999999</v>
      </c>
      <c r="DD100" s="50">
        <f t="shared" si="53"/>
        <v>661.17215999999996</v>
      </c>
      <c r="DE100" s="50">
        <f t="shared" si="53"/>
        <v>29.687519999999999</v>
      </c>
      <c r="DF100" s="50">
        <f t="shared" si="53"/>
        <v>293.15663999999998</v>
      </c>
      <c r="DG100" s="50">
        <f t="shared" si="53"/>
        <v>146.6088</v>
      </c>
      <c r="DH100" s="50">
        <f t="shared" si="53"/>
        <v>289.43808000000001</v>
      </c>
      <c r="DI100" s="50">
        <f t="shared" si="53"/>
        <v>284.3784</v>
      </c>
      <c r="DJ100" s="50">
        <f t="shared" si="53"/>
        <v>1781.1902399999999</v>
      </c>
      <c r="DK100" s="50">
        <f t="shared" si="53"/>
        <v>1518.7574399999999</v>
      </c>
      <c r="DL100" s="50">
        <f t="shared" si="53"/>
        <v>1714.37808</v>
      </c>
      <c r="DM100" s="50">
        <f t="shared" si="53"/>
        <v>656.78303999999991</v>
      </c>
      <c r="DN100" s="50">
        <f t="shared" si="53"/>
        <v>1725.8385600000001</v>
      </c>
      <c r="DO100" s="50">
        <f t="shared" si="53"/>
        <v>899.40384000000006</v>
      </c>
      <c r="DP100" s="50">
        <f t="shared" si="53"/>
        <v>168.24960000000002</v>
      </c>
      <c r="DQ100" s="50">
        <f t="shared" si="53"/>
        <v>156.05759999999998</v>
      </c>
      <c r="DR100" s="50">
        <f t="shared" si="53"/>
        <v>213.84768000000003</v>
      </c>
      <c r="DS100" s="50">
        <f t="shared" si="53"/>
        <v>154.35072</v>
      </c>
      <c r="DT100" s="50">
        <f t="shared" si="53"/>
        <v>266.88288</v>
      </c>
      <c r="DU100" s="50">
        <f t="shared" si="53"/>
        <v>177.02784</v>
      </c>
      <c r="DV100" s="50">
        <f t="shared" si="53"/>
        <v>1062.77664</v>
      </c>
      <c r="DW100" s="50">
        <f t="shared" si="53"/>
        <v>410.50463999999999</v>
      </c>
      <c r="DX100" s="50">
        <f t="shared" si="53"/>
        <v>1512.7833599999999</v>
      </c>
      <c r="DY100" s="50">
        <f t="shared" si="53"/>
        <v>392.58240000000001</v>
      </c>
      <c r="DZ100" s="50">
        <f t="shared" si="53"/>
        <v>425.31792000000007</v>
      </c>
      <c r="EA100" s="50">
        <f t="shared" si="53"/>
        <v>2114.7024000000001</v>
      </c>
      <c r="EB100" s="50">
        <f t="shared" si="53"/>
        <v>385.99872000000005</v>
      </c>
      <c r="EC100" s="50">
        <f t="shared" si="53"/>
        <v>425.86655999999994</v>
      </c>
      <c r="ED100" s="50">
        <f t="shared" si="53"/>
        <v>425.74464</v>
      </c>
      <c r="EE100" s="50">
        <f t="shared" si="53"/>
        <v>286.14624000000003</v>
      </c>
      <c r="EF100" s="50">
        <f t="shared" si="53"/>
        <v>280.17216000000002</v>
      </c>
      <c r="EG100" s="50">
        <f t="shared" si="53"/>
        <v>448.60464000000002</v>
      </c>
      <c r="EH100" s="50">
        <f t="shared" si="53"/>
        <v>364.29696000000001</v>
      </c>
      <c r="EI100" s="50">
        <f t="shared" ref="EI100:GW100" si="54">EI99*12</f>
        <v>176.84496000000001</v>
      </c>
      <c r="EJ100" s="50">
        <f t="shared" si="54"/>
        <v>207.50783999999999</v>
      </c>
      <c r="EK100" s="50">
        <f t="shared" si="54"/>
        <v>59.86272000000001</v>
      </c>
      <c r="EL100" s="50">
        <f t="shared" si="54"/>
        <v>143.19504000000001</v>
      </c>
      <c r="EM100" s="50">
        <f t="shared" si="54"/>
        <v>143.13407999999998</v>
      </c>
      <c r="EN100" s="50">
        <f t="shared" si="54"/>
        <v>143.80464000000001</v>
      </c>
      <c r="EO100" s="50">
        <f t="shared" si="54"/>
        <v>301.26432</v>
      </c>
      <c r="EP100" s="50">
        <f t="shared" si="54"/>
        <v>187.51295999999999</v>
      </c>
      <c r="EQ100" s="50">
        <f t="shared" si="54"/>
        <v>195.19391999999999</v>
      </c>
      <c r="ER100" s="50">
        <f t="shared" si="54"/>
        <v>241.64544000000001</v>
      </c>
      <c r="ES100" s="50">
        <f t="shared" si="54"/>
        <v>116.98224000000002</v>
      </c>
      <c r="ET100" s="50">
        <f t="shared" si="54"/>
        <v>131.12495999999999</v>
      </c>
      <c r="EU100" s="50">
        <f t="shared" si="54"/>
        <v>222.07727999999997</v>
      </c>
      <c r="EV100" s="50">
        <f t="shared" si="54"/>
        <v>929.15232000000003</v>
      </c>
      <c r="EW100" s="50">
        <f t="shared" si="54"/>
        <v>447.69024000000002</v>
      </c>
      <c r="EX100" s="50">
        <f t="shared" si="54"/>
        <v>263.59104000000002</v>
      </c>
      <c r="EY100" s="50">
        <f t="shared" si="54"/>
        <v>278.46528000000001</v>
      </c>
      <c r="EZ100" s="50">
        <f t="shared" si="54"/>
        <v>301.75200000000001</v>
      </c>
      <c r="FA100" s="50">
        <f t="shared" si="54"/>
        <v>255.60527999999999</v>
      </c>
      <c r="FB100" s="50">
        <f t="shared" si="54"/>
        <v>333.99984000000001</v>
      </c>
      <c r="FC100" s="50">
        <f t="shared" si="54"/>
        <v>212.99423999999999</v>
      </c>
      <c r="FD100" s="50">
        <f t="shared" si="54"/>
        <v>216.83472000000003</v>
      </c>
      <c r="FE100" s="50">
        <f t="shared" si="54"/>
        <v>252.37440000000004</v>
      </c>
      <c r="FF100" s="50">
        <f t="shared" si="54"/>
        <v>255.05664000000002</v>
      </c>
      <c r="FG100" s="50">
        <f t="shared" si="54"/>
        <v>545.2707408</v>
      </c>
      <c r="FH100" s="50">
        <f t="shared" si="54"/>
        <v>1098.4181231999999</v>
      </c>
      <c r="FI100" s="50">
        <f t="shared" si="54"/>
        <v>208.05647999999999</v>
      </c>
      <c r="FJ100" s="50">
        <f t="shared" si="54"/>
        <v>211.77504000000005</v>
      </c>
      <c r="FK100" s="50">
        <f t="shared" si="54"/>
        <v>1494.089976</v>
      </c>
      <c r="FL100" s="50">
        <f t="shared" si="54"/>
        <v>1767.0475199999996</v>
      </c>
      <c r="FM100" s="50">
        <f t="shared" si="54"/>
        <v>363.07776000000001</v>
      </c>
      <c r="FN100" s="50">
        <f t="shared" si="54"/>
        <v>509.01599999999996</v>
      </c>
      <c r="FO100" s="50">
        <f t="shared" si="54"/>
        <v>154.59456000000003</v>
      </c>
      <c r="FP100" s="50">
        <f t="shared" si="54"/>
        <v>262.79856000000001</v>
      </c>
      <c r="FQ100" s="50">
        <f t="shared" si="54"/>
        <v>316.50432000000001</v>
      </c>
      <c r="FR100" s="50">
        <f t="shared" si="54"/>
        <v>229.57535999999999</v>
      </c>
      <c r="FS100" s="50">
        <f t="shared" si="54"/>
        <v>154.65552000000002</v>
      </c>
      <c r="FT100" s="50">
        <f t="shared" si="54"/>
        <v>170.93183999999999</v>
      </c>
      <c r="FU100" s="50">
        <f t="shared" si="54"/>
        <v>262.49375999999995</v>
      </c>
      <c r="FV100" s="50">
        <f t="shared" si="54"/>
        <v>124.84608</v>
      </c>
      <c r="FW100" s="50">
        <f t="shared" si="54"/>
        <v>183.73344</v>
      </c>
      <c r="FX100" s="50">
        <f t="shared" si="54"/>
        <v>219.21215999999998</v>
      </c>
      <c r="FY100" s="50">
        <f t="shared" si="54"/>
        <v>156.85007999999999</v>
      </c>
      <c r="FZ100" s="50">
        <f t="shared" si="54"/>
        <v>231.76992000000001</v>
      </c>
      <c r="GA100" s="50">
        <f t="shared" si="54"/>
        <v>210.73872</v>
      </c>
      <c r="GB100" s="50">
        <f t="shared" si="54"/>
        <v>76.321919999999992</v>
      </c>
      <c r="GC100" s="50">
        <f t="shared" si="54"/>
        <v>211.10448000000002</v>
      </c>
      <c r="GD100" s="50">
        <f t="shared" si="54"/>
        <v>245.72976</v>
      </c>
      <c r="GE100" s="50">
        <f t="shared" si="54"/>
        <v>109.60607999999999</v>
      </c>
      <c r="GF100" s="50">
        <f t="shared" si="54"/>
        <v>25.054560000000002</v>
      </c>
      <c r="GG100" s="50">
        <f t="shared" si="54"/>
        <v>210.49488000000002</v>
      </c>
      <c r="GH100" s="50">
        <f t="shared" si="54"/>
        <v>136.8552</v>
      </c>
      <c r="GI100" s="50">
        <f t="shared" si="54"/>
        <v>214.21343999999999</v>
      </c>
      <c r="GJ100" s="50">
        <f t="shared" si="54"/>
        <v>249.08256000000003</v>
      </c>
      <c r="GK100" s="50">
        <f t="shared" si="54"/>
        <v>65.166240000000002</v>
      </c>
      <c r="GL100" s="50">
        <f t="shared" si="54"/>
        <v>62.301120000000004</v>
      </c>
      <c r="GM100" s="50">
        <f t="shared" si="54"/>
        <v>106.86287999999999</v>
      </c>
      <c r="GN100" s="50">
        <f t="shared" si="54"/>
        <v>149.83967999999999</v>
      </c>
      <c r="GO100" s="50">
        <f t="shared" si="54"/>
        <v>238.04880000000003</v>
      </c>
      <c r="GP100" s="50">
        <f t="shared" si="54"/>
        <v>156.54528000000002</v>
      </c>
      <c r="GQ100" s="50">
        <f t="shared" si="54"/>
        <v>97.779840000000007</v>
      </c>
      <c r="GR100" s="50">
        <f t="shared" si="54"/>
        <v>306.75072</v>
      </c>
      <c r="GS100" s="50">
        <f t="shared" si="54"/>
        <v>160.75152</v>
      </c>
      <c r="GT100" s="50">
        <f t="shared" si="54"/>
        <v>167.09136000000001</v>
      </c>
      <c r="GU100" s="50">
        <f t="shared" si="54"/>
        <v>121.92</v>
      </c>
      <c r="GV100" s="50">
        <f t="shared" si="54"/>
        <v>86.807040000000001</v>
      </c>
      <c r="GW100" s="50">
        <f t="shared" si="54"/>
        <v>71.810879999999997</v>
      </c>
      <c r="GX100" s="50">
        <f t="shared" ref="GX100:ID100" si="55">GX99*12</f>
        <v>130.39344</v>
      </c>
      <c r="GY100" s="50">
        <f t="shared" si="55"/>
        <v>73.639680000000013</v>
      </c>
      <c r="GZ100" s="50">
        <f t="shared" si="55"/>
        <v>321.99072000000001</v>
      </c>
      <c r="HA100" s="50">
        <f t="shared" si="55"/>
        <v>239.87759999999997</v>
      </c>
      <c r="HB100" s="50">
        <f t="shared" si="55"/>
        <v>209.27568000000002</v>
      </c>
      <c r="HC100" s="50">
        <f t="shared" si="55"/>
        <v>504.32208000000008</v>
      </c>
      <c r="HD100" s="50">
        <f t="shared" si="55"/>
        <v>11.8872</v>
      </c>
      <c r="HE100" s="50">
        <f t="shared" si="55"/>
        <v>35.9664</v>
      </c>
      <c r="HF100" s="50">
        <f t="shared" si="55"/>
        <v>107.22864</v>
      </c>
      <c r="HG100" s="50">
        <f t="shared" si="55"/>
        <v>124.41936000000001</v>
      </c>
      <c r="HH100" s="50">
        <f t="shared" si="55"/>
        <v>128.74752000000001</v>
      </c>
      <c r="HI100" s="50">
        <f t="shared" si="55"/>
        <v>53.096160000000005</v>
      </c>
      <c r="HJ100" s="50">
        <f t="shared" si="55"/>
        <v>312.42</v>
      </c>
      <c r="HK100" s="50">
        <f t="shared" si="55"/>
        <v>239.51183999999998</v>
      </c>
      <c r="HL100" s="50">
        <f t="shared" si="55"/>
        <v>120.70079999999999</v>
      </c>
      <c r="HM100" s="50">
        <f t="shared" si="55"/>
        <v>831.12864000000013</v>
      </c>
      <c r="HN100" s="50">
        <f t="shared" si="55"/>
        <v>151.48559999999998</v>
      </c>
      <c r="HO100" s="50">
        <f t="shared" si="55"/>
        <v>144.71904000000001</v>
      </c>
      <c r="HP100" s="50">
        <f t="shared" si="55"/>
        <v>154.83840000000001</v>
      </c>
      <c r="HQ100" s="50">
        <f t="shared" si="55"/>
        <v>320.71055999999999</v>
      </c>
      <c r="HR100" s="50">
        <f t="shared" si="55"/>
        <v>204.82560000000001</v>
      </c>
      <c r="HS100" s="50">
        <f t="shared" si="55"/>
        <v>256.15392000000003</v>
      </c>
      <c r="HT100" s="50">
        <f t="shared" si="55"/>
        <v>96.438719999999989</v>
      </c>
      <c r="HU100" s="50">
        <f t="shared" si="55"/>
        <v>275.35632000000004</v>
      </c>
      <c r="HV100" s="50">
        <f t="shared" si="55"/>
        <v>167.33520000000001</v>
      </c>
      <c r="HW100" s="50">
        <f t="shared" si="55"/>
        <v>169.89552</v>
      </c>
      <c r="HX100" s="50">
        <f t="shared" si="55"/>
        <v>156.66720000000001</v>
      </c>
      <c r="HY100" s="50">
        <f t="shared" si="55"/>
        <v>146.36496</v>
      </c>
      <c r="HZ100" s="50">
        <f t="shared" si="55"/>
        <v>100.09631999999999</v>
      </c>
      <c r="IA100" s="50">
        <f t="shared" si="55"/>
        <v>155.81376</v>
      </c>
      <c r="IB100" s="50">
        <f t="shared" si="55"/>
        <v>338.32799999999997</v>
      </c>
      <c r="IC100" s="50">
        <f t="shared" si="55"/>
        <v>156.11856</v>
      </c>
      <c r="ID100" s="50">
        <f t="shared" si="55"/>
        <v>293.40048000000002</v>
      </c>
    </row>
    <row r="101" spans="1:238">
      <c r="A101" s="21"/>
      <c r="B101" s="35" t="s">
        <v>353</v>
      </c>
      <c r="C101" s="49" t="s">
        <v>17</v>
      </c>
      <c r="D101" s="50">
        <f t="shared" si="47"/>
        <v>9451.1773599999924</v>
      </c>
      <c r="E101" s="50"/>
      <c r="F101" s="50"/>
      <c r="G101" s="50">
        <f>G100-G97</f>
        <v>-379.99056000000002</v>
      </c>
      <c r="H101" s="50">
        <f t="shared" ref="H101:BW101" si="56">H100-H97</f>
        <v>88.420720000000017</v>
      </c>
      <c r="I101" s="50">
        <f t="shared" si="56"/>
        <v>-112.20751999999997</v>
      </c>
      <c r="J101" s="50">
        <f t="shared" si="56"/>
        <v>35.91828000000001</v>
      </c>
      <c r="K101" s="50">
        <f t="shared" si="56"/>
        <v>37.011296000000073</v>
      </c>
      <c r="L101" s="50">
        <f t="shared" si="56"/>
        <v>90.856372800000003</v>
      </c>
      <c r="M101" s="50">
        <f t="shared" si="56"/>
        <v>-35.228280000000012</v>
      </c>
      <c r="N101" s="50">
        <f t="shared" si="56"/>
        <v>91.742680000000007</v>
      </c>
      <c r="O101" s="50">
        <f t="shared" si="56"/>
        <v>108.18567999999999</v>
      </c>
      <c r="P101" s="50">
        <f t="shared" si="56"/>
        <v>198.67543999999995</v>
      </c>
      <c r="Q101" s="50">
        <f t="shared" si="56"/>
        <v>120.33760000000001</v>
      </c>
      <c r="R101" s="50">
        <f t="shared" si="56"/>
        <v>97.237080000000049</v>
      </c>
      <c r="S101" s="50">
        <f t="shared" si="56"/>
        <v>230.68259999999998</v>
      </c>
      <c r="T101" s="50">
        <f t="shared" si="56"/>
        <v>85.781519999999944</v>
      </c>
      <c r="U101" s="50">
        <f t="shared" si="56"/>
        <v>215.78580000000005</v>
      </c>
      <c r="V101" s="50">
        <f t="shared" si="56"/>
        <v>209.57936000000001</v>
      </c>
      <c r="W101" s="50">
        <f t="shared" si="56"/>
        <v>72.729680000000002</v>
      </c>
      <c r="X101" s="50">
        <f t="shared" si="56"/>
        <v>150.09451999999996</v>
      </c>
      <c r="Y101" s="50">
        <f t="shared" si="56"/>
        <v>60.424760000000006</v>
      </c>
      <c r="Z101" s="50">
        <f t="shared" si="56"/>
        <v>-26.274840000000012</v>
      </c>
      <c r="AA101" s="50">
        <f>AA100-AA97</f>
        <v>184.41791999999998</v>
      </c>
      <c r="AB101" s="50">
        <f>AB100-AB97</f>
        <v>77.799851200000035</v>
      </c>
      <c r="AC101" s="50">
        <f>AC100-AC97</f>
        <v>-210.71703999999994</v>
      </c>
      <c r="AD101" s="50">
        <f t="shared" si="56"/>
        <v>265.52864000000005</v>
      </c>
      <c r="AE101" s="50">
        <f t="shared" si="56"/>
        <v>109.53812000000002</v>
      </c>
      <c r="AF101" s="50">
        <f t="shared" si="56"/>
        <v>-31.615000000000066</v>
      </c>
      <c r="AG101" s="50">
        <f t="shared" si="56"/>
        <v>225.65487999999999</v>
      </c>
      <c r="AH101" s="50">
        <f t="shared" si="56"/>
        <v>104.95284000000001</v>
      </c>
      <c r="AI101" s="50">
        <f t="shared" si="56"/>
        <v>2.4864800000000002</v>
      </c>
      <c r="AJ101" s="50">
        <f t="shared" si="56"/>
        <v>-214.52335999999994</v>
      </c>
      <c r="AK101" s="50">
        <f t="shared" si="56"/>
        <v>-46.86112</v>
      </c>
      <c r="AL101" s="50">
        <f t="shared" si="56"/>
        <v>48.577999999999989</v>
      </c>
      <c r="AM101" s="50">
        <f t="shared" si="56"/>
        <v>78.415199999999999</v>
      </c>
      <c r="AN101" s="50">
        <f t="shared" si="56"/>
        <v>-101.85823999999997</v>
      </c>
      <c r="AO101" s="50">
        <f t="shared" si="56"/>
        <v>-390.98487999999998</v>
      </c>
      <c r="AP101" s="50">
        <f t="shared" si="56"/>
        <v>25.950079999999996</v>
      </c>
      <c r="AQ101" s="50">
        <f t="shared" si="56"/>
        <v>-146.24795999999998</v>
      </c>
      <c r="AR101" s="50">
        <f t="shared" si="56"/>
        <v>-149.44900000000001</v>
      </c>
      <c r="AS101" s="50">
        <f t="shared" si="56"/>
        <v>138.63476</v>
      </c>
      <c r="AT101" s="50">
        <f t="shared" si="56"/>
        <v>-159.08168000000001</v>
      </c>
      <c r="AU101" s="50">
        <f t="shared" si="56"/>
        <v>99.650799999999975</v>
      </c>
      <c r="AV101" s="50">
        <f t="shared" si="56"/>
        <v>71.637079999999997</v>
      </c>
      <c r="AW101" s="50">
        <f t="shared" si="56"/>
        <v>48.521719999999959</v>
      </c>
      <c r="AX101" s="50">
        <f t="shared" si="56"/>
        <v>33.985200000000006</v>
      </c>
      <c r="AY101" s="50">
        <f t="shared" si="56"/>
        <v>214.23192</v>
      </c>
      <c r="AZ101" s="50">
        <f t="shared" si="56"/>
        <v>-137.64768000000001</v>
      </c>
      <c r="BA101" s="50">
        <f t="shared" si="56"/>
        <v>-75.301480000000055</v>
      </c>
      <c r="BB101" s="50">
        <f t="shared" si="56"/>
        <v>-137.0788</v>
      </c>
      <c r="BC101" s="50">
        <f t="shared" si="56"/>
        <v>-202.96547999999999</v>
      </c>
      <c r="BD101" s="50">
        <f t="shared" si="56"/>
        <v>-48.464040000000011</v>
      </c>
      <c r="BE101" s="50">
        <f t="shared" si="56"/>
        <v>159.56967999999998</v>
      </c>
      <c r="BF101" s="50">
        <f t="shared" si="56"/>
        <v>9.6701600000000099</v>
      </c>
      <c r="BG101" s="50">
        <f t="shared" si="56"/>
        <v>-207.37479999999999</v>
      </c>
      <c r="BH101" s="50">
        <f t="shared" si="56"/>
        <v>11.094240000000006</v>
      </c>
      <c r="BI101" s="50">
        <f t="shared" si="56"/>
        <v>23.30376</v>
      </c>
      <c r="BJ101" s="50">
        <f t="shared" si="56"/>
        <v>-146.9314</v>
      </c>
      <c r="BK101" s="50">
        <f t="shared" si="56"/>
        <v>-128.86679999999996</v>
      </c>
      <c r="BL101" s="50">
        <f t="shared" si="56"/>
        <v>-206.40955999999994</v>
      </c>
      <c r="BM101" s="50">
        <f t="shared" si="56"/>
        <v>299.02619999999996</v>
      </c>
      <c r="BN101" s="50">
        <f t="shared" si="56"/>
        <v>-152.31684000000007</v>
      </c>
      <c r="BO101" s="50">
        <f t="shared" si="56"/>
        <v>20.118559999999999</v>
      </c>
      <c r="BP101" s="50">
        <f t="shared" si="56"/>
        <v>-99.061800000000005</v>
      </c>
      <c r="BQ101" s="50">
        <f t="shared" si="56"/>
        <v>48.043320000000001</v>
      </c>
      <c r="BR101" s="50">
        <f t="shared" si="56"/>
        <v>237.92655999999999</v>
      </c>
      <c r="BS101" s="50">
        <f t="shared" si="56"/>
        <v>-300.83175999999997</v>
      </c>
      <c r="BT101" s="50">
        <f t="shared" si="56"/>
        <v>512.73280000000011</v>
      </c>
      <c r="BU101" s="50">
        <f t="shared" si="56"/>
        <v>-282.14840000000009</v>
      </c>
      <c r="BV101" s="50">
        <f t="shared" si="56"/>
        <v>-3.2808399999999978</v>
      </c>
      <c r="BW101" s="50">
        <f t="shared" si="56"/>
        <v>-78.017679999999984</v>
      </c>
      <c r="BX101" s="50">
        <f t="shared" ref="BX101:EI101" si="57">BX100-BX97</f>
        <v>109.29796000000002</v>
      </c>
      <c r="BY101" s="50">
        <f t="shared" si="57"/>
        <v>-259.83767999999998</v>
      </c>
      <c r="BZ101" s="50">
        <f t="shared" si="57"/>
        <v>310.00743999999997</v>
      </c>
      <c r="CA101" s="50">
        <f t="shared" si="57"/>
        <v>251.93643999999998</v>
      </c>
      <c r="CB101" s="50">
        <f t="shared" si="57"/>
        <v>-16.451039999999949</v>
      </c>
      <c r="CC101" s="50">
        <f t="shared" si="57"/>
        <v>150.90588000000005</v>
      </c>
      <c r="CD101" s="50">
        <f t="shared" si="57"/>
        <v>298.96967999999998</v>
      </c>
      <c r="CE101" s="50">
        <f t="shared" si="57"/>
        <v>234.31051999999997</v>
      </c>
      <c r="CF101" s="50">
        <f t="shared" si="57"/>
        <v>92.027879999999982</v>
      </c>
      <c r="CG101" s="50">
        <f t="shared" si="57"/>
        <v>79.720240000000018</v>
      </c>
      <c r="CH101" s="50">
        <f t="shared" si="57"/>
        <v>-69.884039999999999</v>
      </c>
      <c r="CI101" s="50">
        <f t="shared" si="57"/>
        <v>69.521799999999999</v>
      </c>
      <c r="CJ101" s="50">
        <f t="shared" si="57"/>
        <v>125.97444000000002</v>
      </c>
      <c r="CK101" s="50">
        <f t="shared" si="57"/>
        <v>125.54836</v>
      </c>
      <c r="CL101" s="50">
        <f t="shared" si="57"/>
        <v>196.66564</v>
      </c>
      <c r="CM101" s="50">
        <f t="shared" si="57"/>
        <v>317.81348000000003</v>
      </c>
      <c r="CN101" s="50">
        <f t="shared" si="57"/>
        <v>108.61236</v>
      </c>
      <c r="CO101" s="50">
        <f t="shared" si="57"/>
        <v>103.24708000000001</v>
      </c>
      <c r="CP101" s="50">
        <f t="shared" si="57"/>
        <v>38.74776</v>
      </c>
      <c r="CQ101" s="50">
        <f t="shared" si="57"/>
        <v>121.82079999999999</v>
      </c>
      <c r="CR101" s="50">
        <f t="shared" si="57"/>
        <v>-333.58284000000003</v>
      </c>
      <c r="CS101" s="50">
        <f t="shared" si="57"/>
        <v>192.56080000000003</v>
      </c>
      <c r="CT101" s="50">
        <f t="shared" si="57"/>
        <v>107.62719999999996</v>
      </c>
      <c r="CU101" s="50">
        <f t="shared" si="57"/>
        <v>171.86668</v>
      </c>
      <c r="CV101" s="50">
        <f t="shared" si="57"/>
        <v>229.35140000000004</v>
      </c>
      <c r="CW101" s="50">
        <f t="shared" si="57"/>
        <v>146.88208</v>
      </c>
      <c r="CX101" s="50">
        <f t="shared" si="57"/>
        <v>119.22328000000002</v>
      </c>
      <c r="CY101" s="50">
        <f t="shared" si="57"/>
        <v>-24.155199999999979</v>
      </c>
      <c r="CZ101" s="50">
        <f t="shared" si="57"/>
        <v>-244.86987999999985</v>
      </c>
      <c r="DA101" s="50">
        <f t="shared" si="57"/>
        <v>73.405160000000009</v>
      </c>
      <c r="DB101" s="50">
        <f t="shared" si="57"/>
        <v>-107.74324000000004</v>
      </c>
      <c r="DC101" s="50">
        <f t="shared" si="57"/>
        <v>-68.948319999999967</v>
      </c>
      <c r="DD101" s="50">
        <f t="shared" si="57"/>
        <v>623.08215999999993</v>
      </c>
      <c r="DE101" s="50">
        <f t="shared" si="57"/>
        <v>-12.575479999999999</v>
      </c>
      <c r="DF101" s="50">
        <f t="shared" si="57"/>
        <v>-222.01036000000005</v>
      </c>
      <c r="DG101" s="50">
        <f t="shared" si="57"/>
        <v>-119.93519999999998</v>
      </c>
      <c r="DH101" s="50">
        <f t="shared" si="57"/>
        <v>-54.801919999999996</v>
      </c>
      <c r="DI101" s="50">
        <f t="shared" si="57"/>
        <v>-139.26759999999996</v>
      </c>
      <c r="DJ101" s="50">
        <f t="shared" si="57"/>
        <v>241.30124000000001</v>
      </c>
      <c r="DK101" s="50">
        <f t="shared" si="57"/>
        <v>1410.46444</v>
      </c>
      <c r="DL101" s="50">
        <f t="shared" si="57"/>
        <v>1620.10808</v>
      </c>
      <c r="DM101" s="50">
        <f t="shared" si="57"/>
        <v>583.77803999999992</v>
      </c>
      <c r="DN101" s="50">
        <f t="shared" si="57"/>
        <v>605.32756000000018</v>
      </c>
      <c r="DO101" s="50">
        <f t="shared" si="57"/>
        <v>304.31884000000002</v>
      </c>
      <c r="DP101" s="50">
        <f t="shared" si="57"/>
        <v>147.45360000000002</v>
      </c>
      <c r="DQ101" s="50">
        <f t="shared" si="57"/>
        <v>-144.8664</v>
      </c>
      <c r="DR101" s="50">
        <f t="shared" si="57"/>
        <v>154.15768000000003</v>
      </c>
      <c r="DS101" s="50">
        <f t="shared" si="57"/>
        <v>111.05471999999999</v>
      </c>
      <c r="DT101" s="50">
        <f t="shared" si="57"/>
        <v>246.07288</v>
      </c>
      <c r="DU101" s="50">
        <f t="shared" si="57"/>
        <v>147.89784</v>
      </c>
      <c r="DV101" s="50">
        <f t="shared" si="57"/>
        <v>-797.57835999999998</v>
      </c>
      <c r="DW101" s="50">
        <f t="shared" si="57"/>
        <v>336.12464</v>
      </c>
      <c r="DX101" s="50">
        <f t="shared" si="57"/>
        <v>-849.20263999999997</v>
      </c>
      <c r="DY101" s="50">
        <f t="shared" si="57"/>
        <v>268.51440000000002</v>
      </c>
      <c r="DZ101" s="50">
        <f t="shared" si="57"/>
        <v>-912.16007999999999</v>
      </c>
      <c r="EA101" s="50">
        <f t="shared" si="57"/>
        <v>1117.0054</v>
      </c>
      <c r="EB101" s="50">
        <f t="shared" si="57"/>
        <v>-224.82327999999995</v>
      </c>
      <c r="EC101" s="50">
        <f t="shared" si="57"/>
        <v>338.32655999999997</v>
      </c>
      <c r="ED101" s="50">
        <f t="shared" si="57"/>
        <v>308.09764000000001</v>
      </c>
      <c r="EE101" s="50">
        <f t="shared" si="57"/>
        <v>256.58324000000005</v>
      </c>
      <c r="EF101" s="50">
        <f t="shared" si="57"/>
        <v>206.90316000000001</v>
      </c>
      <c r="EG101" s="50">
        <f t="shared" si="57"/>
        <v>321.92764</v>
      </c>
      <c r="EH101" s="50">
        <f t="shared" si="57"/>
        <v>302.23496</v>
      </c>
      <c r="EI101" s="50">
        <f t="shared" si="57"/>
        <v>-342.57104000000004</v>
      </c>
      <c r="EJ101" s="50">
        <f t="shared" ref="EJ101:GX101" si="58">EJ100-EJ97</f>
        <v>-59.238159999999993</v>
      </c>
      <c r="EK101" s="50">
        <f t="shared" si="58"/>
        <v>-233.19127999999995</v>
      </c>
      <c r="EL101" s="50">
        <f t="shared" si="58"/>
        <v>-351.93296000000004</v>
      </c>
      <c r="EM101" s="50">
        <f t="shared" si="58"/>
        <v>-6.4179200000000378</v>
      </c>
      <c r="EN101" s="50">
        <f t="shared" si="58"/>
        <v>-262.46836000000002</v>
      </c>
      <c r="EO101" s="50">
        <f t="shared" si="58"/>
        <v>283.66131999999999</v>
      </c>
      <c r="EP101" s="50">
        <f t="shared" si="58"/>
        <v>-377.21103999999991</v>
      </c>
      <c r="EQ101" s="50">
        <f t="shared" si="58"/>
        <v>109.64891999999999</v>
      </c>
      <c r="ER101" s="50">
        <f t="shared" si="58"/>
        <v>-539.21756000000005</v>
      </c>
      <c r="ES101" s="50">
        <f t="shared" si="58"/>
        <v>86.636240000000015</v>
      </c>
      <c r="ET101" s="50">
        <f t="shared" si="58"/>
        <v>-26.67204000000001</v>
      </c>
      <c r="EU101" s="50">
        <f t="shared" si="58"/>
        <v>-72.805720000000065</v>
      </c>
      <c r="EV101" s="50">
        <f t="shared" si="58"/>
        <v>132.95032000000015</v>
      </c>
      <c r="EW101" s="50">
        <f t="shared" si="58"/>
        <v>-41.37675999999999</v>
      </c>
      <c r="EX101" s="50">
        <f t="shared" si="58"/>
        <v>-178.49495999999999</v>
      </c>
      <c r="EY101" s="50">
        <f t="shared" si="58"/>
        <v>94.261280000000028</v>
      </c>
      <c r="EZ101" s="50">
        <f t="shared" si="58"/>
        <v>9.1469999999999914</v>
      </c>
      <c r="FA101" s="50">
        <f t="shared" si="58"/>
        <v>71.663279999999986</v>
      </c>
      <c r="FB101" s="50">
        <f t="shared" si="58"/>
        <v>305.37184000000002</v>
      </c>
      <c r="FC101" s="50">
        <f t="shared" si="58"/>
        <v>173.97323999999998</v>
      </c>
      <c r="FD101" s="50">
        <f t="shared" si="58"/>
        <v>51.753720000000015</v>
      </c>
      <c r="FE101" s="50">
        <f t="shared" si="58"/>
        <v>-40.325599999999952</v>
      </c>
      <c r="FF101" s="50">
        <f t="shared" si="58"/>
        <v>202.24564000000001</v>
      </c>
      <c r="FG101" s="50">
        <f t="shared" si="58"/>
        <v>122.61974079999999</v>
      </c>
      <c r="FH101" s="50">
        <f t="shared" si="58"/>
        <v>-607.62687679999999</v>
      </c>
      <c r="FI101" s="50">
        <f t="shared" si="58"/>
        <v>159.44448</v>
      </c>
      <c r="FJ101" s="50">
        <f t="shared" si="58"/>
        <v>-12.587959999999981</v>
      </c>
      <c r="FK101" s="50">
        <f t="shared" si="58"/>
        <v>298.19797600000015</v>
      </c>
      <c r="FL101" s="50">
        <f t="shared" si="58"/>
        <v>488.44951999999967</v>
      </c>
      <c r="FM101" s="50">
        <f t="shared" si="58"/>
        <v>317.70875999999998</v>
      </c>
      <c r="FN101" s="50">
        <f t="shared" si="58"/>
        <v>459.93799999999999</v>
      </c>
      <c r="FO101" s="50">
        <f t="shared" si="58"/>
        <v>150.58656000000002</v>
      </c>
      <c r="FP101" s="50">
        <f t="shared" si="58"/>
        <v>250.57056</v>
      </c>
      <c r="FQ101" s="50">
        <f t="shared" si="58"/>
        <v>245.10232000000002</v>
      </c>
      <c r="FR101" s="50">
        <f t="shared" si="58"/>
        <v>72.36936</v>
      </c>
      <c r="FS101" s="50">
        <f t="shared" si="58"/>
        <v>18.169520000000006</v>
      </c>
      <c r="FT101" s="50">
        <f t="shared" si="58"/>
        <v>-82.222160000000002</v>
      </c>
      <c r="FU101" s="50">
        <f t="shared" si="58"/>
        <v>185.06875999999994</v>
      </c>
      <c r="FV101" s="50">
        <f t="shared" si="58"/>
        <v>-271.19892000000004</v>
      </c>
      <c r="FW101" s="50">
        <f t="shared" si="58"/>
        <v>-739.60556000000008</v>
      </c>
      <c r="FX101" s="50">
        <f t="shared" si="58"/>
        <v>173.01815999999997</v>
      </c>
      <c r="FY101" s="50">
        <f t="shared" si="58"/>
        <v>139.56407999999999</v>
      </c>
      <c r="FZ101" s="50">
        <f t="shared" si="58"/>
        <v>195.57792000000001</v>
      </c>
      <c r="GA101" s="50">
        <f t="shared" si="58"/>
        <v>153.38571999999999</v>
      </c>
      <c r="GB101" s="50">
        <f t="shared" si="58"/>
        <v>-159.39107999999999</v>
      </c>
      <c r="GC101" s="50">
        <f t="shared" si="58"/>
        <v>-235.43151999999998</v>
      </c>
      <c r="GD101" s="50">
        <f t="shared" si="58"/>
        <v>-185.81723999999997</v>
      </c>
      <c r="GE101" s="50">
        <f t="shared" si="58"/>
        <v>74.102080000000001</v>
      </c>
      <c r="GF101" s="50">
        <f t="shared" si="58"/>
        <v>1.4495600000000053</v>
      </c>
      <c r="GG101" s="50">
        <f t="shared" si="58"/>
        <v>169.87988000000001</v>
      </c>
      <c r="GH101" s="50">
        <f t="shared" si="58"/>
        <v>103.5842</v>
      </c>
      <c r="GI101" s="50">
        <f t="shared" si="58"/>
        <v>161.28644</v>
      </c>
      <c r="GJ101" s="50">
        <f t="shared" si="58"/>
        <v>-10.247439999999955</v>
      </c>
      <c r="GK101" s="50">
        <f t="shared" si="58"/>
        <v>27.655240000000006</v>
      </c>
      <c r="GL101" s="50">
        <f t="shared" si="58"/>
        <v>33.743120000000005</v>
      </c>
      <c r="GM101" s="50">
        <f t="shared" si="58"/>
        <v>84.434879999999993</v>
      </c>
      <c r="GN101" s="50">
        <f t="shared" si="58"/>
        <v>109.27767999999998</v>
      </c>
      <c r="GO101" s="50">
        <f t="shared" si="58"/>
        <v>-37.705199999999991</v>
      </c>
      <c r="GP101" s="50">
        <f t="shared" si="58"/>
        <v>137.25528000000003</v>
      </c>
      <c r="GQ101" s="50">
        <f t="shared" si="58"/>
        <v>78.605840000000001</v>
      </c>
      <c r="GR101" s="50">
        <f t="shared" si="58"/>
        <v>64.605720000000019</v>
      </c>
      <c r="GS101" s="50">
        <f t="shared" si="58"/>
        <v>-515.24447999999995</v>
      </c>
      <c r="GT101" s="50">
        <f t="shared" si="58"/>
        <v>146.46336000000002</v>
      </c>
      <c r="GU101" s="50">
        <f t="shared" si="58"/>
        <v>-132.39500000000004</v>
      </c>
      <c r="GV101" s="50">
        <f t="shared" si="58"/>
        <v>-65.675960000000003</v>
      </c>
      <c r="GW101" s="50">
        <f t="shared" si="58"/>
        <v>-98.136120000000005</v>
      </c>
      <c r="GX101" s="50">
        <f t="shared" si="58"/>
        <v>78.696439999999996</v>
      </c>
      <c r="GY101" s="50">
        <f t="shared" ref="GY101:ID101" si="59">GY100-GY97</f>
        <v>45.857680000000016</v>
      </c>
      <c r="GZ101" s="50">
        <f t="shared" si="59"/>
        <v>155.51772000000003</v>
      </c>
      <c r="HA101" s="50">
        <f t="shared" si="59"/>
        <v>-39.493400000000008</v>
      </c>
      <c r="HB101" s="50">
        <f t="shared" si="59"/>
        <v>190.05068000000003</v>
      </c>
      <c r="HC101" s="50">
        <f t="shared" si="59"/>
        <v>-128.43391999999989</v>
      </c>
      <c r="HD101" s="50">
        <f t="shared" si="59"/>
        <v>-3.7807999999999993</v>
      </c>
      <c r="HE101" s="50">
        <f t="shared" si="59"/>
        <v>-102.69560000000001</v>
      </c>
      <c r="HF101" s="50">
        <f t="shared" si="59"/>
        <v>-1.1763600000000025</v>
      </c>
      <c r="HG101" s="50">
        <f t="shared" si="59"/>
        <v>-135.99663999999999</v>
      </c>
      <c r="HH101" s="50">
        <f t="shared" si="59"/>
        <v>113.62252000000001</v>
      </c>
      <c r="HI101" s="50">
        <f t="shared" si="59"/>
        <v>-172.46683999999999</v>
      </c>
      <c r="HJ101" s="50">
        <f t="shared" si="59"/>
        <v>292.298</v>
      </c>
      <c r="HK101" s="50">
        <f t="shared" si="59"/>
        <v>-224.34415999999996</v>
      </c>
      <c r="HL101" s="50">
        <f t="shared" si="59"/>
        <v>88.015799999999984</v>
      </c>
      <c r="HM101" s="50">
        <f t="shared" si="59"/>
        <v>-537.77035999999976</v>
      </c>
      <c r="HN101" s="50">
        <f t="shared" si="59"/>
        <v>121.83059999999998</v>
      </c>
      <c r="HO101" s="50">
        <f t="shared" si="59"/>
        <v>57.977040000000017</v>
      </c>
      <c r="HP101" s="50">
        <f t="shared" si="59"/>
        <v>-60.369599999999963</v>
      </c>
      <c r="HQ101" s="50">
        <f t="shared" si="59"/>
        <v>296.53055999999998</v>
      </c>
      <c r="HR101" s="50">
        <f t="shared" si="59"/>
        <v>35.662599999999998</v>
      </c>
      <c r="HS101" s="50">
        <f t="shared" si="59"/>
        <v>46.306920000000019</v>
      </c>
      <c r="HT101" s="50">
        <f t="shared" si="59"/>
        <v>-138.78327999999999</v>
      </c>
      <c r="HU101" s="50">
        <f t="shared" si="59"/>
        <v>-16.921679999999981</v>
      </c>
      <c r="HV101" s="50">
        <f t="shared" si="59"/>
        <v>7.4452000000000282</v>
      </c>
      <c r="HW101" s="50">
        <f t="shared" si="59"/>
        <v>116.96052</v>
      </c>
      <c r="HX101" s="50">
        <f t="shared" si="59"/>
        <v>113.35420000000001</v>
      </c>
      <c r="HY101" s="50">
        <f t="shared" si="59"/>
        <v>96.661959999999993</v>
      </c>
      <c r="HZ101" s="50">
        <f t="shared" si="59"/>
        <v>72.363319999999987</v>
      </c>
      <c r="IA101" s="50">
        <f t="shared" si="59"/>
        <v>112.11376</v>
      </c>
      <c r="IB101" s="50">
        <f t="shared" si="59"/>
        <v>-85.62</v>
      </c>
      <c r="IC101" s="50">
        <f t="shared" si="59"/>
        <v>-119.43043999999998</v>
      </c>
      <c r="ID101" s="50">
        <f t="shared" si="59"/>
        <v>-838.30451999999991</v>
      </c>
    </row>
    <row r="102" spans="1:238" ht="11.25" customHeight="1">
      <c r="AJ102" s="2"/>
    </row>
    <row r="103" spans="1:238">
      <c r="D103" s="3"/>
    </row>
    <row r="104" spans="1:238">
      <c r="D104" s="34"/>
      <c r="F104" s="3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</row>
    <row r="105" spans="1:238">
      <c r="AJ105" s="2"/>
    </row>
    <row r="106" spans="1:238">
      <c r="AJ106" s="2"/>
    </row>
    <row r="107" spans="1:238">
      <c r="AJ107" s="2"/>
    </row>
    <row r="108" spans="1:238">
      <c r="AJ108" s="2"/>
    </row>
    <row r="109" spans="1:238">
      <c r="AJ109" s="2"/>
    </row>
    <row r="110" spans="1:238">
      <c r="AJ110" s="2"/>
    </row>
    <row r="111" spans="1:238">
      <c r="AJ111" s="2"/>
    </row>
    <row r="112" spans="1:238">
      <c r="AJ112" s="2"/>
    </row>
    <row r="113" spans="36:36">
      <c r="AJ113" s="2"/>
    </row>
    <row r="114" spans="36:36">
      <c r="AJ114" s="2"/>
    </row>
    <row r="115" spans="36:36">
      <c r="AJ115" s="2"/>
    </row>
    <row r="116" spans="36:36">
      <c r="AJ116" s="2"/>
    </row>
    <row r="117" spans="36:36">
      <c r="AJ117" s="2"/>
    </row>
    <row r="118" spans="36:36">
      <c r="AJ118" s="2"/>
    </row>
    <row r="119" spans="36:36">
      <c r="AJ119" s="2"/>
    </row>
    <row r="120" spans="36:36">
      <c r="AJ120" s="2"/>
    </row>
    <row r="121" spans="36:36">
      <c r="AJ121" s="2"/>
    </row>
    <row r="122" spans="36:36">
      <c r="AJ122" s="2"/>
    </row>
    <row r="123" spans="36:36">
      <c r="AJ123" s="2"/>
    </row>
    <row r="124" spans="36:36">
      <c r="AJ124" s="2"/>
    </row>
    <row r="125" spans="36:36">
      <c r="AJ125" s="2"/>
    </row>
    <row r="126" spans="36:36">
      <c r="AJ126" s="2"/>
    </row>
    <row r="127" spans="36:36">
      <c r="AJ127" s="2"/>
    </row>
    <row r="128" spans="36:36">
      <c r="AJ128" s="2"/>
    </row>
    <row r="129" spans="36:36">
      <c r="AJ129" s="2"/>
    </row>
    <row r="130" spans="36:36">
      <c r="AJ130" s="2"/>
    </row>
    <row r="131" spans="36:36">
      <c r="AJ131" s="2"/>
    </row>
    <row r="132" spans="36:36">
      <c r="AJ132" s="2"/>
    </row>
    <row r="133" spans="36:36">
      <c r="AJ133" s="2"/>
    </row>
    <row r="134" spans="36:36">
      <c r="AJ134" s="2"/>
    </row>
    <row r="135" spans="36:36">
      <c r="AJ135" s="2"/>
    </row>
    <row r="136" spans="36:36">
      <c r="AJ136" s="2"/>
    </row>
  </sheetData>
  <sheetProtection formatCells="0" formatColumns="0" formatRows="0" insertColumns="0" insertRows="0" insertHyperlinks="0" deleteColumns="0" deleteRows="0" sort="0" autoFilter="0" pivotTables="0"/>
  <mergeCells count="238">
    <mergeCell ref="HZ9:HZ11"/>
    <mergeCell ref="IA9:IA11"/>
    <mergeCell ref="IB9:IB11"/>
    <mergeCell ref="IC9:IC11"/>
    <mergeCell ref="ID9:ID11"/>
    <mergeCell ref="D10:F10"/>
    <mergeCell ref="HT9:HT11"/>
    <mergeCell ref="HU9:HU11"/>
    <mergeCell ref="HV9:HV11"/>
    <mergeCell ref="HW9:HW11"/>
    <mergeCell ref="HX9:HX11"/>
    <mergeCell ref="HY9:HY11"/>
    <mergeCell ref="HN9:HN11"/>
    <mergeCell ref="HO9:HO11"/>
    <mergeCell ref="HP9:HP11"/>
    <mergeCell ref="HQ9:HQ11"/>
    <mergeCell ref="HR9:HR11"/>
    <mergeCell ref="HS9:HS11"/>
    <mergeCell ref="HH9:HH11"/>
    <mergeCell ref="HI9:HI11"/>
    <mergeCell ref="HJ9:HJ11"/>
    <mergeCell ref="HK9:HK11"/>
    <mergeCell ref="HL9:HL11"/>
    <mergeCell ref="HM9:HM11"/>
    <mergeCell ref="HB9:HB11"/>
    <mergeCell ref="HC9:HC11"/>
    <mergeCell ref="HD9:HD11"/>
    <mergeCell ref="HE9:HE11"/>
    <mergeCell ref="HF9:HF11"/>
    <mergeCell ref="HG9:HG11"/>
    <mergeCell ref="GV9:GV11"/>
    <mergeCell ref="GW9:GW11"/>
    <mergeCell ref="GX9:GX11"/>
    <mergeCell ref="GY9:GY11"/>
    <mergeCell ref="GZ9:GZ11"/>
    <mergeCell ref="HA9:HA11"/>
    <mergeCell ref="GP9:GP11"/>
    <mergeCell ref="GQ9:GQ11"/>
    <mergeCell ref="GR9:GR11"/>
    <mergeCell ref="GS9:GS11"/>
    <mergeCell ref="GT9:GT11"/>
    <mergeCell ref="GU9:GU11"/>
    <mergeCell ref="GJ9:GJ11"/>
    <mergeCell ref="GK9:GK11"/>
    <mergeCell ref="GL9:GL11"/>
    <mergeCell ref="GM9:GM11"/>
    <mergeCell ref="GN9:GN11"/>
    <mergeCell ref="GO9:GO11"/>
    <mergeCell ref="GD9:GD11"/>
    <mergeCell ref="GE9:GE11"/>
    <mergeCell ref="GF9:GF11"/>
    <mergeCell ref="GG9:GG11"/>
    <mergeCell ref="GH9:GH11"/>
    <mergeCell ref="GI9:GI11"/>
    <mergeCell ref="FX9:FX11"/>
    <mergeCell ref="FY9:FY11"/>
    <mergeCell ref="FZ9:FZ11"/>
    <mergeCell ref="GA9:GA11"/>
    <mergeCell ref="GB9:GB11"/>
    <mergeCell ref="GC9:GC11"/>
    <mergeCell ref="FR9:FR11"/>
    <mergeCell ref="FS9:FS11"/>
    <mergeCell ref="FT9:FT11"/>
    <mergeCell ref="FU9:FU11"/>
    <mergeCell ref="FV9:FV11"/>
    <mergeCell ref="FW9:FW11"/>
    <mergeCell ref="FL9:FL11"/>
    <mergeCell ref="FM9:FM11"/>
    <mergeCell ref="FN9:FN11"/>
    <mergeCell ref="FO9:FO11"/>
    <mergeCell ref="FP9:FP11"/>
    <mergeCell ref="FQ9:FQ11"/>
    <mergeCell ref="FF9:FF11"/>
    <mergeCell ref="FG9:FG11"/>
    <mergeCell ref="FH9:FH11"/>
    <mergeCell ref="FI9:FI11"/>
    <mergeCell ref="FJ9:FJ11"/>
    <mergeCell ref="FK9:FK11"/>
    <mergeCell ref="EZ9:EZ11"/>
    <mergeCell ref="FA9:FA11"/>
    <mergeCell ref="FB9:FB11"/>
    <mergeCell ref="FC9:FC11"/>
    <mergeCell ref="FD9:FD11"/>
    <mergeCell ref="FE9:FE11"/>
    <mergeCell ref="ET9:ET11"/>
    <mergeCell ref="EU9:EU11"/>
    <mergeCell ref="EV9:EV11"/>
    <mergeCell ref="EW9:EW11"/>
    <mergeCell ref="EX9:EX11"/>
    <mergeCell ref="EY9:EY11"/>
    <mergeCell ref="EN9:EN11"/>
    <mergeCell ref="EO9:EO11"/>
    <mergeCell ref="EP9:EP11"/>
    <mergeCell ref="EQ9:EQ11"/>
    <mergeCell ref="ER9:ER11"/>
    <mergeCell ref="ES9:ES11"/>
    <mergeCell ref="EH9:EH11"/>
    <mergeCell ref="EI9:EI11"/>
    <mergeCell ref="EJ9:EJ11"/>
    <mergeCell ref="EK9:EK11"/>
    <mergeCell ref="EL9:EL11"/>
    <mergeCell ref="EM9:EM11"/>
    <mergeCell ref="EB9:EB11"/>
    <mergeCell ref="EC9:EC11"/>
    <mergeCell ref="ED9:ED11"/>
    <mergeCell ref="EE9:EE11"/>
    <mergeCell ref="EF9:EF11"/>
    <mergeCell ref="EG9:EG11"/>
    <mergeCell ref="DV9:DV11"/>
    <mergeCell ref="DW9:DW11"/>
    <mergeCell ref="DX9:DX11"/>
    <mergeCell ref="DY9:DY11"/>
    <mergeCell ref="DZ9:DZ11"/>
    <mergeCell ref="EA9:EA11"/>
    <mergeCell ref="DP9:DP11"/>
    <mergeCell ref="DQ9:DQ11"/>
    <mergeCell ref="DR9:DR11"/>
    <mergeCell ref="DS9:DS11"/>
    <mergeCell ref="DT9:DT11"/>
    <mergeCell ref="DU9:DU11"/>
    <mergeCell ref="DJ9:DJ11"/>
    <mergeCell ref="DK9:DK11"/>
    <mergeCell ref="DL9:DL11"/>
    <mergeCell ref="DM9:DM11"/>
    <mergeCell ref="DN9:DN11"/>
    <mergeCell ref="DO9:DO11"/>
    <mergeCell ref="DD9:DD11"/>
    <mergeCell ref="DE9:DE11"/>
    <mergeCell ref="DF9:DF11"/>
    <mergeCell ref="DG9:DG11"/>
    <mergeCell ref="DH9:DH11"/>
    <mergeCell ref="DI9:DI11"/>
    <mergeCell ref="CX9:CX11"/>
    <mergeCell ref="CY9:CY11"/>
    <mergeCell ref="CZ9:CZ11"/>
    <mergeCell ref="DA9:DA11"/>
    <mergeCell ref="DB9:DB11"/>
    <mergeCell ref="DC9:DC11"/>
    <mergeCell ref="CR9:CR11"/>
    <mergeCell ref="CS9:CS11"/>
    <mergeCell ref="CT9:CT11"/>
    <mergeCell ref="CU9:CU11"/>
    <mergeCell ref="CV9:CV11"/>
    <mergeCell ref="CW9:CW11"/>
    <mergeCell ref="CL9:CL11"/>
    <mergeCell ref="CM9:CM11"/>
    <mergeCell ref="CN9:CN11"/>
    <mergeCell ref="CO9:CO11"/>
    <mergeCell ref="CP9:CP11"/>
    <mergeCell ref="CQ9:CQ11"/>
    <mergeCell ref="CF9:CF11"/>
    <mergeCell ref="CG9:CG11"/>
    <mergeCell ref="CH9:CH11"/>
    <mergeCell ref="CI9:CI11"/>
    <mergeCell ref="CJ9:CJ11"/>
    <mergeCell ref="CK9:CK11"/>
    <mergeCell ref="BZ9:BZ11"/>
    <mergeCell ref="CA9:CA11"/>
    <mergeCell ref="CB9:CB11"/>
    <mergeCell ref="CC9:CC11"/>
    <mergeCell ref="CD9:CD11"/>
    <mergeCell ref="CE9:CE11"/>
    <mergeCell ref="BT9:BT11"/>
    <mergeCell ref="BU9:BU11"/>
    <mergeCell ref="BV9:BV11"/>
    <mergeCell ref="BW9:BW11"/>
    <mergeCell ref="BX9:BX11"/>
    <mergeCell ref="BY9:BY11"/>
    <mergeCell ref="BN9:BN11"/>
    <mergeCell ref="BO9:BO11"/>
    <mergeCell ref="BP9:BP11"/>
    <mergeCell ref="BQ9:BQ11"/>
    <mergeCell ref="BR9:BR11"/>
    <mergeCell ref="BS9:BS11"/>
    <mergeCell ref="BH9:BH11"/>
    <mergeCell ref="BI9:BI11"/>
    <mergeCell ref="BJ9:BJ11"/>
    <mergeCell ref="BK9:BK11"/>
    <mergeCell ref="BL9:BL11"/>
    <mergeCell ref="BM9:BM11"/>
    <mergeCell ref="BB9:BB11"/>
    <mergeCell ref="BC9:BC11"/>
    <mergeCell ref="BD9:BD11"/>
    <mergeCell ref="BE9:BE11"/>
    <mergeCell ref="BF9:BF11"/>
    <mergeCell ref="BG9:BG11"/>
    <mergeCell ref="AV9:AV11"/>
    <mergeCell ref="AW9:AW11"/>
    <mergeCell ref="AX9:AX11"/>
    <mergeCell ref="AY9:AY11"/>
    <mergeCell ref="AZ9:AZ11"/>
    <mergeCell ref="BA9:BA11"/>
    <mergeCell ref="AP9:AP11"/>
    <mergeCell ref="AQ9:AQ11"/>
    <mergeCell ref="AR9:AR11"/>
    <mergeCell ref="AS9:AS11"/>
    <mergeCell ref="AT9:AT11"/>
    <mergeCell ref="AU9:AU11"/>
    <mergeCell ref="AJ9:AJ11"/>
    <mergeCell ref="AK9:AK11"/>
    <mergeCell ref="AL9:AL11"/>
    <mergeCell ref="AM9:AM11"/>
    <mergeCell ref="AN9:AN11"/>
    <mergeCell ref="AO9:AO11"/>
    <mergeCell ref="AF9:AF11"/>
    <mergeCell ref="AG9:AG11"/>
    <mergeCell ref="AH9:AH11"/>
    <mergeCell ref="AI9:AI11"/>
    <mergeCell ref="X9:X11"/>
    <mergeCell ref="Y9:Y11"/>
    <mergeCell ref="Z9:Z11"/>
    <mergeCell ref="AA9:AA11"/>
    <mergeCell ref="AB9:AB11"/>
    <mergeCell ref="AC9:AC11"/>
    <mergeCell ref="A7:AK7"/>
    <mergeCell ref="A9:A11"/>
    <mergeCell ref="B9:B11"/>
    <mergeCell ref="C9:C11"/>
    <mergeCell ref="D9:F9"/>
    <mergeCell ref="G9:G11"/>
    <mergeCell ref="H9:H11"/>
    <mergeCell ref="I9:I11"/>
    <mergeCell ref="J9:J11"/>
    <mergeCell ref="K9:K11"/>
    <mergeCell ref="R9:R11"/>
    <mergeCell ref="S9:S11"/>
    <mergeCell ref="T9:T11"/>
    <mergeCell ref="U9:U11"/>
    <mergeCell ref="V9:V11"/>
    <mergeCell ref="W9:W11"/>
    <mergeCell ref="L9:L11"/>
    <mergeCell ref="M9:M11"/>
    <mergeCell ref="N9:N11"/>
    <mergeCell ref="O9:O11"/>
    <mergeCell ref="P9:P11"/>
    <mergeCell ref="Q9:Q11"/>
    <mergeCell ref="AD9:AD11"/>
    <mergeCell ref="AE9:AE11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F100"/>
  <sheetViews>
    <sheetView topLeftCell="A70" zoomScale="90" zoomScaleNormal="90" workbookViewId="0">
      <selection activeCell="B96" sqref="B96"/>
    </sheetView>
  </sheetViews>
  <sheetFormatPr defaultColWidth="3.5703125" defaultRowHeight="10.5" customHeight="1"/>
  <cols>
    <col min="1" max="1" width="5.140625" style="1" customWidth="1"/>
    <col min="2" max="2" width="75.28515625" style="1" customWidth="1"/>
    <col min="3" max="3" width="11.140625" style="1" customWidth="1"/>
    <col min="4" max="4" width="13.42578125" style="1" customWidth="1"/>
    <col min="5" max="5" width="10.140625" style="1" customWidth="1"/>
    <col min="6" max="6" width="9.5703125" style="1" customWidth="1"/>
    <col min="7" max="7" width="7.85546875" style="1" customWidth="1"/>
    <col min="8" max="9" width="7.5703125" style="1" customWidth="1"/>
    <col min="10" max="10" width="7.42578125" style="1" customWidth="1"/>
    <col min="11" max="12" width="7.7109375" style="1" customWidth="1"/>
    <col min="13" max="13" width="8" style="1" customWidth="1"/>
    <col min="14" max="14" width="7.5703125" style="1" customWidth="1"/>
    <col min="15" max="16" width="7.7109375" style="1" customWidth="1"/>
    <col min="17" max="18" width="7.85546875" style="1" customWidth="1"/>
    <col min="19" max="19" width="7.7109375" style="1" customWidth="1"/>
    <col min="20" max="20" width="7.85546875" style="1" customWidth="1"/>
    <col min="21" max="21" width="8.28515625" style="1" customWidth="1"/>
    <col min="22" max="22" width="7.85546875" style="1" customWidth="1"/>
    <col min="23" max="23" width="8.140625" style="1" customWidth="1"/>
    <col min="24" max="24" width="7.7109375" style="1" customWidth="1"/>
    <col min="25" max="25" width="7.5703125" style="1" customWidth="1"/>
    <col min="26" max="26" width="7.28515625" style="1" customWidth="1"/>
    <col min="27" max="27" width="8" style="1" customWidth="1"/>
    <col min="28" max="28" width="7.7109375" style="1" customWidth="1"/>
    <col min="29" max="29" width="7.85546875" style="1" customWidth="1"/>
    <col min="30" max="30" width="8.140625" style="1" customWidth="1"/>
    <col min="31" max="31" width="7.5703125" style="1" customWidth="1"/>
    <col min="32" max="32" width="7.85546875" style="1" customWidth="1"/>
    <col min="33" max="34" width="7.5703125" style="1" customWidth="1"/>
    <col min="35" max="35" width="7.85546875" style="1" customWidth="1"/>
    <col min="36" max="36" width="7.140625" style="1" customWidth="1"/>
    <col min="37" max="37" width="6.5703125" style="1" customWidth="1"/>
    <col min="38" max="38" width="8.42578125" style="1" customWidth="1"/>
    <col min="39" max="39" width="7" style="1" customWidth="1"/>
    <col min="40" max="40" width="6.42578125" style="1" customWidth="1"/>
    <col min="41" max="41" width="7.85546875" style="1" customWidth="1"/>
    <col min="42" max="42" width="8" style="1" customWidth="1"/>
    <col min="43" max="43" width="6.5703125" style="1" customWidth="1"/>
    <col min="44" max="44" width="7.7109375" style="1" customWidth="1"/>
    <col min="45" max="45" width="7.5703125" style="1" customWidth="1"/>
    <col min="46" max="46" width="8.7109375" style="1" customWidth="1"/>
    <col min="47" max="47" width="7.85546875" style="1" customWidth="1"/>
    <col min="48" max="48" width="7.5703125" style="1" customWidth="1"/>
    <col min="49" max="49" width="8.28515625" style="1" customWidth="1"/>
    <col min="50" max="50" width="7.5703125" style="1" customWidth="1"/>
    <col min="51" max="51" width="6.5703125" style="1" customWidth="1"/>
    <col min="52" max="52" width="8.140625" style="1" customWidth="1"/>
    <col min="53" max="53" width="7.5703125" style="1" customWidth="1"/>
    <col min="54" max="54" width="7.85546875" style="1" customWidth="1"/>
    <col min="55" max="56" width="7.5703125" style="1" customWidth="1"/>
    <col min="57" max="57" width="7.7109375" style="1" customWidth="1"/>
    <col min="58" max="59" width="7.85546875" style="1" customWidth="1"/>
    <col min="60" max="60" width="6.5703125" style="1" customWidth="1"/>
    <col min="61" max="61" width="6.85546875" style="1" customWidth="1"/>
    <col min="62" max="62" width="7" style="1" customWidth="1"/>
    <col min="63" max="63" width="6.7109375" style="1" customWidth="1"/>
    <col min="64" max="64" width="7.85546875" style="1" customWidth="1"/>
    <col min="65" max="65" width="8.140625" style="1" customWidth="1"/>
    <col min="66" max="66" width="8" style="1" customWidth="1"/>
    <col min="67" max="67" width="7.7109375" style="1" customWidth="1"/>
    <col min="68" max="70" width="6.5703125" style="1" customWidth="1"/>
    <col min="71" max="71" width="7.5703125" style="1" customWidth="1"/>
    <col min="72" max="72" width="7.7109375" style="1" customWidth="1"/>
    <col min="73" max="73" width="8.85546875" style="1" customWidth="1"/>
    <col min="74" max="74" width="7.85546875" style="1" customWidth="1"/>
    <col min="75" max="75" width="6.5703125" style="1" customWidth="1"/>
    <col min="76" max="76" width="7.85546875" style="1" customWidth="1"/>
    <col min="77" max="77" width="7.5703125" style="1" customWidth="1"/>
    <col min="78" max="78" width="6.85546875" style="1" customWidth="1"/>
    <col min="79" max="79" width="8" style="1" customWidth="1"/>
    <col min="80" max="81" width="7.5703125" style="1" customWidth="1"/>
    <col min="82" max="82" width="7.85546875" style="1" customWidth="1"/>
    <col min="83" max="83" width="8" style="1" customWidth="1"/>
    <col min="84" max="84" width="7.5703125" style="1" customWidth="1"/>
    <col min="85" max="85" width="7.85546875" style="1" customWidth="1"/>
    <col min="86" max="86" width="8.28515625" style="1" customWidth="1"/>
    <col min="87" max="87" width="6.7109375" style="1" customWidth="1"/>
    <col min="88" max="88" width="6.85546875" style="1" customWidth="1"/>
    <col min="89" max="89" width="7.7109375" style="1" customWidth="1"/>
    <col min="90" max="91" width="7.5703125" style="1" customWidth="1"/>
    <col min="92" max="92" width="7.7109375" style="1" customWidth="1"/>
    <col min="93" max="93" width="7.85546875" style="1" customWidth="1"/>
    <col min="94" max="94" width="7.5703125" style="1" customWidth="1"/>
    <col min="95" max="95" width="8" style="1" customWidth="1"/>
    <col min="96" max="96" width="7.85546875" style="1" customWidth="1"/>
    <col min="97" max="98" width="7.7109375" style="1" customWidth="1"/>
    <col min="99" max="101" width="7.5703125" style="1" customWidth="1"/>
    <col min="102" max="102" width="7.7109375" style="1" customWidth="1"/>
    <col min="103" max="103" width="7.85546875" style="1" customWidth="1"/>
    <col min="104" max="104" width="7.5703125" style="1" customWidth="1"/>
    <col min="105" max="105" width="7.85546875" style="1" customWidth="1"/>
    <col min="106" max="108" width="7.5703125" style="1" customWidth="1"/>
    <col min="109" max="109" width="8" style="1" customWidth="1"/>
    <col min="110" max="110" width="7.7109375" style="1" customWidth="1"/>
    <col min="111" max="111" width="7.85546875" style="1" customWidth="1"/>
    <col min="112" max="113" width="7.5703125" style="1" customWidth="1"/>
    <col min="114" max="114" width="7.85546875" style="1" customWidth="1"/>
    <col min="115" max="115" width="9.42578125" style="1" customWidth="1"/>
    <col min="116" max="116" width="9.5703125" style="1" customWidth="1"/>
    <col min="117" max="117" width="9.28515625" style="1" customWidth="1"/>
    <col min="118" max="118" width="7.85546875" style="1" customWidth="1"/>
    <col min="119" max="119" width="9.85546875" style="1" customWidth="1"/>
    <col min="120" max="120" width="8.140625" style="1" customWidth="1"/>
    <col min="121" max="121" width="7.7109375" style="1" customWidth="1"/>
    <col min="122" max="122" width="7.5703125" style="1" customWidth="1"/>
    <col min="123" max="123" width="8" style="1" customWidth="1"/>
    <col min="124" max="124" width="8.28515625" style="1" customWidth="1"/>
    <col min="125" max="126" width="7.5703125" style="1" customWidth="1"/>
    <col min="127" max="127" width="9.7109375" style="1" customWidth="1"/>
    <col min="128" max="128" width="7.7109375" style="1" customWidth="1"/>
    <col min="129" max="129" width="9.5703125" style="1" customWidth="1"/>
    <col min="130" max="130" width="8.28515625" style="1" customWidth="1"/>
    <col min="131" max="131" width="7.7109375" style="1" customWidth="1"/>
    <col min="132" max="132" width="9.28515625" style="1" customWidth="1"/>
    <col min="133" max="133" width="8" style="1" customWidth="1"/>
    <col min="134" max="134" width="7.85546875" style="1" customWidth="1"/>
    <col min="135" max="135" width="7.7109375" style="1" customWidth="1"/>
    <col min="136" max="136" width="8.140625" style="1" customWidth="1"/>
    <col min="137" max="137" width="7.85546875" style="1" customWidth="1"/>
    <col min="138" max="138" width="8" style="1" customWidth="1"/>
    <col min="139" max="140" width="7.5703125" style="1" customWidth="1"/>
    <col min="141" max="141" width="8" style="1" customWidth="1"/>
    <col min="142" max="142" width="7.7109375" style="1" customWidth="1"/>
    <col min="143" max="144" width="7.85546875" style="1" customWidth="1"/>
    <col min="145" max="145" width="8" style="1" customWidth="1"/>
    <col min="146" max="146" width="7.5703125" style="1" customWidth="1"/>
    <col min="147" max="148" width="8.140625" style="1" customWidth="1"/>
    <col min="149" max="149" width="7.5703125" style="1" customWidth="1"/>
    <col min="150" max="151" width="8" style="1" customWidth="1"/>
    <col min="152" max="152" width="7.85546875" style="1" customWidth="1"/>
    <col min="153" max="154" width="7.5703125" style="1" customWidth="1"/>
    <col min="155" max="155" width="8.140625" style="1" customWidth="1"/>
    <col min="156" max="156" width="7.85546875" style="1" customWidth="1"/>
    <col min="157" max="157" width="7.5703125" style="1" customWidth="1"/>
    <col min="158" max="158" width="7.85546875" style="1" customWidth="1"/>
    <col min="159" max="159" width="7.7109375" style="1" customWidth="1"/>
    <col min="160" max="160" width="8" style="1" customWidth="1"/>
    <col min="161" max="163" width="7.5703125" style="1" customWidth="1"/>
    <col min="164" max="164" width="7.7109375" style="1" customWidth="1"/>
    <col min="165" max="165" width="9.28515625" style="1" customWidth="1"/>
    <col min="166" max="167" width="7.85546875" style="1" customWidth="1"/>
    <col min="168" max="168" width="9.140625" style="1" customWidth="1"/>
    <col min="169" max="169" width="9.28515625" style="1" customWidth="1"/>
    <col min="170" max="172" width="7.85546875" style="1" customWidth="1"/>
    <col min="173" max="173" width="7.7109375" style="1" customWidth="1"/>
    <col min="174" max="174" width="7.5703125" style="1" customWidth="1"/>
    <col min="175" max="175" width="8" style="1" customWidth="1"/>
    <col min="176" max="176" width="7.7109375" style="1" customWidth="1"/>
    <col min="177" max="180" width="7.85546875" style="1" customWidth="1"/>
    <col min="181" max="181" width="7.7109375" style="1" customWidth="1"/>
    <col min="182" max="182" width="7.85546875" style="1" customWidth="1"/>
    <col min="183" max="183" width="7.5703125" style="1" customWidth="1"/>
    <col min="184" max="184" width="8.140625" style="1" customWidth="1"/>
    <col min="185" max="185" width="6.42578125" style="1" customWidth="1"/>
    <col min="186" max="186" width="7.7109375" style="1" customWidth="1"/>
    <col min="187" max="187" width="8" style="1" customWidth="1"/>
    <col min="188" max="188" width="7.85546875" style="1" customWidth="1"/>
    <col min="189" max="189" width="7.28515625" style="1" customWidth="1"/>
    <col min="190" max="190" width="7.5703125" style="1" customWidth="1"/>
    <col min="191" max="191" width="7.85546875" style="1" customWidth="1"/>
    <col min="192" max="193" width="7.7109375" style="1" customWidth="1"/>
    <col min="194" max="194" width="7.140625" style="1" customWidth="1"/>
    <col min="195" max="195" width="6.85546875" style="1" customWidth="1"/>
    <col min="196" max="196" width="7.7109375" style="1" customWidth="1"/>
    <col min="197" max="197" width="8" style="1" customWidth="1"/>
    <col min="198" max="198" width="7.5703125" style="1" customWidth="1"/>
    <col min="199" max="199" width="7.85546875" style="1" customWidth="1"/>
    <col min="200" max="200" width="6.85546875" style="1" customWidth="1"/>
    <col min="201" max="201" width="8" style="1" customWidth="1"/>
    <col min="202" max="202" width="8.42578125" style="1" customWidth="1"/>
    <col min="203" max="203" width="8.28515625" style="1" customWidth="1"/>
    <col min="204" max="206" width="7.85546875" style="1" customWidth="1"/>
    <col min="207" max="207" width="6.85546875" style="1" customWidth="1"/>
    <col min="208" max="208" width="8.140625" style="1" customWidth="1"/>
    <col min="209" max="209" width="7.7109375" style="1" customWidth="1"/>
    <col min="210" max="210" width="7.5703125" style="1" customWidth="1"/>
    <col min="211" max="211" width="8" style="1" customWidth="1"/>
    <col min="212" max="212" width="7.5703125" style="1" customWidth="1"/>
    <col min="213" max="213" width="7.7109375" style="1" customWidth="1"/>
    <col min="214" max="214" width="6.42578125" style="1" customWidth="1"/>
    <col min="215" max="215" width="7.42578125" style="1" customWidth="1"/>
    <col min="216" max="216" width="8.140625" style="1" customWidth="1"/>
    <col min="217" max="217" width="7.85546875" style="1" customWidth="1"/>
    <col min="218" max="218" width="7.5703125" style="1" customWidth="1"/>
    <col min="219" max="219" width="7" style="1" customWidth="1"/>
    <col min="220" max="220" width="7.85546875" style="1" customWidth="1"/>
    <col min="221" max="222" width="8" style="1" customWidth="1"/>
    <col min="223" max="223" width="8.28515625" style="1" customWidth="1"/>
    <col min="224" max="224" width="8" style="1" customWidth="1"/>
    <col min="225" max="225" width="7.5703125" style="1" customWidth="1"/>
    <col min="226" max="226" width="7.85546875" style="1" customWidth="1"/>
    <col min="227" max="227" width="7.5703125" style="1" customWidth="1"/>
    <col min="228" max="228" width="7.7109375" style="1" customWidth="1"/>
    <col min="229" max="229" width="7.5703125" style="1" customWidth="1"/>
    <col min="230" max="230" width="7.28515625" style="1" customWidth="1"/>
    <col min="231" max="232" width="8" style="1" customWidth="1"/>
    <col min="233" max="233" width="7.5703125" style="1" customWidth="1"/>
    <col min="234" max="234" width="8" style="1" customWidth="1"/>
    <col min="235" max="235" width="7.85546875" style="1" customWidth="1"/>
    <col min="236" max="237" width="7.5703125" style="1" customWidth="1"/>
    <col min="238" max="238" width="8.140625" style="1" customWidth="1"/>
    <col min="239" max="239" width="7.5703125" style="1" customWidth="1"/>
    <col min="240" max="240" width="8.140625" style="1" customWidth="1"/>
    <col min="241" max="16384" width="3.5703125" style="1"/>
  </cols>
  <sheetData>
    <row r="1" spans="1:240" ht="15" customHeight="1"/>
    <row r="2" spans="1:240" ht="20.25" customHeight="1">
      <c r="A2" s="74" t="s">
        <v>357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1:240" ht="14.25" customHeight="1">
      <c r="A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 t="s">
        <v>3</v>
      </c>
      <c r="AK3" s="8"/>
      <c r="AL3" s="7"/>
    </row>
    <row r="4" spans="1:240" ht="30.75" customHeight="1">
      <c r="A4" s="75" t="s">
        <v>4</v>
      </c>
      <c r="B4" s="76" t="s">
        <v>5</v>
      </c>
      <c r="C4" s="76" t="s">
        <v>6</v>
      </c>
      <c r="D4" s="77" t="s">
        <v>7</v>
      </c>
      <c r="E4" s="77"/>
      <c r="F4" s="77"/>
      <c r="G4" s="84" t="s">
        <v>8</v>
      </c>
      <c r="H4" s="84" t="s">
        <v>121</v>
      </c>
      <c r="I4" s="84" t="s">
        <v>122</v>
      </c>
      <c r="J4" s="84" t="s">
        <v>123</v>
      </c>
      <c r="K4" s="85" t="s">
        <v>124</v>
      </c>
      <c r="L4" s="85" t="s">
        <v>125</v>
      </c>
      <c r="M4" s="85" t="s">
        <v>126</v>
      </c>
      <c r="N4" s="84" t="s">
        <v>9</v>
      </c>
      <c r="O4" s="84" t="s">
        <v>127</v>
      </c>
      <c r="P4" s="84" t="s">
        <v>128</v>
      </c>
      <c r="Q4" s="84" t="s">
        <v>129</v>
      </c>
      <c r="R4" s="84" t="s">
        <v>130</v>
      </c>
      <c r="S4" s="84" t="s">
        <v>131</v>
      </c>
      <c r="T4" s="84" t="s">
        <v>132</v>
      </c>
      <c r="U4" s="84" t="s">
        <v>133</v>
      </c>
      <c r="V4" s="84" t="s">
        <v>134</v>
      </c>
      <c r="W4" s="84" t="s">
        <v>135</v>
      </c>
      <c r="X4" s="84" t="s">
        <v>136</v>
      </c>
      <c r="Y4" s="84" t="s">
        <v>137</v>
      </c>
      <c r="Z4" s="84" t="s">
        <v>138</v>
      </c>
      <c r="AA4" s="84" t="s">
        <v>139</v>
      </c>
      <c r="AB4" s="84" t="s">
        <v>140</v>
      </c>
      <c r="AC4" s="84" t="s">
        <v>141</v>
      </c>
      <c r="AD4" s="84" t="s">
        <v>142</v>
      </c>
      <c r="AE4" s="84" t="s">
        <v>143</v>
      </c>
      <c r="AF4" s="84" t="s">
        <v>144</v>
      </c>
      <c r="AG4" s="84" t="s">
        <v>145</v>
      </c>
      <c r="AH4" s="84" t="s">
        <v>146</v>
      </c>
      <c r="AI4" s="84" t="s">
        <v>147</v>
      </c>
      <c r="AJ4" s="84" t="s">
        <v>148</v>
      </c>
      <c r="AK4" s="84" t="s">
        <v>149</v>
      </c>
      <c r="AL4" s="84" t="s">
        <v>150</v>
      </c>
      <c r="AM4" s="84" t="s">
        <v>151</v>
      </c>
      <c r="AN4" s="84" t="s">
        <v>152</v>
      </c>
      <c r="AO4" s="84" t="s">
        <v>153</v>
      </c>
      <c r="AP4" s="84" t="s">
        <v>154</v>
      </c>
      <c r="AQ4" s="84" t="s">
        <v>155</v>
      </c>
      <c r="AR4" s="84" t="s">
        <v>156</v>
      </c>
      <c r="AS4" s="84" t="s">
        <v>157</v>
      </c>
      <c r="AT4" s="84" t="s">
        <v>158</v>
      </c>
      <c r="AU4" s="84" t="s">
        <v>159</v>
      </c>
      <c r="AV4" s="84" t="s">
        <v>160</v>
      </c>
      <c r="AW4" s="84" t="s">
        <v>161</v>
      </c>
      <c r="AX4" s="84" t="s">
        <v>162</v>
      </c>
      <c r="AY4" s="84" t="s">
        <v>163</v>
      </c>
      <c r="AZ4" s="84" t="s">
        <v>164</v>
      </c>
      <c r="BA4" s="84" t="s">
        <v>165</v>
      </c>
      <c r="BB4" s="84" t="s">
        <v>166</v>
      </c>
      <c r="BC4" s="84" t="s">
        <v>167</v>
      </c>
      <c r="BD4" s="84" t="s">
        <v>168</v>
      </c>
      <c r="BE4" s="84" t="s">
        <v>169</v>
      </c>
      <c r="BF4" s="84" t="s">
        <v>170</v>
      </c>
      <c r="BG4" s="84" t="s">
        <v>171</v>
      </c>
      <c r="BH4" s="84" t="s">
        <v>172</v>
      </c>
      <c r="BI4" s="84" t="s">
        <v>173</v>
      </c>
      <c r="BJ4" s="84" t="s">
        <v>174</v>
      </c>
      <c r="BK4" s="84" t="s">
        <v>175</v>
      </c>
      <c r="BL4" s="84" t="s">
        <v>176</v>
      </c>
      <c r="BM4" s="84" t="s">
        <v>177</v>
      </c>
      <c r="BN4" s="84" t="s">
        <v>178</v>
      </c>
      <c r="BO4" s="84" t="s">
        <v>179</v>
      </c>
      <c r="BP4" s="84" t="s">
        <v>180</v>
      </c>
      <c r="BQ4" s="84" t="s">
        <v>181</v>
      </c>
      <c r="BR4" s="84" t="s">
        <v>182</v>
      </c>
      <c r="BS4" s="84" t="s">
        <v>183</v>
      </c>
      <c r="BT4" s="84" t="s">
        <v>184</v>
      </c>
      <c r="BU4" s="84" t="s">
        <v>185</v>
      </c>
      <c r="BV4" s="84" t="s">
        <v>186</v>
      </c>
      <c r="BW4" s="84" t="s">
        <v>187</v>
      </c>
      <c r="BX4" s="84" t="s">
        <v>188</v>
      </c>
      <c r="BY4" s="84" t="s">
        <v>189</v>
      </c>
      <c r="BZ4" s="84" t="s">
        <v>190</v>
      </c>
      <c r="CA4" s="84" t="s">
        <v>191</v>
      </c>
      <c r="CB4" s="84" t="s">
        <v>192</v>
      </c>
      <c r="CC4" s="84" t="s">
        <v>193</v>
      </c>
      <c r="CD4" s="84" t="s">
        <v>194</v>
      </c>
      <c r="CE4" s="84" t="s">
        <v>195</v>
      </c>
      <c r="CF4" s="84" t="s">
        <v>196</v>
      </c>
      <c r="CG4" s="84" t="s">
        <v>197</v>
      </c>
      <c r="CH4" s="84" t="s">
        <v>198</v>
      </c>
      <c r="CI4" s="84" t="s">
        <v>199</v>
      </c>
      <c r="CJ4" s="84" t="s">
        <v>200</v>
      </c>
      <c r="CK4" s="84" t="s">
        <v>201</v>
      </c>
      <c r="CL4" s="84" t="s">
        <v>202</v>
      </c>
      <c r="CM4" s="84" t="s">
        <v>203</v>
      </c>
      <c r="CN4" s="84" t="s">
        <v>204</v>
      </c>
      <c r="CO4" s="84" t="s">
        <v>205</v>
      </c>
      <c r="CP4" s="84" t="s">
        <v>206</v>
      </c>
      <c r="CQ4" s="84" t="s">
        <v>207</v>
      </c>
      <c r="CR4" s="84" t="s">
        <v>208</v>
      </c>
      <c r="CS4" s="84" t="s">
        <v>209</v>
      </c>
      <c r="CT4" s="84" t="s">
        <v>210</v>
      </c>
      <c r="CU4" s="84" t="s">
        <v>211</v>
      </c>
      <c r="CV4" s="84" t="s">
        <v>212</v>
      </c>
      <c r="CW4" s="84" t="s">
        <v>213</v>
      </c>
      <c r="CX4" s="84" t="s">
        <v>214</v>
      </c>
      <c r="CY4" s="84" t="s">
        <v>215</v>
      </c>
      <c r="CZ4" s="84" t="s">
        <v>216</v>
      </c>
      <c r="DA4" s="84" t="s">
        <v>217</v>
      </c>
      <c r="DB4" s="84" t="s">
        <v>218</v>
      </c>
      <c r="DC4" s="84" t="s">
        <v>219</v>
      </c>
      <c r="DD4" s="84" t="s">
        <v>220</v>
      </c>
      <c r="DE4" s="84" t="s">
        <v>221</v>
      </c>
      <c r="DF4" s="84" t="s">
        <v>222</v>
      </c>
      <c r="DG4" s="84" t="s">
        <v>223</v>
      </c>
      <c r="DH4" s="84" t="s">
        <v>224</v>
      </c>
      <c r="DI4" s="84" t="s">
        <v>225</v>
      </c>
      <c r="DJ4" s="84" t="s">
        <v>226</v>
      </c>
      <c r="DK4" s="84" t="s">
        <v>227</v>
      </c>
      <c r="DL4" s="84" t="s">
        <v>228</v>
      </c>
      <c r="DM4" s="84" t="s">
        <v>229</v>
      </c>
      <c r="DN4" s="84" t="s">
        <v>230</v>
      </c>
      <c r="DO4" s="84" t="s">
        <v>231</v>
      </c>
      <c r="DP4" s="84" t="s">
        <v>232</v>
      </c>
      <c r="DQ4" s="84" t="s">
        <v>233</v>
      </c>
      <c r="DR4" s="84" t="s">
        <v>234</v>
      </c>
      <c r="DS4" s="84" t="s">
        <v>235</v>
      </c>
      <c r="DT4" s="84" t="s">
        <v>236</v>
      </c>
      <c r="DU4" s="84" t="s">
        <v>237</v>
      </c>
      <c r="DV4" s="84" t="s">
        <v>238</v>
      </c>
      <c r="DW4" s="84" t="s">
        <v>239</v>
      </c>
      <c r="DX4" s="84" t="s">
        <v>240</v>
      </c>
      <c r="DY4" s="84" t="s">
        <v>241</v>
      </c>
      <c r="DZ4" s="84" t="s">
        <v>242</v>
      </c>
      <c r="EA4" s="84" t="s">
        <v>244</v>
      </c>
      <c r="EB4" s="84" t="s">
        <v>243</v>
      </c>
      <c r="EC4" s="84" t="s">
        <v>245</v>
      </c>
      <c r="ED4" s="84" t="s">
        <v>246</v>
      </c>
      <c r="EE4" s="84" t="s">
        <v>247</v>
      </c>
      <c r="EF4" s="84" t="s">
        <v>248</v>
      </c>
      <c r="EG4" s="84" t="s">
        <v>249</v>
      </c>
      <c r="EH4" s="84" t="s">
        <v>250</v>
      </c>
      <c r="EI4" s="84" t="s">
        <v>251</v>
      </c>
      <c r="EJ4" s="84" t="s">
        <v>252</v>
      </c>
      <c r="EK4" s="84" t="s">
        <v>253</v>
      </c>
      <c r="EL4" s="84" t="s">
        <v>254</v>
      </c>
      <c r="EM4" s="84" t="s">
        <v>255</v>
      </c>
      <c r="EN4" s="84" t="s">
        <v>256</v>
      </c>
      <c r="EO4" s="84" t="s">
        <v>257</v>
      </c>
      <c r="EP4" s="84" t="s">
        <v>258</v>
      </c>
      <c r="EQ4" s="84" t="s">
        <v>259</v>
      </c>
      <c r="ER4" s="84" t="s">
        <v>260</v>
      </c>
      <c r="ES4" s="84" t="s">
        <v>261</v>
      </c>
      <c r="ET4" s="84" t="s">
        <v>10</v>
      </c>
      <c r="EU4" s="84" t="s">
        <v>262</v>
      </c>
      <c r="EV4" s="84" t="s">
        <v>263</v>
      </c>
      <c r="EW4" s="84" t="s">
        <v>264</v>
      </c>
      <c r="EX4" s="84" t="s">
        <v>265</v>
      </c>
      <c r="EY4" s="84" t="s">
        <v>266</v>
      </c>
      <c r="EZ4" s="84" t="s">
        <v>267</v>
      </c>
      <c r="FA4" s="84" t="s">
        <v>268</v>
      </c>
      <c r="FB4" s="84" t="s">
        <v>269</v>
      </c>
      <c r="FC4" s="84" t="s">
        <v>270</v>
      </c>
      <c r="FD4" s="84" t="s">
        <v>271</v>
      </c>
      <c r="FE4" s="84" t="s">
        <v>272</v>
      </c>
      <c r="FF4" s="84" t="s">
        <v>273</v>
      </c>
      <c r="FG4" s="84" t="s">
        <v>274</v>
      </c>
      <c r="FH4" s="84" t="s">
        <v>275</v>
      </c>
      <c r="FI4" s="84" t="s">
        <v>276</v>
      </c>
      <c r="FJ4" s="84" t="s">
        <v>277</v>
      </c>
      <c r="FK4" s="84" t="s">
        <v>278</v>
      </c>
      <c r="FL4" s="84" t="s">
        <v>279</v>
      </c>
      <c r="FM4" s="84" t="s">
        <v>280</v>
      </c>
      <c r="FN4" s="84" t="s">
        <v>281</v>
      </c>
      <c r="FO4" s="84" t="s">
        <v>282</v>
      </c>
      <c r="FP4" s="84" t="s">
        <v>283</v>
      </c>
      <c r="FQ4" s="84" t="s">
        <v>284</v>
      </c>
      <c r="FR4" s="84" t="s">
        <v>285</v>
      </c>
      <c r="FS4" s="84" t="s">
        <v>286</v>
      </c>
      <c r="FT4" s="84" t="s">
        <v>287</v>
      </c>
      <c r="FU4" s="84" t="s">
        <v>288</v>
      </c>
      <c r="FV4" s="84" t="s">
        <v>289</v>
      </c>
      <c r="FW4" s="84" t="s">
        <v>290</v>
      </c>
      <c r="FX4" s="84" t="s">
        <v>291</v>
      </c>
      <c r="FY4" s="84" t="s">
        <v>292</v>
      </c>
      <c r="FZ4" s="84" t="s">
        <v>293</v>
      </c>
      <c r="GA4" s="84" t="s">
        <v>294</v>
      </c>
      <c r="GB4" s="84" t="s">
        <v>295</v>
      </c>
      <c r="GC4" s="84" t="s">
        <v>296</v>
      </c>
      <c r="GD4" s="84" t="s">
        <v>297</v>
      </c>
      <c r="GE4" s="84" t="s">
        <v>298</v>
      </c>
      <c r="GF4" s="84" t="s">
        <v>299</v>
      </c>
      <c r="GG4" s="84" t="s">
        <v>300</v>
      </c>
      <c r="GH4" s="84" t="s">
        <v>301</v>
      </c>
      <c r="GI4" s="84" t="s">
        <v>302</v>
      </c>
      <c r="GJ4" s="84" t="s">
        <v>303</v>
      </c>
      <c r="GK4" s="84" t="s">
        <v>304</v>
      </c>
      <c r="GL4" s="84" t="s">
        <v>305</v>
      </c>
      <c r="GM4" s="84" t="s">
        <v>306</v>
      </c>
      <c r="GN4" s="84" t="s">
        <v>307</v>
      </c>
      <c r="GO4" s="84" t="s">
        <v>308</v>
      </c>
      <c r="GP4" s="84" t="s">
        <v>309</v>
      </c>
      <c r="GQ4" s="84" t="s">
        <v>310</v>
      </c>
      <c r="GR4" s="84" t="s">
        <v>311</v>
      </c>
      <c r="GS4" s="84" t="s">
        <v>312</v>
      </c>
      <c r="GT4" s="84" t="s">
        <v>313</v>
      </c>
      <c r="GU4" s="84" t="s">
        <v>314</v>
      </c>
      <c r="GV4" s="84" t="s">
        <v>315</v>
      </c>
      <c r="GW4" s="84" t="s">
        <v>316</v>
      </c>
      <c r="GX4" s="84" t="s">
        <v>317</v>
      </c>
      <c r="GY4" s="84" t="s">
        <v>318</v>
      </c>
      <c r="GZ4" s="84" t="s">
        <v>319</v>
      </c>
      <c r="HA4" s="84" t="s">
        <v>320</v>
      </c>
      <c r="HB4" s="84" t="s">
        <v>321</v>
      </c>
      <c r="HC4" s="84" t="s">
        <v>322</v>
      </c>
      <c r="HD4" s="84" t="s">
        <v>323</v>
      </c>
      <c r="HE4" s="84" t="s">
        <v>324</v>
      </c>
      <c r="HF4" s="84" t="s">
        <v>325</v>
      </c>
      <c r="HG4" s="84" t="s">
        <v>326</v>
      </c>
      <c r="HH4" s="84" t="s">
        <v>327</v>
      </c>
      <c r="HI4" s="84" t="s">
        <v>328</v>
      </c>
      <c r="HJ4" s="84" t="s">
        <v>329</v>
      </c>
      <c r="HK4" s="84" t="s">
        <v>330</v>
      </c>
      <c r="HL4" s="84" t="s">
        <v>331</v>
      </c>
      <c r="HM4" s="84" t="s">
        <v>332</v>
      </c>
      <c r="HN4" s="84" t="s">
        <v>333</v>
      </c>
      <c r="HO4" s="84" t="s">
        <v>334</v>
      </c>
      <c r="HP4" s="84" t="s">
        <v>335</v>
      </c>
      <c r="HQ4" s="84" t="s">
        <v>336</v>
      </c>
      <c r="HR4" s="84" t="s">
        <v>337</v>
      </c>
      <c r="HS4" s="84" t="s">
        <v>338</v>
      </c>
      <c r="HT4" s="84" t="s">
        <v>339</v>
      </c>
      <c r="HU4" s="84" t="s">
        <v>340</v>
      </c>
      <c r="HV4" s="84" t="s">
        <v>341</v>
      </c>
      <c r="HW4" s="84" t="s">
        <v>342</v>
      </c>
      <c r="HX4" s="84" t="s">
        <v>343</v>
      </c>
      <c r="HY4" s="84" t="s">
        <v>344</v>
      </c>
      <c r="HZ4" s="84" t="s">
        <v>345</v>
      </c>
      <c r="IA4" s="84" t="s">
        <v>346</v>
      </c>
      <c r="IB4" s="84" t="s">
        <v>347</v>
      </c>
      <c r="IC4" s="84" t="s">
        <v>348</v>
      </c>
      <c r="ID4" s="84" t="s">
        <v>349</v>
      </c>
      <c r="IE4" s="84" t="s">
        <v>350</v>
      </c>
      <c r="IF4" s="84" t="s">
        <v>351</v>
      </c>
    </row>
    <row r="5" spans="1:240" ht="43.5" customHeight="1">
      <c r="A5" s="75"/>
      <c r="B5" s="76"/>
      <c r="C5" s="76"/>
      <c r="D5" s="77" t="s">
        <v>11</v>
      </c>
      <c r="E5" s="77"/>
      <c r="F5" s="77"/>
      <c r="G5" s="85"/>
      <c r="H5" s="85"/>
      <c r="I5" s="85"/>
      <c r="J5" s="85"/>
      <c r="K5" s="85"/>
      <c r="L5" s="85"/>
      <c r="M5" s="85"/>
      <c r="N5" s="84"/>
      <c r="O5" s="84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6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</row>
    <row r="6" spans="1:240" ht="104.25" customHeight="1">
      <c r="A6" s="75"/>
      <c r="B6" s="76"/>
      <c r="C6" s="76"/>
      <c r="D6" s="52" t="s">
        <v>12</v>
      </c>
      <c r="E6" s="51" t="s">
        <v>13</v>
      </c>
      <c r="F6" s="51" t="s">
        <v>14</v>
      </c>
      <c r="G6" s="85"/>
      <c r="H6" s="85"/>
      <c r="I6" s="85"/>
      <c r="J6" s="85"/>
      <c r="K6" s="85"/>
      <c r="L6" s="85"/>
      <c r="M6" s="85"/>
      <c r="N6" s="84"/>
      <c r="O6" s="84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6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</row>
    <row r="7" spans="1:240" s="2" customFormat="1" ht="15" customHeight="1">
      <c r="A7" s="11" t="s">
        <v>15</v>
      </c>
      <c r="B7" s="12" t="s">
        <v>16</v>
      </c>
      <c r="C7" s="13" t="s">
        <v>17</v>
      </c>
      <c r="D7" s="14">
        <f>E7+F7</f>
        <v>1788.4760000000001</v>
      </c>
      <c r="E7" s="14">
        <f>E10+E17+E28+E30+E33+E35+E37+E39+E41+E43+E45+E47+E49+E51+E53+E55+E57+E59+E61+E63+E65</f>
        <v>460.30800000000005</v>
      </c>
      <c r="F7" s="14">
        <f>F10+F17+F28+F30+F33+F37+F39+F43+F51</f>
        <v>1328.1680000000001</v>
      </c>
      <c r="G7" s="14">
        <f t="shared" ref="G7:BT7" si="0">G10+G17+G28+G30+G33+G35+G37+G39+G41+G43+G45+G47+G49+G51+G53+G55+G57+G59+G61+G63+G65</f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1.49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3.4769999999999999</v>
      </c>
      <c r="T7" s="14">
        <f t="shared" si="0"/>
        <v>0</v>
      </c>
      <c r="U7" s="14">
        <f t="shared" si="0"/>
        <v>1.988</v>
      </c>
      <c r="V7" s="14">
        <f t="shared" si="0"/>
        <v>0</v>
      </c>
      <c r="W7" s="14">
        <f t="shared" si="0"/>
        <v>0</v>
      </c>
      <c r="X7" s="14">
        <f t="shared" si="0"/>
        <v>0.99399999999999999</v>
      </c>
      <c r="Y7" s="14">
        <f t="shared" si="0"/>
        <v>0</v>
      </c>
      <c r="Z7" s="14">
        <f t="shared" si="0"/>
        <v>0</v>
      </c>
      <c r="AA7" s="14">
        <f t="shared" si="0"/>
        <v>0</v>
      </c>
      <c r="AB7" s="14">
        <f t="shared" si="0"/>
        <v>0</v>
      </c>
      <c r="AC7" s="14">
        <f t="shared" si="0"/>
        <v>0</v>
      </c>
      <c r="AD7" s="14">
        <f t="shared" si="0"/>
        <v>8.4450000000000003</v>
      </c>
      <c r="AE7" s="14">
        <f t="shared" si="0"/>
        <v>0</v>
      </c>
      <c r="AF7" s="14">
        <f t="shared" si="0"/>
        <v>0</v>
      </c>
      <c r="AG7" s="14">
        <f t="shared" si="0"/>
        <v>2.6859999999999999</v>
      </c>
      <c r="AH7" s="14">
        <f t="shared" si="0"/>
        <v>0</v>
      </c>
      <c r="AI7" s="14">
        <f t="shared" si="0"/>
        <v>0</v>
      </c>
      <c r="AJ7" s="14">
        <f t="shared" si="0"/>
        <v>0</v>
      </c>
      <c r="AK7" s="14">
        <f t="shared" si="0"/>
        <v>0.99399999999999999</v>
      </c>
      <c r="AL7" s="14">
        <f t="shared" si="0"/>
        <v>569.01099999999997</v>
      </c>
      <c r="AM7" s="14">
        <f t="shared" si="0"/>
        <v>0</v>
      </c>
      <c r="AN7" s="14">
        <f t="shared" si="0"/>
        <v>0</v>
      </c>
      <c r="AO7" s="14">
        <f t="shared" si="0"/>
        <v>0</v>
      </c>
      <c r="AP7" s="14">
        <f t="shared" si="0"/>
        <v>0</v>
      </c>
      <c r="AQ7" s="14">
        <f t="shared" si="0"/>
        <v>0</v>
      </c>
      <c r="AR7" s="14">
        <f t="shared" si="0"/>
        <v>0</v>
      </c>
      <c r="AS7" s="14">
        <f t="shared" si="0"/>
        <v>0</v>
      </c>
      <c r="AT7" s="14">
        <f t="shared" si="0"/>
        <v>2.6859999999999999</v>
      </c>
      <c r="AU7" s="14">
        <f t="shared" si="0"/>
        <v>0</v>
      </c>
      <c r="AV7" s="14">
        <f t="shared" si="0"/>
        <v>0</v>
      </c>
      <c r="AW7" s="14">
        <f t="shared" si="0"/>
        <v>0</v>
      </c>
      <c r="AX7" s="14">
        <f t="shared" si="0"/>
        <v>4.266</v>
      </c>
      <c r="AY7" s="14">
        <f t="shared" si="0"/>
        <v>0</v>
      </c>
      <c r="AZ7" s="14">
        <f t="shared" si="0"/>
        <v>0</v>
      </c>
      <c r="BA7" s="14">
        <f t="shared" si="0"/>
        <v>2.2309999999999999</v>
      </c>
      <c r="BB7" s="14">
        <f t="shared" si="0"/>
        <v>3.3070000000000004</v>
      </c>
      <c r="BC7" s="14">
        <f t="shared" si="0"/>
        <v>0</v>
      </c>
      <c r="BD7" s="14">
        <f t="shared" si="0"/>
        <v>0</v>
      </c>
      <c r="BE7" s="14">
        <f t="shared" si="0"/>
        <v>0</v>
      </c>
      <c r="BF7" s="14">
        <f t="shared" si="0"/>
        <v>0</v>
      </c>
      <c r="BG7" s="14">
        <f t="shared" si="0"/>
        <v>111.58500000000001</v>
      </c>
      <c r="BH7" s="14">
        <f t="shared" si="0"/>
        <v>0.314</v>
      </c>
      <c r="BI7" s="14">
        <f t="shared" si="0"/>
        <v>0</v>
      </c>
      <c r="BJ7" s="14">
        <f t="shared" si="0"/>
        <v>0</v>
      </c>
      <c r="BK7" s="14">
        <f t="shared" si="0"/>
        <v>2.0310000000000001</v>
      </c>
      <c r="BL7" s="14">
        <f t="shared" si="0"/>
        <v>0.95899999999999996</v>
      </c>
      <c r="BM7" s="14">
        <f t="shared" si="0"/>
        <v>0</v>
      </c>
      <c r="BN7" s="14">
        <f t="shared" si="0"/>
        <v>0</v>
      </c>
      <c r="BO7" s="14">
        <f t="shared" si="0"/>
        <v>0</v>
      </c>
      <c r="BP7" s="14">
        <f t="shared" si="0"/>
        <v>0</v>
      </c>
      <c r="BQ7" s="14">
        <f t="shared" si="0"/>
        <v>0</v>
      </c>
      <c r="BR7" s="14">
        <f t="shared" si="0"/>
        <v>0</v>
      </c>
      <c r="BS7" s="14">
        <f t="shared" si="0"/>
        <v>0</v>
      </c>
      <c r="BT7" s="14">
        <f t="shared" si="0"/>
        <v>0</v>
      </c>
      <c r="BU7" s="14">
        <f>BU10+BU17+BU28+BU30+BU33+BU35+BU37+BU39+BU41+BU43+BU45+BU47+BU49+BU51+BU53+BU55+BU57+BU59+BU61+BU63+BU65</f>
        <v>0</v>
      </c>
      <c r="BV7" s="14">
        <f t="shared" ref="BV7:EG7" si="1">BV10+BV17+BV28+BV30+BV33+BV35+BV37+BV39+BV41+BV43+BV45+BV47+BV49+BV51+BV53+BV55+BV57+BV59+BV61+BV63+BV65</f>
        <v>0</v>
      </c>
      <c r="BW7" s="14">
        <f t="shared" si="1"/>
        <v>0</v>
      </c>
      <c r="BX7" s="14">
        <f t="shared" si="1"/>
        <v>0</v>
      </c>
      <c r="BY7" s="14">
        <f t="shared" si="1"/>
        <v>2.484</v>
      </c>
      <c r="BZ7" s="14">
        <f t="shared" si="1"/>
        <v>0</v>
      </c>
      <c r="CA7" s="14">
        <f t="shared" si="1"/>
        <v>0</v>
      </c>
      <c r="CB7" s="14">
        <f t="shared" si="1"/>
        <v>0</v>
      </c>
      <c r="CC7" s="14">
        <f t="shared" si="1"/>
        <v>0</v>
      </c>
      <c r="CD7" s="14">
        <f t="shared" si="1"/>
        <v>0</v>
      </c>
      <c r="CE7" s="14">
        <f t="shared" si="1"/>
        <v>0</v>
      </c>
      <c r="CF7" s="14">
        <f t="shared" si="1"/>
        <v>0</v>
      </c>
      <c r="CG7" s="14">
        <f t="shared" si="1"/>
        <v>0</v>
      </c>
      <c r="CH7" s="14">
        <f t="shared" si="1"/>
        <v>0</v>
      </c>
      <c r="CI7" s="14">
        <f t="shared" si="1"/>
        <v>0</v>
      </c>
      <c r="CJ7" s="14">
        <f t="shared" si="1"/>
        <v>0</v>
      </c>
      <c r="CK7" s="14">
        <f t="shared" si="1"/>
        <v>0</v>
      </c>
      <c r="CL7" s="14">
        <f t="shared" si="1"/>
        <v>0.65600000000000003</v>
      </c>
      <c r="CM7" s="14">
        <f t="shared" si="1"/>
        <v>0</v>
      </c>
      <c r="CN7" s="14">
        <f t="shared" si="1"/>
        <v>0</v>
      </c>
      <c r="CO7" s="14">
        <f t="shared" si="1"/>
        <v>0</v>
      </c>
      <c r="CP7" s="14">
        <f t="shared" si="1"/>
        <v>1.4410000000000001</v>
      </c>
      <c r="CQ7" s="14">
        <f t="shared" si="1"/>
        <v>0</v>
      </c>
      <c r="CR7" s="14">
        <f t="shared" si="1"/>
        <v>0</v>
      </c>
      <c r="CS7" s="14">
        <f t="shared" si="1"/>
        <v>0</v>
      </c>
      <c r="CT7" s="14">
        <f t="shared" si="1"/>
        <v>0</v>
      </c>
      <c r="CU7" s="14">
        <f t="shared" si="1"/>
        <v>0</v>
      </c>
      <c r="CV7" s="14">
        <f t="shared" si="1"/>
        <v>0</v>
      </c>
      <c r="CW7" s="14">
        <f t="shared" si="1"/>
        <v>1.325</v>
      </c>
      <c r="CX7" s="14">
        <f t="shared" si="1"/>
        <v>0</v>
      </c>
      <c r="CY7" s="14">
        <f t="shared" si="1"/>
        <v>2.8250000000000002</v>
      </c>
      <c r="CZ7" s="14">
        <f t="shared" si="1"/>
        <v>0</v>
      </c>
      <c r="DA7" s="14">
        <f t="shared" si="1"/>
        <v>0</v>
      </c>
      <c r="DB7" s="14">
        <f t="shared" si="1"/>
        <v>0</v>
      </c>
      <c r="DC7" s="14">
        <f t="shared" si="1"/>
        <v>0</v>
      </c>
      <c r="DD7" s="14">
        <f t="shared" si="1"/>
        <v>0</v>
      </c>
      <c r="DE7" s="14">
        <f t="shared" si="1"/>
        <v>0</v>
      </c>
      <c r="DF7" s="14">
        <f t="shared" si="1"/>
        <v>0</v>
      </c>
      <c r="DG7" s="14">
        <f t="shared" si="1"/>
        <v>0</v>
      </c>
      <c r="DH7" s="14">
        <f t="shared" si="1"/>
        <v>0</v>
      </c>
      <c r="DI7" s="14">
        <f t="shared" si="1"/>
        <v>2.484</v>
      </c>
      <c r="DJ7" s="14">
        <f t="shared" si="1"/>
        <v>0</v>
      </c>
      <c r="DK7" s="14">
        <f t="shared" si="1"/>
        <v>3.77</v>
      </c>
      <c r="DL7" s="14">
        <f t="shared" si="1"/>
        <v>0</v>
      </c>
      <c r="DM7" s="14">
        <f t="shared" si="1"/>
        <v>0</v>
      </c>
      <c r="DN7" s="14">
        <f t="shared" si="1"/>
        <v>0</v>
      </c>
      <c r="DO7" s="14">
        <f t="shared" si="1"/>
        <v>0</v>
      </c>
      <c r="DP7" s="14">
        <f t="shared" si="1"/>
        <v>1.6379999999999999</v>
      </c>
      <c r="DQ7" s="14">
        <f t="shared" si="1"/>
        <v>0</v>
      </c>
      <c r="DR7" s="14">
        <f t="shared" si="1"/>
        <v>0</v>
      </c>
      <c r="DS7" s="14">
        <f t="shared" si="1"/>
        <v>0</v>
      </c>
      <c r="DT7" s="14">
        <f t="shared" si="1"/>
        <v>0</v>
      </c>
      <c r="DU7" s="14">
        <f t="shared" si="1"/>
        <v>0</v>
      </c>
      <c r="DV7" s="14">
        <f t="shared" si="1"/>
        <v>0</v>
      </c>
      <c r="DW7" s="14">
        <f t="shared" si="1"/>
        <v>0</v>
      </c>
      <c r="DX7" s="14">
        <f t="shared" si="1"/>
        <v>0</v>
      </c>
      <c r="DY7" s="14">
        <f t="shared" si="1"/>
        <v>2.5129999999999999</v>
      </c>
      <c r="DZ7" s="14">
        <f t="shared" si="1"/>
        <v>126.96000000000001</v>
      </c>
      <c r="EA7" s="14">
        <f t="shared" si="1"/>
        <v>50.783999999999999</v>
      </c>
      <c r="EB7" s="14">
        <f t="shared" si="1"/>
        <v>474.089</v>
      </c>
      <c r="EC7" s="14">
        <f t="shared" si="1"/>
        <v>0</v>
      </c>
      <c r="ED7" s="14">
        <f t="shared" si="1"/>
        <v>0</v>
      </c>
      <c r="EE7" s="14">
        <f t="shared" si="1"/>
        <v>0</v>
      </c>
      <c r="EF7" s="14">
        <f t="shared" si="1"/>
        <v>0</v>
      </c>
      <c r="EG7" s="14">
        <f t="shared" si="1"/>
        <v>0</v>
      </c>
      <c r="EH7" s="14">
        <f t="shared" ref="EH7:GV7" si="2">EH10+EH17+EH28+EH30+EH33+EH35+EH37+EH39+EH41+EH43+EH45+EH47+EH49+EH51+EH53+EH55+EH57+EH59+EH61+EH63+EH65</f>
        <v>0</v>
      </c>
      <c r="EI7" s="14">
        <f t="shared" si="2"/>
        <v>0</v>
      </c>
      <c r="EJ7" s="14">
        <f t="shared" si="2"/>
        <v>0</v>
      </c>
      <c r="EK7" s="14">
        <f t="shared" si="2"/>
        <v>0</v>
      </c>
      <c r="EL7" s="14">
        <f t="shared" si="2"/>
        <v>0</v>
      </c>
      <c r="EM7" s="14">
        <f t="shared" si="2"/>
        <v>2.484</v>
      </c>
      <c r="EN7" s="14">
        <f t="shared" si="2"/>
        <v>0.3</v>
      </c>
      <c r="EO7" s="14">
        <f t="shared" si="2"/>
        <v>0</v>
      </c>
      <c r="EP7" s="14">
        <f t="shared" si="2"/>
        <v>1.92</v>
      </c>
      <c r="EQ7" s="14">
        <f t="shared" si="2"/>
        <v>0</v>
      </c>
      <c r="ER7" s="14">
        <f t="shared" si="2"/>
        <v>0</v>
      </c>
      <c r="ES7" s="14">
        <f t="shared" si="2"/>
        <v>0</v>
      </c>
      <c r="ET7" s="14">
        <f t="shared" si="2"/>
        <v>0</v>
      </c>
      <c r="EU7" s="14">
        <f t="shared" si="2"/>
        <v>0</v>
      </c>
      <c r="EV7" s="14">
        <f t="shared" si="2"/>
        <v>2.9809999999999999</v>
      </c>
      <c r="EW7" s="14">
        <f t="shared" si="2"/>
        <v>0</v>
      </c>
      <c r="EX7" s="14">
        <f t="shared" si="2"/>
        <v>0</v>
      </c>
      <c r="EY7" s="14">
        <f t="shared" si="2"/>
        <v>2.5099999999999998</v>
      </c>
      <c r="EZ7" s="14">
        <f t="shared" si="2"/>
        <v>0</v>
      </c>
      <c r="FA7" s="14">
        <f t="shared" si="2"/>
        <v>0</v>
      </c>
      <c r="FB7" s="14">
        <f t="shared" si="2"/>
        <v>0</v>
      </c>
      <c r="FC7" s="14">
        <f t="shared" si="2"/>
        <v>0</v>
      </c>
      <c r="FD7" s="14">
        <f t="shared" si="2"/>
        <v>0</v>
      </c>
      <c r="FE7" s="14">
        <f t="shared" si="2"/>
        <v>0</v>
      </c>
      <c r="FF7" s="14">
        <f t="shared" si="2"/>
        <v>0</v>
      </c>
      <c r="FG7" s="14">
        <f t="shared" si="2"/>
        <v>0</v>
      </c>
      <c r="FH7" s="14">
        <f t="shared" si="2"/>
        <v>0</v>
      </c>
      <c r="FI7" s="14">
        <f t="shared" si="2"/>
        <v>0</v>
      </c>
      <c r="FJ7" s="14">
        <f t="shared" si="2"/>
        <v>0</v>
      </c>
      <c r="FK7" s="14">
        <f t="shared" si="2"/>
        <v>0</v>
      </c>
      <c r="FL7" s="14">
        <f t="shared" si="2"/>
        <v>0</v>
      </c>
      <c r="FM7" s="14">
        <f t="shared" si="2"/>
        <v>0</v>
      </c>
      <c r="FN7" s="14">
        <f t="shared" si="2"/>
        <v>0</v>
      </c>
      <c r="FO7" s="14">
        <f t="shared" si="2"/>
        <v>0</v>
      </c>
      <c r="FP7" s="14">
        <f t="shared" si="2"/>
        <v>0</v>
      </c>
      <c r="FQ7" s="14">
        <f t="shared" si="2"/>
        <v>0</v>
      </c>
      <c r="FR7" s="14">
        <f t="shared" si="2"/>
        <v>0</v>
      </c>
      <c r="FS7" s="14">
        <f t="shared" si="2"/>
        <v>0</v>
      </c>
      <c r="FT7" s="14">
        <f t="shared" si="2"/>
        <v>0</v>
      </c>
      <c r="FU7" s="14">
        <f t="shared" si="2"/>
        <v>0</v>
      </c>
      <c r="FV7" s="14">
        <f t="shared" si="2"/>
        <v>0</v>
      </c>
      <c r="FW7" s="14">
        <f t="shared" si="2"/>
        <v>0</v>
      </c>
      <c r="FX7" s="14">
        <f t="shared" si="2"/>
        <v>3.0789999999999997</v>
      </c>
      <c r="FY7" s="14">
        <f t="shared" si="2"/>
        <v>3.2189999999999999</v>
      </c>
      <c r="FZ7" s="14">
        <f t="shared" si="2"/>
        <v>0</v>
      </c>
      <c r="GA7" s="14">
        <f t="shared" si="2"/>
        <v>0</v>
      </c>
      <c r="GB7" s="14">
        <f t="shared" si="2"/>
        <v>2.4</v>
      </c>
      <c r="GC7" s="14">
        <f t="shared" si="2"/>
        <v>0</v>
      </c>
      <c r="GD7" s="14">
        <f t="shared" si="2"/>
        <v>0</v>
      </c>
      <c r="GE7" s="14">
        <f t="shared" si="2"/>
        <v>2.2599999999999998</v>
      </c>
      <c r="GF7" s="14">
        <f t="shared" si="2"/>
        <v>0</v>
      </c>
      <c r="GG7" s="14">
        <f t="shared" si="2"/>
        <v>0</v>
      </c>
      <c r="GH7" s="14">
        <f t="shared" si="2"/>
        <v>0</v>
      </c>
      <c r="GI7" s="14">
        <f t="shared" si="2"/>
        <v>0</v>
      </c>
      <c r="GJ7" s="14">
        <f t="shared" si="2"/>
        <v>2.2599999999999998</v>
      </c>
      <c r="GK7" s="14">
        <f t="shared" si="2"/>
        <v>0</v>
      </c>
      <c r="GL7" s="14">
        <f t="shared" si="2"/>
        <v>0</v>
      </c>
      <c r="GM7" s="14">
        <f t="shared" si="2"/>
        <v>0</v>
      </c>
      <c r="GN7" s="14">
        <f t="shared" si="2"/>
        <v>0</v>
      </c>
      <c r="GO7" s="14">
        <f t="shared" si="2"/>
        <v>0</v>
      </c>
      <c r="GP7" s="14">
        <f t="shared" si="2"/>
        <v>4.1980000000000004</v>
      </c>
      <c r="GQ7" s="14">
        <f t="shared" si="2"/>
        <v>2.2599999999999998</v>
      </c>
      <c r="GR7" s="14">
        <f t="shared" si="2"/>
        <v>0</v>
      </c>
      <c r="GS7" s="14">
        <f t="shared" si="2"/>
        <v>0</v>
      </c>
      <c r="GT7" s="14">
        <f t="shared" si="2"/>
        <v>0</v>
      </c>
      <c r="GU7" s="14">
        <f t="shared" si="2"/>
        <v>0</v>
      </c>
      <c r="GV7" s="14">
        <f t="shared" si="2"/>
        <v>2.484</v>
      </c>
      <c r="GW7" s="14">
        <f t="shared" ref="GW7:IF7" si="3">GW10+GW17+GW28+GW30+GW33+GW35+GW37+GW39+GW41+GW43+GW45+GW47+GW49+GW51+GW53+GW55+GW57+GW59+GW61+GW63+GW65</f>
        <v>0</v>
      </c>
      <c r="GX7" s="14">
        <f t="shared" si="3"/>
        <v>0</v>
      </c>
      <c r="GY7" s="14">
        <f t="shared" si="3"/>
        <v>0</v>
      </c>
      <c r="GZ7" s="14">
        <f t="shared" si="3"/>
        <v>2.2599999999999998</v>
      </c>
      <c r="HA7" s="14">
        <f t="shared" si="3"/>
        <v>2.0590000000000002</v>
      </c>
      <c r="HB7" s="14">
        <f t="shared" si="3"/>
        <v>86.902999999999992</v>
      </c>
      <c r="HC7" s="14">
        <f t="shared" si="3"/>
        <v>186.42700000000002</v>
      </c>
      <c r="HD7" s="14">
        <f t="shared" si="3"/>
        <v>0</v>
      </c>
      <c r="HE7" s="14">
        <f t="shared" si="3"/>
        <v>0</v>
      </c>
      <c r="HF7" s="14">
        <f t="shared" si="3"/>
        <v>0</v>
      </c>
      <c r="HG7" s="14">
        <f t="shared" si="3"/>
        <v>0.51</v>
      </c>
      <c r="HH7" s="14">
        <f t="shared" si="3"/>
        <v>0</v>
      </c>
      <c r="HI7" s="14">
        <f t="shared" si="3"/>
        <v>0</v>
      </c>
      <c r="HJ7" s="14">
        <f t="shared" si="3"/>
        <v>0</v>
      </c>
      <c r="HK7" s="14">
        <f t="shared" si="3"/>
        <v>5.2380000000000004</v>
      </c>
      <c r="HL7" s="14">
        <f t="shared" si="3"/>
        <v>0</v>
      </c>
      <c r="HM7" s="14">
        <f t="shared" si="3"/>
        <v>1.988</v>
      </c>
      <c r="HN7" s="14">
        <f t="shared" si="3"/>
        <v>0</v>
      </c>
      <c r="HO7" s="14">
        <f t="shared" si="3"/>
        <v>0</v>
      </c>
      <c r="HP7" s="14">
        <f t="shared" si="3"/>
        <v>0</v>
      </c>
      <c r="HQ7" s="14">
        <f t="shared" si="3"/>
        <v>0</v>
      </c>
      <c r="HR7" s="14">
        <f t="shared" si="3"/>
        <v>0</v>
      </c>
      <c r="HS7" s="14">
        <f t="shared" si="3"/>
        <v>0</v>
      </c>
      <c r="HT7" s="14">
        <f t="shared" si="3"/>
        <v>0</v>
      </c>
      <c r="HU7" s="14">
        <f t="shared" si="3"/>
        <v>0</v>
      </c>
      <c r="HV7" s="14">
        <f t="shared" si="3"/>
        <v>0</v>
      </c>
      <c r="HW7" s="14">
        <f t="shared" si="3"/>
        <v>6.9560000000000004</v>
      </c>
      <c r="HX7" s="14">
        <f t="shared" si="3"/>
        <v>74.488</v>
      </c>
      <c r="HY7" s="14">
        <f t="shared" si="3"/>
        <v>0</v>
      </c>
      <c r="HZ7" s="14">
        <f t="shared" si="3"/>
        <v>0</v>
      </c>
      <c r="IA7" s="14">
        <f t="shared" si="3"/>
        <v>0</v>
      </c>
      <c r="IB7" s="14">
        <f t="shared" si="3"/>
        <v>0</v>
      </c>
      <c r="IC7" s="14">
        <f t="shared" si="3"/>
        <v>0</v>
      </c>
      <c r="ID7" s="14">
        <f t="shared" si="3"/>
        <v>0</v>
      </c>
      <c r="IE7" s="14">
        <f t="shared" si="3"/>
        <v>0</v>
      </c>
      <c r="IF7" s="14">
        <f t="shared" si="3"/>
        <v>1.859</v>
      </c>
    </row>
    <row r="8" spans="1:240" ht="13.5" customHeight="1">
      <c r="A8" s="15">
        <v>1</v>
      </c>
      <c r="B8" s="53" t="s">
        <v>18</v>
      </c>
      <c r="C8" s="16" t="s">
        <v>19</v>
      </c>
      <c r="D8" s="17">
        <f>E8+F8</f>
        <v>0</v>
      </c>
      <c r="E8" s="17">
        <f>SUM(G8:IF8)</f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</row>
    <row r="9" spans="1:240" ht="13.5" customHeight="1">
      <c r="A9" s="15"/>
      <c r="B9" s="53"/>
      <c r="C9" s="16" t="s">
        <v>20</v>
      </c>
      <c r="D9" s="17">
        <f t="shared" ref="D9:D15" si="4">E9+F9</f>
        <v>0</v>
      </c>
      <c r="E9" s="17">
        <f>E11+E13</f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</row>
    <row r="10" spans="1:240" ht="13.5" customHeight="1">
      <c r="A10" s="15"/>
      <c r="B10" s="53" t="s">
        <v>21</v>
      </c>
      <c r="C10" s="16" t="s">
        <v>17</v>
      </c>
      <c r="D10" s="17">
        <f t="shared" si="4"/>
        <v>0</v>
      </c>
      <c r="E10" s="17">
        <f>E12+E14+E15</f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</row>
    <row r="11" spans="1:240" ht="13.5" customHeight="1">
      <c r="A11" s="15" t="s">
        <v>22</v>
      </c>
      <c r="B11" s="53" t="s">
        <v>23</v>
      </c>
      <c r="C11" s="16" t="s">
        <v>20</v>
      </c>
      <c r="D11" s="17">
        <f t="shared" si="4"/>
        <v>0</v>
      </c>
      <c r="E11" s="17">
        <f t="shared" ref="E11:E16" si="5">SUM(G11:IF11)</f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25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</row>
    <row r="12" spans="1:240" ht="13.5" customHeight="1">
      <c r="A12" s="15"/>
      <c r="B12" s="53"/>
      <c r="C12" s="16" t="s">
        <v>17</v>
      </c>
      <c r="D12" s="17">
        <f t="shared" si="4"/>
        <v>0</v>
      </c>
      <c r="E12" s="17">
        <f t="shared" si="5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25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</row>
    <row r="13" spans="1:240" ht="13.5" customHeight="1">
      <c r="A13" s="15" t="s">
        <v>24</v>
      </c>
      <c r="B13" s="53" t="s">
        <v>25</v>
      </c>
      <c r="C13" s="16" t="s">
        <v>20</v>
      </c>
      <c r="D13" s="17">
        <f t="shared" si="4"/>
        <v>0</v>
      </c>
      <c r="E13" s="17">
        <f t="shared" si="5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</row>
    <row r="14" spans="1:240" ht="13.5" customHeight="1">
      <c r="A14" s="15"/>
      <c r="B14" s="53"/>
      <c r="C14" s="16" t="s">
        <v>17</v>
      </c>
      <c r="D14" s="17">
        <f t="shared" si="4"/>
        <v>0</v>
      </c>
      <c r="E14" s="17">
        <f t="shared" si="5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</row>
    <row r="15" spans="1:240" ht="13.5" customHeight="1">
      <c r="A15" s="15" t="s">
        <v>26</v>
      </c>
      <c r="B15" s="53" t="s">
        <v>27</v>
      </c>
      <c r="C15" s="16" t="s">
        <v>17</v>
      </c>
      <c r="D15" s="17">
        <f t="shared" si="4"/>
        <v>0</v>
      </c>
      <c r="E15" s="17">
        <f t="shared" si="5"/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</row>
    <row r="16" spans="1:240" ht="13.5" customHeight="1">
      <c r="A16" s="15" t="s">
        <v>28</v>
      </c>
      <c r="B16" s="54" t="s">
        <v>29</v>
      </c>
      <c r="C16" s="16" t="s">
        <v>19</v>
      </c>
      <c r="D16" s="19">
        <f>E16+F16</f>
        <v>0</v>
      </c>
      <c r="E16" s="19">
        <f t="shared" si="5"/>
        <v>0</v>
      </c>
      <c r="F16" s="19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</row>
    <row r="17" spans="1:240" ht="13.5" customHeight="1">
      <c r="A17" s="15"/>
      <c r="B17" s="54"/>
      <c r="C17" s="16" t="s">
        <v>17</v>
      </c>
      <c r="D17" s="17">
        <f>E17+F17</f>
        <v>0</v>
      </c>
      <c r="E17" s="17">
        <f>E19+E21+E23+E25+E26</f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</row>
    <row r="18" spans="1:240" ht="13.5" customHeight="1">
      <c r="A18" s="15" t="s">
        <v>30</v>
      </c>
      <c r="B18" s="53" t="s">
        <v>31</v>
      </c>
      <c r="C18" s="16" t="s">
        <v>32</v>
      </c>
      <c r="D18" s="17">
        <f t="shared" ref="D18:D26" si="6">E18+F18</f>
        <v>0</v>
      </c>
      <c r="E18" s="17">
        <f>SUM(G18:IF18)</f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</row>
    <row r="19" spans="1:240" ht="13.5" customHeight="1">
      <c r="A19" s="15"/>
      <c r="B19" s="53"/>
      <c r="C19" s="16" t="s">
        <v>17</v>
      </c>
      <c r="D19" s="17">
        <f t="shared" si="6"/>
        <v>0</v>
      </c>
      <c r="E19" s="17">
        <f t="shared" ref="E19:E26" si="7">SUM(G19:IF19)</f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</row>
    <row r="20" spans="1:240" ht="13.5" customHeight="1">
      <c r="A20" s="15" t="s">
        <v>33</v>
      </c>
      <c r="B20" s="54" t="s">
        <v>34</v>
      </c>
      <c r="C20" s="16" t="s">
        <v>35</v>
      </c>
      <c r="D20" s="17">
        <f t="shared" si="6"/>
        <v>0</v>
      </c>
      <c r="E20" s="17">
        <f t="shared" si="7"/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1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</row>
    <row r="21" spans="1:240" ht="13.5" customHeight="1">
      <c r="A21" s="15"/>
      <c r="B21" s="54"/>
      <c r="C21" s="16" t="s">
        <v>17</v>
      </c>
      <c r="D21" s="17">
        <f t="shared" si="6"/>
        <v>0</v>
      </c>
      <c r="E21" s="17">
        <f t="shared" si="7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21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</row>
    <row r="22" spans="1:240" ht="13.5" customHeight="1">
      <c r="A22" s="15" t="s">
        <v>36</v>
      </c>
      <c r="B22" s="54" t="s">
        <v>37</v>
      </c>
      <c r="C22" s="16" t="s">
        <v>35</v>
      </c>
      <c r="D22" s="17">
        <f t="shared" si="6"/>
        <v>0</v>
      </c>
      <c r="E22" s="17">
        <f t="shared" si="7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</row>
    <row r="23" spans="1:240" ht="13.5" customHeight="1">
      <c r="A23" s="15"/>
      <c r="B23" s="54"/>
      <c r="C23" s="16" t="s">
        <v>17</v>
      </c>
      <c r="D23" s="17">
        <f t="shared" si="6"/>
        <v>0</v>
      </c>
      <c r="E23" s="17">
        <f t="shared" si="7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</row>
    <row r="24" spans="1:240" ht="12.75" customHeight="1">
      <c r="A24" s="15" t="s">
        <v>38</v>
      </c>
      <c r="B24" s="53" t="s">
        <v>39</v>
      </c>
      <c r="C24" s="16" t="s">
        <v>40</v>
      </c>
      <c r="D24" s="17">
        <f t="shared" si="6"/>
        <v>0</v>
      </c>
      <c r="E24" s="17">
        <f t="shared" si="7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</row>
    <row r="25" spans="1:240" ht="13.5" customHeight="1">
      <c r="A25" s="15"/>
      <c r="B25" s="53"/>
      <c r="C25" s="16" t="s">
        <v>17</v>
      </c>
      <c r="D25" s="17">
        <f t="shared" si="6"/>
        <v>0</v>
      </c>
      <c r="E25" s="17">
        <f t="shared" si="7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</row>
    <row r="26" spans="1:240" ht="13.5" customHeight="1">
      <c r="A26" s="15" t="s">
        <v>41</v>
      </c>
      <c r="B26" s="53" t="s">
        <v>42</v>
      </c>
      <c r="C26" s="16" t="s">
        <v>17</v>
      </c>
      <c r="D26" s="17">
        <f t="shared" si="6"/>
        <v>0</v>
      </c>
      <c r="E26" s="17">
        <f t="shared" si="7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</row>
    <row r="27" spans="1:240" ht="13.5" customHeight="1">
      <c r="A27" s="15" t="s">
        <v>43</v>
      </c>
      <c r="B27" s="53" t="s">
        <v>44</v>
      </c>
      <c r="C27" s="16" t="s">
        <v>45</v>
      </c>
      <c r="D27" s="17">
        <f>E27+F27</f>
        <v>1.4359999999999999</v>
      </c>
      <c r="E27" s="17">
        <v>0</v>
      </c>
      <c r="F27" s="17">
        <f>DZ27+EA27+EB27</f>
        <v>1.4359999999999999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>
        <v>0.28000000000000003</v>
      </c>
      <c r="EA27" s="17">
        <v>0.112</v>
      </c>
      <c r="EB27" s="17">
        <v>1.044</v>
      </c>
      <c r="EC27" s="17"/>
      <c r="ED27" s="56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</row>
    <row r="28" spans="1:240" ht="13.5" customHeight="1">
      <c r="A28" s="15"/>
      <c r="B28" s="53"/>
      <c r="C28" s="16" t="s">
        <v>17</v>
      </c>
      <c r="D28" s="17">
        <f t="shared" ref="D28:D65" si="8">E28+F28</f>
        <v>649.32000000000005</v>
      </c>
      <c r="E28" s="17">
        <v>0</v>
      </c>
      <c r="F28" s="17">
        <f>DZ28+EA28+EB28</f>
        <v>649.32000000000005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>
        <v>126.96000000000001</v>
      </c>
      <c r="EA28" s="17">
        <v>50.783999999999999</v>
      </c>
      <c r="EB28" s="17">
        <v>471.57600000000002</v>
      </c>
      <c r="EC28" s="17"/>
      <c r="ED28" s="56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</row>
    <row r="29" spans="1:240" ht="13.5" customHeight="1">
      <c r="A29" s="15" t="s">
        <v>46</v>
      </c>
      <c r="B29" s="53" t="s">
        <v>47</v>
      </c>
      <c r="C29" s="16" t="s">
        <v>20</v>
      </c>
      <c r="D29" s="17">
        <f t="shared" si="8"/>
        <v>0</v>
      </c>
      <c r="E29" s="17">
        <f>SUM(G29:IF29)-F29</f>
        <v>0</v>
      </c>
      <c r="F29" s="17"/>
      <c r="G29" s="28"/>
      <c r="H29" s="28"/>
      <c r="I29" s="28"/>
      <c r="J29" s="28"/>
      <c r="K29" s="17"/>
      <c r="L29" s="17"/>
      <c r="M29" s="17"/>
      <c r="N29" s="28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28"/>
      <c r="AD29" s="17"/>
      <c r="AE29" s="17"/>
      <c r="AF29" s="17"/>
      <c r="AG29" s="17"/>
      <c r="AH29" s="17"/>
      <c r="AI29" s="17"/>
      <c r="AJ29" s="17"/>
      <c r="AK29" s="17"/>
      <c r="AL29" s="28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28"/>
      <c r="BB29" s="28"/>
      <c r="BC29" s="17"/>
      <c r="BD29" s="28"/>
      <c r="BE29" s="28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28"/>
      <c r="BT29" s="17"/>
      <c r="BU29" s="17"/>
      <c r="BV29" s="17"/>
      <c r="BW29" s="17"/>
      <c r="BX29" s="17"/>
      <c r="BY29" s="17"/>
      <c r="BZ29" s="17"/>
      <c r="CA29" s="17"/>
      <c r="CB29" s="17"/>
      <c r="CC29" s="28"/>
      <c r="CD29" s="17"/>
      <c r="CE29" s="17"/>
      <c r="CF29" s="17"/>
      <c r="CG29" s="28"/>
      <c r="CH29" s="28"/>
      <c r="CI29" s="28"/>
      <c r="CJ29" s="28"/>
      <c r="CK29" s="28"/>
      <c r="CL29" s="17"/>
      <c r="CM29" s="28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25"/>
      <c r="DN29" s="17"/>
      <c r="DO29" s="17"/>
      <c r="DP29" s="28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28"/>
      <c r="EI29" s="17"/>
      <c r="EJ29" s="17"/>
      <c r="EK29" s="17"/>
      <c r="EL29" s="17"/>
      <c r="EM29" s="17"/>
      <c r="EN29" s="17"/>
      <c r="EO29" s="28"/>
      <c r="EP29" s="17"/>
      <c r="EQ29" s="17"/>
      <c r="ER29" s="28"/>
      <c r="ES29" s="28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25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</row>
    <row r="30" spans="1:240" ht="13.5" customHeight="1">
      <c r="A30" s="15"/>
      <c r="B30" s="53"/>
      <c r="C30" s="16" t="s">
        <v>17</v>
      </c>
      <c r="D30" s="17">
        <f t="shared" si="8"/>
        <v>0</v>
      </c>
      <c r="E30" s="17">
        <f>SUM(G30:IF30)-F30</f>
        <v>0</v>
      </c>
      <c r="F30" s="17"/>
      <c r="G30" s="28"/>
      <c r="H30" s="28"/>
      <c r="I30" s="28"/>
      <c r="J30" s="28"/>
      <c r="K30" s="17"/>
      <c r="L30" s="17"/>
      <c r="M30" s="17"/>
      <c r="N30" s="28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28"/>
      <c r="AD30" s="17"/>
      <c r="AE30" s="17"/>
      <c r="AF30" s="17"/>
      <c r="AG30" s="17"/>
      <c r="AH30" s="17"/>
      <c r="AI30" s="17"/>
      <c r="AJ30" s="17"/>
      <c r="AK30" s="17"/>
      <c r="AL30" s="28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28"/>
      <c r="BB30" s="28"/>
      <c r="BC30" s="17"/>
      <c r="BD30" s="28"/>
      <c r="BE30" s="28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28"/>
      <c r="BT30" s="17"/>
      <c r="BU30" s="17"/>
      <c r="BV30" s="17"/>
      <c r="BW30" s="17"/>
      <c r="BX30" s="17"/>
      <c r="BY30" s="17"/>
      <c r="BZ30" s="17"/>
      <c r="CA30" s="17"/>
      <c r="CB30" s="17"/>
      <c r="CC30" s="28"/>
      <c r="CD30" s="17"/>
      <c r="CE30" s="17"/>
      <c r="CF30" s="17"/>
      <c r="CG30" s="28"/>
      <c r="CH30" s="28"/>
      <c r="CI30" s="28"/>
      <c r="CJ30" s="28"/>
      <c r="CK30" s="28"/>
      <c r="CL30" s="17"/>
      <c r="CM30" s="28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25"/>
      <c r="DN30" s="17"/>
      <c r="DO30" s="17"/>
      <c r="DP30" s="28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28"/>
      <c r="EI30" s="17"/>
      <c r="EJ30" s="17"/>
      <c r="EK30" s="17"/>
      <c r="EL30" s="17"/>
      <c r="EM30" s="17"/>
      <c r="EN30" s="17"/>
      <c r="EO30" s="28"/>
      <c r="EP30" s="17"/>
      <c r="EQ30" s="17"/>
      <c r="ER30" s="28"/>
      <c r="ES30" s="28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25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</row>
    <row r="31" spans="1:240" ht="13.5" customHeight="1">
      <c r="A31" s="15" t="s">
        <v>48</v>
      </c>
      <c r="B31" s="54" t="s">
        <v>49</v>
      </c>
      <c r="C31" s="16" t="s">
        <v>20</v>
      </c>
      <c r="D31" s="17">
        <f t="shared" si="8"/>
        <v>3.391</v>
      </c>
      <c r="E31" s="17">
        <f>HB31+HC31+HX31</f>
        <v>1.2509999999999999</v>
      </c>
      <c r="F31" s="17">
        <f>AL31+BG31</f>
        <v>2.14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>
        <v>1.7</v>
      </c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>
        <v>0.44</v>
      </c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56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55"/>
      <c r="FM31" s="17"/>
      <c r="FN31" s="17"/>
      <c r="FO31" s="17"/>
      <c r="FP31" s="17"/>
      <c r="FQ31" s="17"/>
      <c r="FR31" s="17"/>
      <c r="FS31" s="17"/>
      <c r="FT31" s="17"/>
      <c r="FU31" s="28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25">
        <v>0.22600000000000001</v>
      </c>
      <c r="HC31" s="25">
        <v>0.70199999999999996</v>
      </c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25">
        <v>0.32300000000000001</v>
      </c>
      <c r="HY31" s="17"/>
      <c r="HZ31" s="17"/>
      <c r="IA31" s="17"/>
      <c r="IB31" s="17"/>
      <c r="IC31" s="17"/>
      <c r="ID31" s="17"/>
      <c r="IE31" s="17"/>
      <c r="IF31" s="17"/>
    </row>
    <row r="32" spans="1:240" ht="13.5" customHeight="1">
      <c r="A32" s="15"/>
      <c r="B32" s="54"/>
      <c r="C32" s="16" t="s">
        <v>50</v>
      </c>
      <c r="D32" s="19">
        <f t="shared" si="8"/>
        <v>8</v>
      </c>
      <c r="E32" s="57">
        <f t="shared" ref="E32:E33" si="9">HB32+HC32+HX32</f>
        <v>4</v>
      </c>
      <c r="F32" s="57">
        <f t="shared" ref="F32:F33" si="10">AL32+BG32</f>
        <v>4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>
        <v>3</v>
      </c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>
        <v>1</v>
      </c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6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68"/>
      <c r="FM32" s="57"/>
      <c r="FN32" s="57"/>
      <c r="FO32" s="57"/>
      <c r="FP32" s="57"/>
      <c r="FQ32" s="57"/>
      <c r="FR32" s="57"/>
      <c r="FS32" s="57"/>
      <c r="FT32" s="57"/>
      <c r="FU32" s="69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>
        <v>1</v>
      </c>
      <c r="HC32" s="57">
        <v>2</v>
      </c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>
        <v>1</v>
      </c>
      <c r="HY32" s="57"/>
      <c r="HZ32" s="57"/>
      <c r="IA32" s="57"/>
      <c r="IB32" s="57"/>
      <c r="IC32" s="57"/>
      <c r="ID32" s="57"/>
      <c r="IE32" s="57"/>
      <c r="IF32" s="57"/>
    </row>
    <row r="33" spans="1:240" ht="13.5" customHeight="1">
      <c r="A33" s="15"/>
      <c r="B33" s="54"/>
      <c r="C33" s="16" t="s">
        <v>17</v>
      </c>
      <c r="D33" s="17">
        <f t="shared" si="8"/>
        <v>1010.833</v>
      </c>
      <c r="E33" s="17">
        <f t="shared" si="9"/>
        <v>331.98500000000001</v>
      </c>
      <c r="F33" s="17">
        <f t="shared" si="10"/>
        <v>678.84799999999996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>
        <v>567.83799999999997</v>
      </c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>
        <v>111.01</v>
      </c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56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55"/>
      <c r="FM33" s="17"/>
      <c r="FN33" s="17"/>
      <c r="FO33" s="17"/>
      <c r="FP33" s="17"/>
      <c r="FQ33" s="17"/>
      <c r="FR33" s="17"/>
      <c r="FS33" s="17"/>
      <c r="FT33" s="17"/>
      <c r="FU33" s="28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24">
        <v>81.466999999999999</v>
      </c>
      <c r="HC33" s="25">
        <v>177.60900000000001</v>
      </c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25">
        <v>72.909000000000006</v>
      </c>
      <c r="HY33" s="17"/>
      <c r="HZ33" s="17"/>
      <c r="IA33" s="17"/>
      <c r="IB33" s="17"/>
      <c r="IC33" s="17"/>
      <c r="ID33" s="17"/>
      <c r="IE33" s="17"/>
      <c r="IF33" s="17"/>
    </row>
    <row r="34" spans="1:240" ht="13.5" customHeight="1">
      <c r="A34" s="15" t="s">
        <v>51</v>
      </c>
      <c r="B34" s="54" t="s">
        <v>52</v>
      </c>
      <c r="C34" s="16" t="s">
        <v>20</v>
      </c>
      <c r="D34" s="17">
        <f t="shared" si="8"/>
        <v>0</v>
      </c>
      <c r="E34" s="17">
        <f t="shared" ref="E34:E65" si="11">SUM(G34:IF34)</f>
        <v>0</v>
      </c>
      <c r="F34" s="62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</row>
    <row r="35" spans="1:240" ht="13.5" customHeight="1">
      <c r="A35" s="15"/>
      <c r="B35" s="54"/>
      <c r="C35" s="16" t="s">
        <v>17</v>
      </c>
      <c r="D35" s="17">
        <f t="shared" si="8"/>
        <v>0</v>
      </c>
      <c r="E35" s="17">
        <f t="shared" si="11"/>
        <v>0</v>
      </c>
      <c r="F35" s="19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</row>
    <row r="36" spans="1:240" ht="13.5" customHeight="1">
      <c r="A36" s="15" t="s">
        <v>53</v>
      </c>
      <c r="B36" s="54" t="s">
        <v>54</v>
      </c>
      <c r="C36" s="16" t="s">
        <v>20</v>
      </c>
      <c r="D36" s="17">
        <f t="shared" si="8"/>
        <v>4.7000000000000014E-2</v>
      </c>
      <c r="E36" s="17">
        <f>SUM(G36:IF36)-F36</f>
        <v>4.7000000000000014E-2</v>
      </c>
      <c r="F36" s="17"/>
      <c r="G36" s="17"/>
      <c r="H36" s="17"/>
      <c r="I36" s="17"/>
      <c r="J36" s="17"/>
      <c r="K36" s="17"/>
      <c r="L36" s="17"/>
      <c r="M36" s="17"/>
      <c r="N36" s="17">
        <v>1E-3</v>
      </c>
      <c r="O36" s="17"/>
      <c r="P36" s="17"/>
      <c r="Q36" s="17"/>
      <c r="R36" s="17"/>
      <c r="S36" s="17">
        <v>3.0000000000000001E-3</v>
      </c>
      <c r="T36" s="17"/>
      <c r="U36" s="17">
        <v>2E-3</v>
      </c>
      <c r="V36" s="17"/>
      <c r="W36" s="17"/>
      <c r="X36" s="17">
        <v>1E-3</v>
      </c>
      <c r="Y36" s="17"/>
      <c r="Z36" s="17"/>
      <c r="AA36" s="17"/>
      <c r="AB36" s="17"/>
      <c r="AC36" s="17"/>
      <c r="AD36" s="17">
        <v>7.0000000000000001E-3</v>
      </c>
      <c r="AE36" s="17"/>
      <c r="AF36" s="17"/>
      <c r="AG36" s="17"/>
      <c r="AH36" s="17"/>
      <c r="AI36" s="17"/>
      <c r="AJ36" s="17"/>
      <c r="AK36" s="17">
        <v>1E-3</v>
      </c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>
        <v>1E-3</v>
      </c>
      <c r="BB36" s="17"/>
      <c r="BC36" s="17"/>
      <c r="BD36" s="17"/>
      <c r="BE36" s="17"/>
      <c r="BF36" s="17"/>
      <c r="BG36" s="17">
        <v>1E-3</v>
      </c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>
        <v>2E-3</v>
      </c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>
        <v>2E-3</v>
      </c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>
        <v>2E-3</v>
      </c>
      <c r="EN36" s="17"/>
      <c r="EO36" s="17"/>
      <c r="EP36" s="17"/>
      <c r="EQ36" s="17"/>
      <c r="ER36" s="17"/>
      <c r="ES36" s="17"/>
      <c r="ET36" s="17"/>
      <c r="EU36" s="17"/>
      <c r="EV36" s="17">
        <v>2.5000000000000001E-3</v>
      </c>
      <c r="EW36" s="17"/>
      <c r="EX36" s="17"/>
      <c r="EY36" s="17">
        <v>6.0000000000000001E-3</v>
      </c>
      <c r="EZ36" s="17"/>
      <c r="FA36" s="17"/>
      <c r="FB36" s="17"/>
      <c r="FC36" s="17"/>
      <c r="FD36" s="17"/>
      <c r="FE36" s="64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>
        <v>2E-3</v>
      </c>
      <c r="GW36" s="17"/>
      <c r="GX36" s="17"/>
      <c r="GY36" s="17"/>
      <c r="GZ36" s="17"/>
      <c r="HA36" s="17"/>
      <c r="HB36" s="17">
        <v>1E-3</v>
      </c>
      <c r="HC36" s="17">
        <v>3.0000000000000001E-3</v>
      </c>
      <c r="HD36" s="17"/>
      <c r="HE36" s="17"/>
      <c r="HF36" s="17"/>
      <c r="HG36" s="17">
        <v>5.0000000000000001E-4</v>
      </c>
      <c r="HH36" s="17"/>
      <c r="HI36" s="17"/>
      <c r="HJ36" s="17"/>
      <c r="HK36" s="17">
        <v>1E-3</v>
      </c>
      <c r="HL36" s="17"/>
      <c r="HM36" s="17">
        <v>1E-3</v>
      </c>
      <c r="HN36" s="17"/>
      <c r="HO36" s="17"/>
      <c r="HP36" s="17"/>
      <c r="HQ36" s="17"/>
      <c r="HR36" s="17"/>
      <c r="HS36" s="17"/>
      <c r="HT36" s="17"/>
      <c r="HU36" s="17"/>
      <c r="HV36" s="17"/>
      <c r="HW36" s="17">
        <v>6.0000000000000001E-3</v>
      </c>
      <c r="HX36" s="17"/>
      <c r="HY36" s="17"/>
      <c r="HZ36" s="17"/>
      <c r="IA36" s="17"/>
      <c r="IB36" s="17"/>
      <c r="IC36" s="17"/>
      <c r="ID36" s="17"/>
      <c r="IE36" s="17"/>
      <c r="IF36" s="17">
        <v>1E-3</v>
      </c>
    </row>
    <row r="37" spans="1:240" ht="13.5" customHeight="1">
      <c r="A37" s="15"/>
      <c r="B37" s="54"/>
      <c r="C37" s="16" t="s">
        <v>17</v>
      </c>
      <c r="D37" s="17">
        <f t="shared" si="8"/>
        <v>49.076000000000001</v>
      </c>
      <c r="E37" s="17">
        <f>SUM(G37:IF37)-F37</f>
        <v>49.076000000000001</v>
      </c>
      <c r="F37" s="17"/>
      <c r="G37" s="17"/>
      <c r="H37" s="17"/>
      <c r="I37" s="17"/>
      <c r="J37" s="17"/>
      <c r="K37" s="17"/>
      <c r="L37" s="17"/>
      <c r="M37" s="17"/>
      <c r="N37" s="17">
        <v>1.49</v>
      </c>
      <c r="O37" s="17"/>
      <c r="P37" s="17"/>
      <c r="Q37" s="17"/>
      <c r="R37" s="17"/>
      <c r="S37" s="17">
        <v>3.4769999999999999</v>
      </c>
      <c r="T37" s="17"/>
      <c r="U37" s="17">
        <v>1.988</v>
      </c>
      <c r="V37" s="17"/>
      <c r="W37" s="17"/>
      <c r="X37" s="17">
        <v>0.99399999999999999</v>
      </c>
      <c r="Y37" s="17"/>
      <c r="Z37" s="17"/>
      <c r="AA37" s="17"/>
      <c r="AB37" s="17"/>
      <c r="AC37" s="17"/>
      <c r="AD37" s="17">
        <v>8.4450000000000003</v>
      </c>
      <c r="AE37" s="17"/>
      <c r="AF37" s="17"/>
      <c r="AG37" s="17"/>
      <c r="AH37" s="17"/>
      <c r="AI37" s="17"/>
      <c r="AJ37" s="17"/>
      <c r="AK37" s="17">
        <v>0.99399999999999999</v>
      </c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>
        <v>1.49</v>
      </c>
      <c r="BB37" s="17"/>
      <c r="BC37" s="17"/>
      <c r="BD37" s="17"/>
      <c r="BE37" s="17"/>
      <c r="BF37" s="17"/>
      <c r="BG37" s="17">
        <v>0.41799999999999998</v>
      </c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>
        <v>2.484</v>
      </c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>
        <v>2.484</v>
      </c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>
        <v>2.484</v>
      </c>
      <c r="EN37" s="17"/>
      <c r="EO37" s="17"/>
      <c r="EP37" s="17"/>
      <c r="EQ37" s="17"/>
      <c r="ER37" s="17"/>
      <c r="ES37" s="17"/>
      <c r="ET37" s="17"/>
      <c r="EU37" s="17"/>
      <c r="EV37" s="17">
        <v>2.9809999999999999</v>
      </c>
      <c r="EW37" s="17"/>
      <c r="EX37" s="17"/>
      <c r="EY37" s="17">
        <v>2.5099999999999998</v>
      </c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>
        <v>2.484</v>
      </c>
      <c r="GW37" s="17"/>
      <c r="GX37" s="17"/>
      <c r="GY37" s="17"/>
      <c r="GZ37" s="17"/>
      <c r="HA37" s="17"/>
      <c r="HB37" s="17">
        <v>0.496</v>
      </c>
      <c r="HC37" s="17">
        <v>3.9729999999999999</v>
      </c>
      <c r="HD37" s="17"/>
      <c r="HE37" s="17"/>
      <c r="HF37" s="17"/>
      <c r="HG37" s="17">
        <v>0.104</v>
      </c>
      <c r="HH37" s="17"/>
      <c r="HI37" s="17"/>
      <c r="HJ37" s="17"/>
      <c r="HK37" s="17">
        <v>0.41799999999999998</v>
      </c>
      <c r="HL37" s="17"/>
      <c r="HM37" s="17">
        <v>1.988</v>
      </c>
      <c r="HN37" s="17"/>
      <c r="HO37" s="17"/>
      <c r="HP37" s="17"/>
      <c r="HQ37" s="17"/>
      <c r="HR37" s="17"/>
      <c r="HS37" s="17"/>
      <c r="HT37" s="17"/>
      <c r="HU37" s="17"/>
      <c r="HV37" s="17"/>
      <c r="HW37" s="17">
        <v>6.9560000000000004</v>
      </c>
      <c r="HX37" s="17"/>
      <c r="HY37" s="17"/>
      <c r="HZ37" s="17"/>
      <c r="IA37" s="17"/>
      <c r="IB37" s="17"/>
      <c r="IC37" s="17"/>
      <c r="ID37" s="17"/>
      <c r="IE37" s="17"/>
      <c r="IF37" s="17">
        <v>0.41799999999999998</v>
      </c>
    </row>
    <row r="38" spans="1:240" ht="13.5" customHeight="1">
      <c r="A38" s="15" t="s">
        <v>55</v>
      </c>
      <c r="B38" s="53" t="s">
        <v>56</v>
      </c>
      <c r="C38" s="16" t="s">
        <v>40</v>
      </c>
      <c r="D38" s="17">
        <f t="shared" si="8"/>
        <v>0</v>
      </c>
      <c r="E38" s="17">
        <f>SUM(G38:IF38)-F38</f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5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</row>
    <row r="39" spans="1:240" ht="13.5" customHeight="1">
      <c r="A39" s="15"/>
      <c r="B39" s="53"/>
      <c r="C39" s="16" t="s">
        <v>17</v>
      </c>
      <c r="D39" s="17">
        <f t="shared" si="8"/>
        <v>0</v>
      </c>
      <c r="E39" s="17">
        <f>SUM(G39:IF39)-F39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</row>
    <row r="40" spans="1:240" ht="13.5" customHeight="1">
      <c r="A40" s="15" t="s">
        <v>57</v>
      </c>
      <c r="B40" s="53" t="s">
        <v>58</v>
      </c>
      <c r="C40" s="16" t="s">
        <v>40</v>
      </c>
      <c r="D40" s="17">
        <f t="shared" si="8"/>
        <v>0</v>
      </c>
      <c r="E40" s="17">
        <f t="shared" si="11"/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</row>
    <row r="41" spans="1:240" ht="13.5" customHeight="1">
      <c r="A41" s="15"/>
      <c r="B41" s="53"/>
      <c r="C41" s="16" t="s">
        <v>17</v>
      </c>
      <c r="D41" s="17">
        <f t="shared" si="8"/>
        <v>0</v>
      </c>
      <c r="E41" s="17">
        <f t="shared" si="11"/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</row>
    <row r="42" spans="1:240" ht="13.5" customHeight="1">
      <c r="A42" s="15" t="s">
        <v>59</v>
      </c>
      <c r="B42" s="53" t="s">
        <v>60</v>
      </c>
      <c r="C42" s="16" t="s">
        <v>45</v>
      </c>
      <c r="D42" s="17">
        <f t="shared" si="8"/>
        <v>0</v>
      </c>
      <c r="E42" s="17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</row>
    <row r="43" spans="1:240" ht="13.5" customHeight="1">
      <c r="A43" s="15"/>
      <c r="B43" s="53"/>
      <c r="C43" s="16" t="s">
        <v>17</v>
      </c>
      <c r="D43" s="17">
        <f t="shared" si="8"/>
        <v>0</v>
      </c>
      <c r="E43" s="17">
        <v>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</row>
    <row r="44" spans="1:240" ht="13.5" customHeight="1">
      <c r="A44" s="15" t="s">
        <v>61</v>
      </c>
      <c r="B44" s="54" t="s">
        <v>62</v>
      </c>
      <c r="C44" s="16" t="s">
        <v>40</v>
      </c>
      <c r="D44" s="17">
        <f t="shared" si="8"/>
        <v>70</v>
      </c>
      <c r="E44" s="17">
        <f t="shared" si="11"/>
        <v>70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5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>
        <v>4</v>
      </c>
      <c r="AH44" s="17"/>
      <c r="AI44" s="17"/>
      <c r="AJ44" s="17"/>
      <c r="AK44" s="17"/>
      <c r="AL44" s="17">
        <v>1</v>
      </c>
      <c r="AM44" s="17"/>
      <c r="AN44" s="17"/>
      <c r="AO44" s="17"/>
      <c r="AP44" s="17"/>
      <c r="AQ44" s="17"/>
      <c r="AR44" s="17"/>
      <c r="AS44" s="17"/>
      <c r="AT44" s="17">
        <v>4</v>
      </c>
      <c r="AU44" s="17"/>
      <c r="AV44" s="17"/>
      <c r="AW44" s="17"/>
      <c r="AX44" s="17">
        <v>3</v>
      </c>
      <c r="AY44" s="17"/>
      <c r="AZ44" s="17"/>
      <c r="BA44" s="17">
        <v>2</v>
      </c>
      <c r="BB44" s="17">
        <v>3</v>
      </c>
      <c r="BC44" s="17"/>
      <c r="BD44" s="17"/>
      <c r="BE44" s="17"/>
      <c r="BF44" s="17"/>
      <c r="BG44" s="17">
        <v>1</v>
      </c>
      <c r="BH44" s="17">
        <v>2</v>
      </c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>
        <v>2</v>
      </c>
      <c r="CX44" s="17"/>
      <c r="CY44" s="17">
        <v>3</v>
      </c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>
        <v>6</v>
      </c>
      <c r="DL44" s="17"/>
      <c r="DM44" s="17"/>
      <c r="DN44" s="17"/>
      <c r="DO44" s="17"/>
      <c r="DP44" s="17">
        <v>2</v>
      </c>
      <c r="DQ44" s="17"/>
      <c r="DR44" s="17"/>
      <c r="DS44" s="17"/>
      <c r="DT44" s="17"/>
      <c r="DU44" s="17"/>
      <c r="DV44" s="17"/>
      <c r="DW44" s="17"/>
      <c r="DX44" s="17"/>
      <c r="DY44" s="17">
        <v>4</v>
      </c>
      <c r="DZ44" s="17"/>
      <c r="EA44" s="17"/>
      <c r="EB44" s="17">
        <v>4</v>
      </c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>
        <v>2</v>
      </c>
      <c r="FY44" s="17">
        <v>1</v>
      </c>
      <c r="FZ44" s="17"/>
      <c r="GA44" s="17"/>
      <c r="GB44" s="17"/>
      <c r="GC44" s="17"/>
      <c r="GD44" s="17"/>
      <c r="GE44" s="17">
        <v>1</v>
      </c>
      <c r="GF44" s="17"/>
      <c r="GG44" s="17"/>
      <c r="GH44" s="17"/>
      <c r="GI44" s="17"/>
      <c r="GJ44" s="17">
        <v>1</v>
      </c>
      <c r="GK44" s="17"/>
      <c r="GL44" s="17"/>
      <c r="GM44" s="17"/>
      <c r="GN44" s="17"/>
      <c r="GO44" s="17"/>
      <c r="GP44" s="17">
        <v>7</v>
      </c>
      <c r="GQ44" s="17">
        <v>1</v>
      </c>
      <c r="GR44" s="17"/>
      <c r="GS44" s="17"/>
      <c r="GT44" s="17"/>
      <c r="GU44" s="17"/>
      <c r="GV44" s="17"/>
      <c r="GW44" s="17"/>
      <c r="GX44" s="17"/>
      <c r="GY44" s="17"/>
      <c r="GZ44" s="17">
        <v>1</v>
      </c>
      <c r="HA44" s="17"/>
      <c r="HB44" s="17">
        <v>4</v>
      </c>
      <c r="HC44" s="17">
        <v>4</v>
      </c>
      <c r="HD44" s="17"/>
      <c r="HE44" s="17"/>
      <c r="HF44" s="17"/>
      <c r="HG44" s="17"/>
      <c r="HH44" s="17"/>
      <c r="HI44" s="17"/>
      <c r="HJ44" s="17"/>
      <c r="HK44" s="17">
        <v>6</v>
      </c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>
        <v>1</v>
      </c>
      <c r="HY44" s="17"/>
      <c r="HZ44" s="17"/>
      <c r="IA44" s="17"/>
      <c r="IB44" s="17"/>
      <c r="IC44" s="17"/>
      <c r="ID44" s="17"/>
      <c r="IE44" s="17"/>
      <c r="IF44" s="17"/>
    </row>
    <row r="45" spans="1:240" ht="13.5" customHeight="1">
      <c r="A45" s="15"/>
      <c r="B45" s="54"/>
      <c r="C45" s="16" t="s">
        <v>17</v>
      </c>
      <c r="D45" s="17">
        <f t="shared" si="8"/>
        <v>37.805</v>
      </c>
      <c r="E45" s="17">
        <f t="shared" si="11"/>
        <v>37.805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5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>
        <v>2.6859999999999999</v>
      </c>
      <c r="AH45" s="17"/>
      <c r="AI45" s="17"/>
      <c r="AJ45" s="17"/>
      <c r="AK45" s="17"/>
      <c r="AL45" s="17">
        <v>0.157</v>
      </c>
      <c r="AM45" s="17"/>
      <c r="AN45" s="17"/>
      <c r="AO45" s="17"/>
      <c r="AP45" s="17"/>
      <c r="AQ45" s="17"/>
      <c r="AR45" s="17"/>
      <c r="AS45" s="17"/>
      <c r="AT45" s="17">
        <v>2.6859999999999999</v>
      </c>
      <c r="AU45" s="17"/>
      <c r="AV45" s="17"/>
      <c r="AW45" s="17"/>
      <c r="AX45" s="17">
        <v>1.8660000000000001</v>
      </c>
      <c r="AY45" s="17"/>
      <c r="AZ45" s="17"/>
      <c r="BA45" s="17">
        <v>0.13200000000000001</v>
      </c>
      <c r="BB45" s="17">
        <v>1.8660000000000001</v>
      </c>
      <c r="BC45" s="17"/>
      <c r="BD45" s="17"/>
      <c r="BE45" s="17"/>
      <c r="BF45" s="17"/>
      <c r="BG45" s="17">
        <v>0.157</v>
      </c>
      <c r="BH45" s="17">
        <v>0.314</v>
      </c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>
        <v>1.325</v>
      </c>
      <c r="CX45" s="17"/>
      <c r="CY45" s="17">
        <v>1.8660000000000001</v>
      </c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>
        <v>3.77</v>
      </c>
      <c r="DL45" s="17"/>
      <c r="DM45" s="17"/>
      <c r="DN45" s="17"/>
      <c r="DO45" s="17"/>
      <c r="DP45" s="17">
        <v>1.6379999999999999</v>
      </c>
      <c r="DQ45" s="17"/>
      <c r="DR45" s="17"/>
      <c r="DS45" s="17"/>
      <c r="DT45" s="17"/>
      <c r="DU45" s="17"/>
      <c r="DV45" s="17"/>
      <c r="DW45" s="17"/>
      <c r="DX45" s="17"/>
      <c r="DY45" s="17">
        <v>2.5129999999999999</v>
      </c>
      <c r="DZ45" s="17"/>
      <c r="EA45" s="17"/>
      <c r="EB45" s="17">
        <v>2.5129999999999999</v>
      </c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>
        <v>1.6379999999999999</v>
      </c>
      <c r="FY45" s="17">
        <v>0.81899999999999995</v>
      </c>
      <c r="FZ45" s="17"/>
      <c r="GA45" s="17"/>
      <c r="GB45" s="17"/>
      <c r="GC45" s="17"/>
      <c r="GD45" s="17"/>
      <c r="GE45" s="17">
        <v>0.81899999999999995</v>
      </c>
      <c r="GF45" s="17"/>
      <c r="GG45" s="17"/>
      <c r="GH45" s="17"/>
      <c r="GI45" s="17"/>
      <c r="GJ45" s="17">
        <v>0.81899999999999995</v>
      </c>
      <c r="GK45" s="17"/>
      <c r="GL45" s="17"/>
      <c r="GM45" s="17"/>
      <c r="GN45" s="17"/>
      <c r="GO45" s="17"/>
      <c r="GP45" s="17">
        <v>4.1980000000000004</v>
      </c>
      <c r="GQ45" s="17">
        <v>0.81899999999999995</v>
      </c>
      <c r="GR45" s="17"/>
      <c r="GS45" s="17"/>
      <c r="GT45" s="17"/>
      <c r="GU45" s="17"/>
      <c r="GV45" s="17"/>
      <c r="GW45" s="17"/>
      <c r="GX45" s="17"/>
      <c r="GY45" s="17"/>
      <c r="GZ45" s="17">
        <v>0.81899999999999995</v>
      </c>
      <c r="HA45" s="17"/>
      <c r="HB45" s="17">
        <v>3.02</v>
      </c>
      <c r="HC45" s="17">
        <v>0.44700000000000001</v>
      </c>
      <c r="HD45" s="17"/>
      <c r="HE45" s="17"/>
      <c r="HF45" s="17"/>
      <c r="HG45" s="17"/>
      <c r="HH45" s="17"/>
      <c r="HI45" s="17"/>
      <c r="HJ45" s="17"/>
      <c r="HK45" s="17">
        <v>0.76100000000000001</v>
      </c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>
        <v>0.157</v>
      </c>
      <c r="HY45" s="17"/>
      <c r="HZ45" s="17"/>
      <c r="IA45" s="17"/>
      <c r="IB45" s="17"/>
      <c r="IC45" s="17"/>
      <c r="ID45" s="17"/>
      <c r="IE45" s="17"/>
      <c r="IF45" s="17"/>
    </row>
    <row r="46" spans="1:240" ht="13.5" customHeight="1">
      <c r="A46" s="15" t="s">
        <v>63</v>
      </c>
      <c r="B46" s="54" t="s">
        <v>64</v>
      </c>
      <c r="C46" s="16" t="s">
        <v>40</v>
      </c>
      <c r="D46" s="17">
        <f t="shared" si="8"/>
        <v>0</v>
      </c>
      <c r="E46" s="17">
        <f t="shared" si="11"/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</row>
    <row r="47" spans="1:240" ht="13.5" customHeight="1">
      <c r="A47" s="15"/>
      <c r="B47" s="54"/>
      <c r="C47" s="16" t="s">
        <v>17</v>
      </c>
      <c r="D47" s="17">
        <f t="shared" si="8"/>
        <v>0</v>
      </c>
      <c r="E47" s="17">
        <f t="shared" si="11"/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</row>
    <row r="48" spans="1:240" ht="13.5" customHeight="1">
      <c r="A48" s="15" t="s">
        <v>65</v>
      </c>
      <c r="B48" s="54" t="s">
        <v>66</v>
      </c>
      <c r="C48" s="16" t="s">
        <v>40</v>
      </c>
      <c r="D48" s="17">
        <f t="shared" si="8"/>
        <v>112</v>
      </c>
      <c r="E48" s="17">
        <f t="shared" si="11"/>
        <v>112</v>
      </c>
      <c r="F48" s="17"/>
      <c r="G48" s="2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5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>
        <v>5</v>
      </c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>
        <v>5</v>
      </c>
      <c r="AY48" s="17"/>
      <c r="AZ48" s="17"/>
      <c r="BA48" s="17">
        <v>3</v>
      </c>
      <c r="BB48" s="17">
        <v>3</v>
      </c>
      <c r="BC48" s="17"/>
      <c r="BD48" s="17"/>
      <c r="BE48" s="17"/>
      <c r="BF48" s="17"/>
      <c r="BG48" s="17"/>
      <c r="BH48" s="17"/>
      <c r="BI48" s="17"/>
      <c r="BJ48" s="17"/>
      <c r="BK48" s="17">
        <v>10</v>
      </c>
      <c r="BL48" s="17">
        <v>2</v>
      </c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25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>
        <v>3</v>
      </c>
      <c r="CM48" s="17"/>
      <c r="CN48" s="17"/>
      <c r="CO48" s="17"/>
      <c r="CP48" s="17">
        <v>3</v>
      </c>
      <c r="CQ48" s="17"/>
      <c r="CR48" s="17"/>
      <c r="CS48" s="17"/>
      <c r="CT48" s="17"/>
      <c r="CU48" s="17"/>
      <c r="CV48" s="17"/>
      <c r="CW48" s="17"/>
      <c r="CX48" s="17"/>
      <c r="CY48" s="17">
        <v>2</v>
      </c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>
        <v>1</v>
      </c>
      <c r="EO48" s="17"/>
      <c r="EP48" s="17">
        <v>4</v>
      </c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25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>
        <v>3</v>
      </c>
      <c r="FY48" s="17">
        <v>5</v>
      </c>
      <c r="FZ48" s="17"/>
      <c r="GA48" s="17"/>
      <c r="GB48" s="17">
        <v>5</v>
      </c>
      <c r="GC48" s="17"/>
      <c r="GD48" s="17"/>
      <c r="GE48" s="17">
        <v>3</v>
      </c>
      <c r="GF48" s="17"/>
      <c r="GG48" s="17"/>
      <c r="GH48" s="17"/>
      <c r="GI48" s="17"/>
      <c r="GJ48" s="17">
        <v>3</v>
      </c>
      <c r="GK48" s="17"/>
      <c r="GL48" s="17"/>
      <c r="GM48" s="17"/>
      <c r="GN48" s="17"/>
      <c r="GO48" s="17"/>
      <c r="GP48" s="17"/>
      <c r="GQ48" s="17">
        <v>3</v>
      </c>
      <c r="GR48" s="17"/>
      <c r="GS48" s="17"/>
      <c r="GT48" s="17"/>
      <c r="GU48" s="17"/>
      <c r="GV48" s="17"/>
      <c r="GW48" s="17"/>
      <c r="GX48" s="17"/>
      <c r="GY48" s="17"/>
      <c r="GZ48" s="17">
        <v>3</v>
      </c>
      <c r="HA48" s="17">
        <v>6</v>
      </c>
      <c r="HB48" s="17">
        <v>4</v>
      </c>
      <c r="HC48" s="17">
        <v>20</v>
      </c>
      <c r="HD48" s="17"/>
      <c r="HE48" s="17"/>
      <c r="HF48" s="17"/>
      <c r="HG48" s="17">
        <v>2</v>
      </c>
      <c r="HH48" s="17"/>
      <c r="HI48" s="17"/>
      <c r="HJ48" s="17"/>
      <c r="HK48" s="17">
        <v>4</v>
      </c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>
        <v>7</v>
      </c>
      <c r="HY48" s="17"/>
      <c r="HZ48" s="17"/>
      <c r="IA48" s="17"/>
      <c r="IB48" s="17"/>
      <c r="IC48" s="17"/>
      <c r="ID48" s="17"/>
      <c r="IE48" s="17"/>
      <c r="IF48" s="17">
        <v>3</v>
      </c>
    </row>
    <row r="49" spans="1:240" ht="13.5" customHeight="1">
      <c r="A49" s="15"/>
      <c r="B49" s="54"/>
      <c r="C49" s="16" t="s">
        <v>17</v>
      </c>
      <c r="D49" s="17">
        <f t="shared" si="8"/>
        <v>41.441999999999986</v>
      </c>
      <c r="E49" s="17">
        <f t="shared" si="11"/>
        <v>41.441999999999986</v>
      </c>
      <c r="F49" s="17"/>
      <c r="G49" s="25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5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>
        <v>1.016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>
        <v>2.4</v>
      </c>
      <c r="AY49" s="17"/>
      <c r="AZ49" s="17"/>
      <c r="BA49" s="17">
        <v>0.60899999999999999</v>
      </c>
      <c r="BB49" s="17">
        <v>1.4410000000000001</v>
      </c>
      <c r="BC49" s="17"/>
      <c r="BD49" s="17"/>
      <c r="BE49" s="17"/>
      <c r="BF49" s="17"/>
      <c r="BG49" s="17"/>
      <c r="BH49" s="17"/>
      <c r="BI49" s="17"/>
      <c r="BJ49" s="17"/>
      <c r="BK49" s="17">
        <v>2.0310000000000001</v>
      </c>
      <c r="BL49" s="17">
        <v>0.95899999999999996</v>
      </c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25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>
        <v>0.65600000000000003</v>
      </c>
      <c r="CM49" s="17"/>
      <c r="CN49" s="17"/>
      <c r="CO49" s="17"/>
      <c r="CP49" s="17">
        <v>1.4410000000000001</v>
      </c>
      <c r="CQ49" s="17"/>
      <c r="CR49" s="17"/>
      <c r="CS49" s="17"/>
      <c r="CT49" s="17"/>
      <c r="CU49" s="17"/>
      <c r="CV49" s="17"/>
      <c r="CW49" s="17"/>
      <c r="CX49" s="17"/>
      <c r="CY49" s="17">
        <v>0.95899999999999996</v>
      </c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>
        <v>0.3</v>
      </c>
      <c r="EO49" s="17"/>
      <c r="EP49" s="17">
        <v>1.92</v>
      </c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25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>
        <v>1.4410000000000001</v>
      </c>
      <c r="FY49" s="17">
        <v>2.4</v>
      </c>
      <c r="FZ49" s="17"/>
      <c r="GA49" s="17"/>
      <c r="GB49" s="17">
        <v>2.4</v>
      </c>
      <c r="GC49" s="17"/>
      <c r="GD49" s="17"/>
      <c r="GE49" s="17">
        <v>1.4410000000000001</v>
      </c>
      <c r="GF49" s="17"/>
      <c r="GG49" s="17"/>
      <c r="GH49" s="17"/>
      <c r="GI49" s="17"/>
      <c r="GJ49" s="17">
        <v>1.4410000000000001</v>
      </c>
      <c r="GK49" s="17"/>
      <c r="GL49" s="17"/>
      <c r="GM49" s="17"/>
      <c r="GN49" s="17"/>
      <c r="GO49" s="17"/>
      <c r="GP49" s="17"/>
      <c r="GQ49" s="17">
        <v>1.4410000000000001</v>
      </c>
      <c r="GR49" s="17"/>
      <c r="GS49" s="17"/>
      <c r="GT49" s="17"/>
      <c r="GU49" s="17"/>
      <c r="GV49" s="17"/>
      <c r="GW49" s="17"/>
      <c r="GX49" s="17"/>
      <c r="GY49" s="17"/>
      <c r="GZ49" s="17">
        <v>1.4410000000000001</v>
      </c>
      <c r="HA49" s="17">
        <v>2.0590000000000002</v>
      </c>
      <c r="HB49" s="17">
        <v>1.92</v>
      </c>
      <c r="HC49" s="17">
        <v>4.3979999999999997</v>
      </c>
      <c r="HD49" s="17"/>
      <c r="HE49" s="17"/>
      <c r="HF49" s="17"/>
      <c r="HG49" s="17">
        <v>0.40600000000000003</v>
      </c>
      <c r="HH49" s="17"/>
      <c r="HI49" s="17"/>
      <c r="HJ49" s="17"/>
      <c r="HK49" s="17">
        <v>4.0590000000000002</v>
      </c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>
        <v>1.4219999999999999</v>
      </c>
      <c r="HY49" s="17"/>
      <c r="HZ49" s="17"/>
      <c r="IA49" s="17"/>
      <c r="IB49" s="17"/>
      <c r="IC49" s="17"/>
      <c r="ID49" s="17"/>
      <c r="IE49" s="17"/>
      <c r="IF49" s="17">
        <v>1.4410000000000001</v>
      </c>
    </row>
    <row r="50" spans="1:240" ht="13.5" customHeight="1">
      <c r="A50" s="15" t="s">
        <v>67</v>
      </c>
      <c r="B50" s="54" t="s">
        <v>68</v>
      </c>
      <c r="C50" s="16" t="s">
        <v>20</v>
      </c>
      <c r="D50" s="17">
        <f t="shared" si="8"/>
        <v>0</v>
      </c>
      <c r="E50" s="17">
        <f>SUM(G50:IF50)-F50</f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28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</row>
    <row r="51" spans="1:240" ht="13.5" customHeight="1">
      <c r="A51" s="15"/>
      <c r="B51" s="54"/>
      <c r="C51" s="16" t="s">
        <v>17</v>
      </c>
      <c r="D51" s="17">
        <f t="shared" si="8"/>
        <v>0</v>
      </c>
      <c r="E51" s="17">
        <f>SUM(G51:IF51)-F51</f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28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</row>
    <row r="52" spans="1:240" ht="13.5" customHeight="1">
      <c r="A52" s="15" t="s">
        <v>69</v>
      </c>
      <c r="B52" s="54" t="s">
        <v>70</v>
      </c>
      <c r="C52" s="16" t="s">
        <v>40</v>
      </c>
      <c r="D52" s="17">
        <f t="shared" si="8"/>
        <v>0</v>
      </c>
      <c r="E52" s="17">
        <f t="shared" si="11"/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</row>
    <row r="53" spans="1:240" ht="13.5" customHeight="1">
      <c r="A53" s="15"/>
      <c r="B53" s="54"/>
      <c r="C53" s="16" t="s">
        <v>17</v>
      </c>
      <c r="D53" s="17">
        <f t="shared" si="8"/>
        <v>0</v>
      </c>
      <c r="E53" s="17">
        <f t="shared" si="11"/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</row>
    <row r="54" spans="1:240" ht="13.5" customHeight="1">
      <c r="A54" s="15" t="s">
        <v>71</v>
      </c>
      <c r="B54" s="53" t="s">
        <v>72</v>
      </c>
      <c r="C54" s="16" t="s">
        <v>40</v>
      </c>
      <c r="D54" s="17">
        <f t="shared" si="8"/>
        <v>0</v>
      </c>
      <c r="E54" s="17">
        <f t="shared" si="11"/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</row>
    <row r="55" spans="1:240" ht="13.5" customHeight="1">
      <c r="A55" s="15"/>
      <c r="B55" s="53"/>
      <c r="C55" s="16" t="s">
        <v>17</v>
      </c>
      <c r="D55" s="17">
        <f t="shared" si="8"/>
        <v>0</v>
      </c>
      <c r="E55" s="17">
        <f t="shared" si="11"/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</row>
    <row r="56" spans="1:240" ht="13.5" customHeight="1">
      <c r="A56" s="15" t="s">
        <v>73</v>
      </c>
      <c r="B56" s="54" t="s">
        <v>74</v>
      </c>
      <c r="C56" s="16" t="s">
        <v>75</v>
      </c>
      <c r="D56" s="17">
        <f t="shared" si="8"/>
        <v>0</v>
      </c>
      <c r="E56" s="17">
        <f t="shared" si="11"/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</row>
    <row r="57" spans="1:240" ht="13.5" customHeight="1">
      <c r="A57" s="15"/>
      <c r="B57" s="54"/>
      <c r="C57" s="16" t="s">
        <v>17</v>
      </c>
      <c r="D57" s="17">
        <f t="shared" si="8"/>
        <v>0</v>
      </c>
      <c r="E57" s="17">
        <f t="shared" si="11"/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</row>
    <row r="58" spans="1:240" ht="13.5" customHeight="1">
      <c r="A58" s="15" t="s">
        <v>76</v>
      </c>
      <c r="B58" s="54" t="s">
        <v>77</v>
      </c>
      <c r="C58" s="16" t="s">
        <v>40</v>
      </c>
      <c r="D58" s="17">
        <f t="shared" si="8"/>
        <v>0</v>
      </c>
      <c r="E58" s="17">
        <f t="shared" si="11"/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</row>
    <row r="59" spans="1:240" ht="13.5" customHeight="1">
      <c r="A59" s="15"/>
      <c r="B59" s="54"/>
      <c r="C59" s="16" t="s">
        <v>17</v>
      </c>
      <c r="D59" s="17">
        <f t="shared" si="8"/>
        <v>0</v>
      </c>
      <c r="E59" s="17">
        <f t="shared" si="11"/>
        <v>0</v>
      </c>
      <c r="F59" s="2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</row>
    <row r="60" spans="1:240" ht="13.5" customHeight="1">
      <c r="A60" s="15" t="s">
        <v>78</v>
      </c>
      <c r="B60" s="54" t="s">
        <v>79</v>
      </c>
      <c r="C60" s="16" t="s">
        <v>40</v>
      </c>
      <c r="D60" s="17">
        <f t="shared" si="8"/>
        <v>0</v>
      </c>
      <c r="E60" s="17">
        <f t="shared" si="11"/>
        <v>0</v>
      </c>
      <c r="F60" s="2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</row>
    <row r="61" spans="1:240" ht="13.5" customHeight="1">
      <c r="A61" s="15"/>
      <c r="B61" s="54"/>
      <c r="C61" s="16" t="s">
        <v>17</v>
      </c>
      <c r="D61" s="17">
        <f t="shared" si="8"/>
        <v>0</v>
      </c>
      <c r="E61" s="17">
        <f t="shared" si="11"/>
        <v>0</v>
      </c>
      <c r="F61" s="2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</row>
    <row r="62" spans="1:240" ht="13.5" customHeight="1">
      <c r="A62" s="15" t="s">
        <v>80</v>
      </c>
      <c r="B62" s="54" t="s">
        <v>81</v>
      </c>
      <c r="C62" s="16" t="s">
        <v>82</v>
      </c>
      <c r="D62" s="17">
        <f t="shared" si="8"/>
        <v>0</v>
      </c>
      <c r="E62" s="17">
        <f t="shared" si="11"/>
        <v>0</v>
      </c>
      <c r="F62" s="2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</row>
    <row r="63" spans="1:240" ht="13.5" customHeight="1">
      <c r="A63" s="15"/>
      <c r="B63" s="54"/>
      <c r="C63" s="16" t="s">
        <v>17</v>
      </c>
      <c r="D63" s="17">
        <f t="shared" si="8"/>
        <v>0</v>
      </c>
      <c r="E63" s="17">
        <f t="shared" si="11"/>
        <v>0</v>
      </c>
      <c r="F63" s="2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</row>
    <row r="64" spans="1:240" ht="13.5" customHeight="1">
      <c r="A64" s="15" t="s">
        <v>83</v>
      </c>
      <c r="B64" s="54" t="s">
        <v>84</v>
      </c>
      <c r="C64" s="16" t="s">
        <v>75</v>
      </c>
      <c r="D64" s="17">
        <f t="shared" si="8"/>
        <v>0</v>
      </c>
      <c r="E64" s="17">
        <f t="shared" si="11"/>
        <v>0</v>
      </c>
      <c r="F64" s="2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</row>
    <row r="65" spans="1:240" ht="13.5" customHeight="1">
      <c r="A65" s="15"/>
      <c r="B65" s="54"/>
      <c r="C65" s="16" t="s">
        <v>17</v>
      </c>
      <c r="D65" s="17">
        <f t="shared" si="8"/>
        <v>0</v>
      </c>
      <c r="E65" s="17">
        <f t="shared" si="11"/>
        <v>0</v>
      </c>
      <c r="F65" s="2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</row>
    <row r="66" spans="1:240" s="2" customFormat="1" ht="15" customHeight="1">
      <c r="A66" s="41" t="s">
        <v>85</v>
      </c>
      <c r="B66" s="12" t="s">
        <v>86</v>
      </c>
      <c r="C66" s="13" t="s">
        <v>17</v>
      </c>
      <c r="D66" s="23">
        <f>E66+F66</f>
        <v>527.3309999999999</v>
      </c>
      <c r="E66" s="23">
        <f>E68+E78+E80</f>
        <v>527.3309999999999</v>
      </c>
      <c r="F66" s="23">
        <v>0</v>
      </c>
      <c r="G66" s="23">
        <f t="shared" ref="G66:BU66" si="12">G68+G78+G80</f>
        <v>0</v>
      </c>
      <c r="H66" s="23">
        <f t="shared" si="12"/>
        <v>0</v>
      </c>
      <c r="I66" s="23">
        <f t="shared" si="12"/>
        <v>0</v>
      </c>
      <c r="J66" s="23">
        <f t="shared" si="12"/>
        <v>0</v>
      </c>
      <c r="K66" s="23">
        <f t="shared" si="12"/>
        <v>5.9830000000000005</v>
      </c>
      <c r="L66" s="23">
        <f t="shared" si="12"/>
        <v>0</v>
      </c>
      <c r="M66" s="23">
        <f t="shared" si="12"/>
        <v>0</v>
      </c>
      <c r="N66" s="23">
        <f t="shared" si="12"/>
        <v>0</v>
      </c>
      <c r="O66" s="23">
        <f t="shared" si="12"/>
        <v>0</v>
      </c>
      <c r="P66" s="23">
        <f t="shared" si="12"/>
        <v>0</v>
      </c>
      <c r="Q66" s="23">
        <f t="shared" si="12"/>
        <v>0</v>
      </c>
      <c r="R66" s="23">
        <f t="shared" si="12"/>
        <v>0</v>
      </c>
      <c r="S66" s="23">
        <f t="shared" si="12"/>
        <v>0</v>
      </c>
      <c r="T66" s="23">
        <f t="shared" si="12"/>
        <v>0</v>
      </c>
      <c r="U66" s="23">
        <f t="shared" si="12"/>
        <v>5.9180000000000001</v>
      </c>
      <c r="V66" s="23">
        <f t="shared" si="12"/>
        <v>0</v>
      </c>
      <c r="W66" s="23">
        <f t="shared" si="12"/>
        <v>0</v>
      </c>
      <c r="X66" s="23">
        <f t="shared" si="12"/>
        <v>0</v>
      </c>
      <c r="Y66" s="23">
        <f t="shared" si="12"/>
        <v>0</v>
      </c>
      <c r="Z66" s="23">
        <f t="shared" si="12"/>
        <v>0</v>
      </c>
      <c r="AA66" s="23">
        <f t="shared" si="12"/>
        <v>0</v>
      </c>
      <c r="AB66" s="23">
        <f t="shared" si="12"/>
        <v>0</v>
      </c>
      <c r="AC66" s="23">
        <f t="shared" si="12"/>
        <v>0</v>
      </c>
      <c r="AD66" s="23">
        <f t="shared" si="12"/>
        <v>0</v>
      </c>
      <c r="AE66" s="23">
        <f t="shared" si="12"/>
        <v>0</v>
      </c>
      <c r="AF66" s="23">
        <f t="shared" si="12"/>
        <v>0</v>
      </c>
      <c r="AG66" s="23">
        <f t="shared" si="12"/>
        <v>0</v>
      </c>
      <c r="AH66" s="23">
        <f t="shared" si="12"/>
        <v>0</v>
      </c>
      <c r="AI66" s="23">
        <f t="shared" si="12"/>
        <v>0</v>
      </c>
      <c r="AJ66" s="23">
        <f t="shared" si="12"/>
        <v>0</v>
      </c>
      <c r="AK66" s="23">
        <f t="shared" si="12"/>
        <v>0</v>
      </c>
      <c r="AL66" s="23">
        <f t="shared" si="12"/>
        <v>0</v>
      </c>
      <c r="AM66" s="23">
        <f t="shared" si="12"/>
        <v>0</v>
      </c>
      <c r="AN66" s="23">
        <f t="shared" si="12"/>
        <v>0</v>
      </c>
      <c r="AO66" s="23">
        <f t="shared" si="12"/>
        <v>0</v>
      </c>
      <c r="AP66" s="23">
        <f t="shared" si="12"/>
        <v>0</v>
      </c>
      <c r="AQ66" s="23">
        <f t="shared" si="12"/>
        <v>0</v>
      </c>
      <c r="AR66" s="23">
        <f t="shared" si="12"/>
        <v>0</v>
      </c>
      <c r="AS66" s="23">
        <f t="shared" si="12"/>
        <v>0</v>
      </c>
      <c r="AT66" s="23">
        <f t="shared" si="12"/>
        <v>0</v>
      </c>
      <c r="AU66" s="23">
        <f t="shared" si="12"/>
        <v>1.69</v>
      </c>
      <c r="AV66" s="23">
        <f t="shared" si="12"/>
        <v>0</v>
      </c>
      <c r="AW66" s="23">
        <f t="shared" si="12"/>
        <v>0</v>
      </c>
      <c r="AX66" s="23">
        <f t="shared" si="12"/>
        <v>0</v>
      </c>
      <c r="AY66" s="23">
        <f t="shared" si="12"/>
        <v>0</v>
      </c>
      <c r="AZ66" s="23">
        <f t="shared" si="12"/>
        <v>0</v>
      </c>
      <c r="BA66" s="23">
        <f t="shared" si="12"/>
        <v>0</v>
      </c>
      <c r="BB66" s="23">
        <f t="shared" si="12"/>
        <v>0</v>
      </c>
      <c r="BC66" s="23">
        <f t="shared" si="12"/>
        <v>0</v>
      </c>
      <c r="BD66" s="23">
        <f t="shared" si="12"/>
        <v>0</v>
      </c>
      <c r="BE66" s="23">
        <f t="shared" si="12"/>
        <v>0</v>
      </c>
      <c r="BF66" s="23">
        <f>BF68+BF78+BF80</f>
        <v>0</v>
      </c>
      <c r="BG66" s="23">
        <f t="shared" si="12"/>
        <v>0</v>
      </c>
      <c r="BH66" s="23">
        <f t="shared" si="12"/>
        <v>0</v>
      </c>
      <c r="BI66" s="23">
        <f t="shared" si="12"/>
        <v>0</v>
      </c>
      <c r="BJ66" s="23">
        <f t="shared" si="12"/>
        <v>1.84</v>
      </c>
      <c r="BK66" s="23">
        <f t="shared" si="12"/>
        <v>0</v>
      </c>
      <c r="BL66" s="23">
        <f t="shared" si="12"/>
        <v>0</v>
      </c>
      <c r="BM66" s="23">
        <f t="shared" si="12"/>
        <v>0</v>
      </c>
      <c r="BN66" s="23">
        <f t="shared" si="12"/>
        <v>0</v>
      </c>
      <c r="BO66" s="23">
        <f t="shared" si="12"/>
        <v>6.6640000000000006</v>
      </c>
      <c r="BP66" s="23">
        <f t="shared" si="12"/>
        <v>0</v>
      </c>
      <c r="BQ66" s="23">
        <f t="shared" si="12"/>
        <v>0</v>
      </c>
      <c r="BR66" s="23">
        <f t="shared" si="12"/>
        <v>0</v>
      </c>
      <c r="BS66" s="23">
        <f t="shared" si="12"/>
        <v>0</v>
      </c>
      <c r="BT66" s="23">
        <f t="shared" si="12"/>
        <v>0</v>
      </c>
      <c r="BU66" s="23">
        <f t="shared" si="12"/>
        <v>0.68100000000000005</v>
      </c>
      <c r="BV66" s="23">
        <f t="shared" ref="BV66:EG66" si="13">BV68+BV78+BV80</f>
        <v>0</v>
      </c>
      <c r="BW66" s="23">
        <f t="shared" si="13"/>
        <v>0</v>
      </c>
      <c r="BX66" s="23">
        <f t="shared" si="13"/>
        <v>0</v>
      </c>
      <c r="BY66" s="23">
        <f t="shared" si="13"/>
        <v>0</v>
      </c>
      <c r="BZ66" s="23">
        <f t="shared" si="13"/>
        <v>0</v>
      </c>
      <c r="CA66" s="23">
        <f t="shared" si="13"/>
        <v>0</v>
      </c>
      <c r="CB66" s="23">
        <f t="shared" si="13"/>
        <v>0</v>
      </c>
      <c r="CC66" s="23">
        <f t="shared" si="13"/>
        <v>0.68100000000000005</v>
      </c>
      <c r="CD66" s="23">
        <f t="shared" si="13"/>
        <v>3.3220000000000001</v>
      </c>
      <c r="CE66" s="23">
        <f t="shared" si="13"/>
        <v>0</v>
      </c>
      <c r="CF66" s="23">
        <f t="shared" si="13"/>
        <v>0</v>
      </c>
      <c r="CG66" s="23">
        <f t="shared" si="13"/>
        <v>0</v>
      </c>
      <c r="CH66" s="23">
        <f t="shared" si="13"/>
        <v>0</v>
      </c>
      <c r="CI66" s="23">
        <f t="shared" si="13"/>
        <v>0</v>
      </c>
      <c r="CJ66" s="23">
        <f t="shared" si="13"/>
        <v>0</v>
      </c>
      <c r="CK66" s="23">
        <f t="shared" si="13"/>
        <v>0</v>
      </c>
      <c r="CL66" s="23">
        <f t="shared" si="13"/>
        <v>0</v>
      </c>
      <c r="CM66" s="23">
        <f t="shared" si="13"/>
        <v>19.173999999999999</v>
      </c>
      <c r="CN66" s="23">
        <f t="shared" si="13"/>
        <v>0</v>
      </c>
      <c r="CO66" s="23">
        <f t="shared" si="13"/>
        <v>0</v>
      </c>
      <c r="CP66" s="23">
        <f t="shared" si="13"/>
        <v>0</v>
      </c>
      <c r="CQ66" s="23">
        <f t="shared" si="13"/>
        <v>0</v>
      </c>
      <c r="CR66" s="23">
        <f t="shared" si="13"/>
        <v>0</v>
      </c>
      <c r="CS66" s="23">
        <f t="shared" si="13"/>
        <v>0</v>
      </c>
      <c r="CT66" s="23">
        <f t="shared" si="13"/>
        <v>0</v>
      </c>
      <c r="CU66" s="23">
        <f t="shared" si="13"/>
        <v>0</v>
      </c>
      <c r="CV66" s="23">
        <f t="shared" si="13"/>
        <v>0</v>
      </c>
      <c r="CW66" s="23">
        <f t="shared" si="13"/>
        <v>0</v>
      </c>
      <c r="CX66" s="23">
        <f t="shared" si="13"/>
        <v>0</v>
      </c>
      <c r="CY66" s="23">
        <f t="shared" si="13"/>
        <v>0</v>
      </c>
      <c r="CZ66" s="23">
        <f t="shared" si="13"/>
        <v>0</v>
      </c>
      <c r="DA66" s="23">
        <f t="shared" si="13"/>
        <v>0</v>
      </c>
      <c r="DB66" s="23">
        <f t="shared" si="13"/>
        <v>0</v>
      </c>
      <c r="DC66" s="23">
        <f t="shared" si="13"/>
        <v>0</v>
      </c>
      <c r="DD66" s="23">
        <f t="shared" si="13"/>
        <v>0</v>
      </c>
      <c r="DE66" s="23">
        <f t="shared" si="13"/>
        <v>0</v>
      </c>
      <c r="DF66" s="23">
        <f t="shared" si="13"/>
        <v>0</v>
      </c>
      <c r="DG66" s="23">
        <f t="shared" si="13"/>
        <v>0</v>
      </c>
      <c r="DH66" s="23">
        <f t="shared" si="13"/>
        <v>0</v>
      </c>
      <c r="DI66" s="23">
        <f t="shared" si="13"/>
        <v>0</v>
      </c>
      <c r="DJ66" s="23">
        <f t="shared" si="13"/>
        <v>0</v>
      </c>
      <c r="DK66" s="23">
        <f t="shared" si="13"/>
        <v>107.175</v>
      </c>
      <c r="DL66" s="23">
        <f t="shared" si="13"/>
        <v>0</v>
      </c>
      <c r="DM66" s="23">
        <f t="shared" si="13"/>
        <v>0</v>
      </c>
      <c r="DN66" s="23">
        <f t="shared" si="13"/>
        <v>0</v>
      </c>
      <c r="DO66" s="23">
        <f t="shared" si="13"/>
        <v>16.344000000000001</v>
      </c>
      <c r="DP66" s="23">
        <f t="shared" si="13"/>
        <v>0</v>
      </c>
      <c r="DQ66" s="23">
        <f t="shared" si="13"/>
        <v>0</v>
      </c>
      <c r="DR66" s="23">
        <f t="shared" si="13"/>
        <v>0</v>
      </c>
      <c r="DS66" s="23">
        <f t="shared" si="13"/>
        <v>0</v>
      </c>
      <c r="DT66" s="23">
        <f t="shared" si="13"/>
        <v>0</v>
      </c>
      <c r="DU66" s="23">
        <f t="shared" si="13"/>
        <v>0</v>
      </c>
      <c r="DV66" s="23">
        <f t="shared" si="13"/>
        <v>0</v>
      </c>
      <c r="DW66" s="23">
        <f t="shared" si="13"/>
        <v>0</v>
      </c>
      <c r="DX66" s="23">
        <f t="shared" si="13"/>
        <v>0</v>
      </c>
      <c r="DY66" s="23">
        <f>DY68+DY78+DY80</f>
        <v>30.956000000000003</v>
      </c>
      <c r="DZ66" s="23">
        <f t="shared" si="13"/>
        <v>0</v>
      </c>
      <c r="EA66" s="23">
        <f t="shared" si="13"/>
        <v>0</v>
      </c>
      <c r="EB66" s="23">
        <f t="shared" si="13"/>
        <v>0</v>
      </c>
      <c r="EC66" s="23">
        <f t="shared" si="13"/>
        <v>0</v>
      </c>
      <c r="ED66" s="23">
        <f t="shared" si="13"/>
        <v>0</v>
      </c>
      <c r="EE66" s="23">
        <f t="shared" si="13"/>
        <v>0</v>
      </c>
      <c r="EF66" s="23">
        <f t="shared" si="13"/>
        <v>0</v>
      </c>
      <c r="EG66" s="23">
        <f t="shared" si="13"/>
        <v>0</v>
      </c>
      <c r="EH66" s="23">
        <f t="shared" ref="EH66:GV66" si="14">EH68+EH78+EH80</f>
        <v>0</v>
      </c>
      <c r="EI66" s="23">
        <f t="shared" si="14"/>
        <v>0</v>
      </c>
      <c r="EJ66" s="23">
        <f t="shared" si="14"/>
        <v>0</v>
      </c>
      <c r="EK66" s="23">
        <f t="shared" si="14"/>
        <v>0</v>
      </c>
      <c r="EL66" s="23">
        <f t="shared" si="14"/>
        <v>0</v>
      </c>
      <c r="EM66" s="23">
        <f t="shared" si="14"/>
        <v>0</v>
      </c>
      <c r="EN66" s="23">
        <f t="shared" si="14"/>
        <v>0</v>
      </c>
      <c r="EO66" s="23">
        <f t="shared" si="14"/>
        <v>0</v>
      </c>
      <c r="EP66" s="23">
        <f t="shared" si="14"/>
        <v>0</v>
      </c>
      <c r="EQ66" s="23">
        <f t="shared" si="14"/>
        <v>0</v>
      </c>
      <c r="ER66" s="23">
        <f t="shared" si="14"/>
        <v>0</v>
      </c>
      <c r="ES66" s="23">
        <f t="shared" si="14"/>
        <v>0</v>
      </c>
      <c r="ET66" s="23">
        <f t="shared" si="14"/>
        <v>0</v>
      </c>
      <c r="EU66" s="23">
        <f t="shared" si="14"/>
        <v>0</v>
      </c>
      <c r="EV66" s="23">
        <f t="shared" si="14"/>
        <v>0</v>
      </c>
      <c r="EW66" s="23">
        <f t="shared" si="14"/>
        <v>0</v>
      </c>
      <c r="EX66" s="23">
        <f t="shared" si="14"/>
        <v>0</v>
      </c>
      <c r="EY66" s="23">
        <f t="shared" si="14"/>
        <v>0</v>
      </c>
      <c r="EZ66" s="23">
        <f t="shared" si="14"/>
        <v>0</v>
      </c>
      <c r="FA66" s="23">
        <f t="shared" si="14"/>
        <v>0</v>
      </c>
      <c r="FB66" s="23">
        <f t="shared" si="14"/>
        <v>0</v>
      </c>
      <c r="FC66" s="23">
        <f t="shared" si="14"/>
        <v>0</v>
      </c>
      <c r="FD66" s="23">
        <f t="shared" si="14"/>
        <v>0</v>
      </c>
      <c r="FE66" s="23">
        <f t="shared" si="14"/>
        <v>4.1760000000000002</v>
      </c>
      <c r="FF66" s="23">
        <f t="shared" si="14"/>
        <v>0</v>
      </c>
      <c r="FG66" s="23">
        <f t="shared" si="14"/>
        <v>9.8650000000000002</v>
      </c>
      <c r="FH66" s="23">
        <f t="shared" si="14"/>
        <v>0</v>
      </c>
      <c r="FI66" s="23">
        <f t="shared" si="14"/>
        <v>0</v>
      </c>
      <c r="FJ66" s="23">
        <f t="shared" si="14"/>
        <v>0</v>
      </c>
      <c r="FK66" s="23">
        <f t="shared" si="14"/>
        <v>0</v>
      </c>
      <c r="FL66" s="23">
        <f t="shared" si="14"/>
        <v>0</v>
      </c>
      <c r="FM66" s="23">
        <f t="shared" si="14"/>
        <v>19.29</v>
      </c>
      <c r="FN66" s="23">
        <f t="shared" si="14"/>
        <v>0</v>
      </c>
      <c r="FO66" s="23">
        <f t="shared" si="14"/>
        <v>1.383</v>
      </c>
      <c r="FP66" s="23">
        <f t="shared" si="14"/>
        <v>0</v>
      </c>
      <c r="FQ66" s="23">
        <f t="shared" si="14"/>
        <v>0</v>
      </c>
      <c r="FR66" s="23">
        <f t="shared" si="14"/>
        <v>18.940000000000001</v>
      </c>
      <c r="FS66" s="23">
        <f t="shared" si="14"/>
        <v>0</v>
      </c>
      <c r="FT66" s="23">
        <f t="shared" si="14"/>
        <v>9.4969999999999999</v>
      </c>
      <c r="FU66" s="23">
        <f t="shared" si="14"/>
        <v>0</v>
      </c>
      <c r="FV66" s="23">
        <f t="shared" si="14"/>
        <v>0.52600000000000002</v>
      </c>
      <c r="FW66" s="23">
        <f t="shared" si="14"/>
        <v>0</v>
      </c>
      <c r="FX66" s="23">
        <f t="shared" si="14"/>
        <v>0</v>
      </c>
      <c r="FY66" s="23">
        <f t="shared" si="14"/>
        <v>0</v>
      </c>
      <c r="FZ66" s="23">
        <f t="shared" si="14"/>
        <v>0</v>
      </c>
      <c r="GA66" s="23">
        <f t="shared" si="14"/>
        <v>0</v>
      </c>
      <c r="GB66" s="23">
        <f t="shared" si="14"/>
        <v>0</v>
      </c>
      <c r="GC66" s="23">
        <f t="shared" si="14"/>
        <v>0</v>
      </c>
      <c r="GD66" s="23">
        <f t="shared" si="14"/>
        <v>0</v>
      </c>
      <c r="GE66" s="23">
        <f t="shared" si="14"/>
        <v>0</v>
      </c>
      <c r="GF66" s="23">
        <f t="shared" si="14"/>
        <v>0</v>
      </c>
      <c r="GG66" s="23">
        <f t="shared" si="14"/>
        <v>0</v>
      </c>
      <c r="GH66" s="23">
        <f t="shared" si="14"/>
        <v>0</v>
      </c>
      <c r="GI66" s="23">
        <f t="shared" si="14"/>
        <v>0</v>
      </c>
      <c r="GJ66" s="23">
        <f t="shared" si="14"/>
        <v>0</v>
      </c>
      <c r="GK66" s="23">
        <f t="shared" si="14"/>
        <v>0</v>
      </c>
      <c r="GL66" s="23">
        <f t="shared" si="14"/>
        <v>0</v>
      </c>
      <c r="GM66" s="23">
        <f t="shared" si="14"/>
        <v>0</v>
      </c>
      <c r="GN66" s="23">
        <f t="shared" si="14"/>
        <v>3.4959999999999996</v>
      </c>
      <c r="GO66" s="23">
        <f t="shared" si="14"/>
        <v>0</v>
      </c>
      <c r="GP66" s="23">
        <f t="shared" si="14"/>
        <v>0</v>
      </c>
      <c r="GQ66" s="23">
        <f t="shared" si="14"/>
        <v>0</v>
      </c>
      <c r="GR66" s="23">
        <f t="shared" si="14"/>
        <v>0</v>
      </c>
      <c r="GS66" s="23">
        <f t="shared" si="14"/>
        <v>0</v>
      </c>
      <c r="GT66" s="23">
        <f t="shared" si="14"/>
        <v>0</v>
      </c>
      <c r="GU66" s="23">
        <f t="shared" si="14"/>
        <v>0</v>
      </c>
      <c r="GV66" s="23">
        <f t="shared" si="14"/>
        <v>0</v>
      </c>
      <c r="GW66" s="23">
        <f t="shared" ref="GW66:IF66" si="15">GW68+GW78+GW80</f>
        <v>0</v>
      </c>
      <c r="GX66" s="23">
        <f t="shared" si="15"/>
        <v>0</v>
      </c>
      <c r="GY66" s="23">
        <f t="shared" si="15"/>
        <v>0</v>
      </c>
      <c r="GZ66" s="23">
        <f t="shared" si="15"/>
        <v>0</v>
      </c>
      <c r="HA66" s="23">
        <f t="shared" si="15"/>
        <v>25.062999999999999</v>
      </c>
      <c r="HB66" s="23">
        <f t="shared" si="15"/>
        <v>0</v>
      </c>
      <c r="HC66" s="23">
        <f t="shared" si="15"/>
        <v>0</v>
      </c>
      <c r="HD66" s="23">
        <f t="shared" si="15"/>
        <v>0</v>
      </c>
      <c r="HE66" s="23">
        <f t="shared" si="15"/>
        <v>0</v>
      </c>
      <c r="HF66" s="23">
        <f t="shared" si="15"/>
        <v>0</v>
      </c>
      <c r="HG66" s="23">
        <f t="shared" si="15"/>
        <v>0</v>
      </c>
      <c r="HH66" s="23">
        <f t="shared" si="15"/>
        <v>0</v>
      </c>
      <c r="HI66" s="23">
        <f t="shared" si="15"/>
        <v>0</v>
      </c>
      <c r="HJ66" s="23">
        <f t="shared" si="15"/>
        <v>0</v>
      </c>
      <c r="HK66" s="23">
        <f t="shared" si="15"/>
        <v>0</v>
      </c>
      <c r="HL66" s="23">
        <f t="shared" si="15"/>
        <v>0</v>
      </c>
      <c r="HM66" s="23">
        <f t="shared" si="15"/>
        <v>0</v>
      </c>
      <c r="HN66" s="23">
        <f t="shared" si="15"/>
        <v>0</v>
      </c>
      <c r="HO66" s="23">
        <f t="shared" si="15"/>
        <v>143.16199999999998</v>
      </c>
      <c r="HP66" s="23">
        <f t="shared" si="15"/>
        <v>0</v>
      </c>
      <c r="HQ66" s="23">
        <f t="shared" si="15"/>
        <v>5.5889999999999995</v>
      </c>
      <c r="HR66" s="23">
        <f t="shared" si="15"/>
        <v>4.9320000000000004</v>
      </c>
      <c r="HS66" s="23">
        <f t="shared" si="15"/>
        <v>0</v>
      </c>
      <c r="HT66" s="23">
        <f t="shared" si="15"/>
        <v>0</v>
      </c>
      <c r="HU66" s="23">
        <f t="shared" si="15"/>
        <v>0</v>
      </c>
      <c r="HV66" s="23">
        <f t="shared" si="15"/>
        <v>4.665</v>
      </c>
      <c r="HW66" s="23">
        <f t="shared" si="15"/>
        <v>0</v>
      </c>
      <c r="HX66" s="23">
        <f t="shared" si="15"/>
        <v>1.0509999999999999</v>
      </c>
      <c r="HY66" s="23">
        <f t="shared" si="15"/>
        <v>0</v>
      </c>
      <c r="HZ66" s="23">
        <f t="shared" si="15"/>
        <v>5.1539999999999999</v>
      </c>
      <c r="IA66" s="23">
        <f t="shared" si="15"/>
        <v>0</v>
      </c>
      <c r="IB66" s="23">
        <f t="shared" si="15"/>
        <v>0</v>
      </c>
      <c r="IC66" s="23">
        <f t="shared" si="15"/>
        <v>0</v>
      </c>
      <c r="ID66" s="23">
        <f t="shared" si="15"/>
        <v>70.114000000000004</v>
      </c>
      <c r="IE66" s="23">
        <f t="shared" si="15"/>
        <v>0</v>
      </c>
      <c r="IF66" s="23">
        <f t="shared" si="15"/>
        <v>0</v>
      </c>
    </row>
    <row r="67" spans="1:240" ht="13.5" customHeight="1">
      <c r="A67" s="15" t="s">
        <v>87</v>
      </c>
      <c r="B67" s="53" t="s">
        <v>88</v>
      </c>
      <c r="C67" s="16" t="s">
        <v>45</v>
      </c>
      <c r="D67" s="24">
        <f>E67+F67</f>
        <v>0.374</v>
      </c>
      <c r="E67" s="24">
        <f>E69+E71+E73+E75</f>
        <v>0.374</v>
      </c>
      <c r="F67" s="24"/>
      <c r="G67" s="24">
        <f t="shared" ref="G67:BU68" si="16">G69+G71+G73+G75</f>
        <v>0</v>
      </c>
      <c r="H67" s="24">
        <f t="shared" si="16"/>
        <v>0</v>
      </c>
      <c r="I67" s="24">
        <f t="shared" si="16"/>
        <v>0</v>
      </c>
      <c r="J67" s="24">
        <f t="shared" si="16"/>
        <v>0</v>
      </c>
      <c r="K67" s="24">
        <f t="shared" ref="K67:M68" si="17">K69+K71+K73+K75</f>
        <v>5.0000000000000001E-3</v>
      </c>
      <c r="L67" s="24">
        <f t="shared" si="17"/>
        <v>0</v>
      </c>
      <c r="M67" s="24">
        <f t="shared" si="17"/>
        <v>0</v>
      </c>
      <c r="N67" s="24">
        <f t="shared" si="16"/>
        <v>0</v>
      </c>
      <c r="O67" s="24">
        <f t="shared" si="16"/>
        <v>0</v>
      </c>
      <c r="P67" s="24">
        <f t="shared" si="16"/>
        <v>0</v>
      </c>
      <c r="Q67" s="24">
        <f t="shared" si="16"/>
        <v>0</v>
      </c>
      <c r="R67" s="24">
        <f t="shared" si="16"/>
        <v>0</v>
      </c>
      <c r="S67" s="24">
        <f t="shared" si="16"/>
        <v>0</v>
      </c>
      <c r="T67" s="24">
        <f t="shared" si="16"/>
        <v>0</v>
      </c>
      <c r="U67" s="24">
        <f t="shared" si="16"/>
        <v>6.0000000000000001E-3</v>
      </c>
      <c r="V67" s="24">
        <f t="shared" si="16"/>
        <v>0</v>
      </c>
      <c r="W67" s="24">
        <f t="shared" si="16"/>
        <v>0</v>
      </c>
      <c r="X67" s="24">
        <f t="shared" si="16"/>
        <v>0</v>
      </c>
      <c r="Y67" s="24">
        <f t="shared" si="16"/>
        <v>0</v>
      </c>
      <c r="Z67" s="24">
        <f t="shared" si="16"/>
        <v>0</v>
      </c>
      <c r="AA67" s="24">
        <f t="shared" si="16"/>
        <v>0</v>
      </c>
      <c r="AB67" s="24">
        <f t="shared" si="16"/>
        <v>0</v>
      </c>
      <c r="AC67" s="24">
        <f>AC69+AC71+AC73+AC75</f>
        <v>0</v>
      </c>
      <c r="AD67" s="24">
        <f t="shared" si="16"/>
        <v>0</v>
      </c>
      <c r="AE67" s="24">
        <f t="shared" si="16"/>
        <v>0</v>
      </c>
      <c r="AF67" s="24">
        <f t="shared" si="16"/>
        <v>0</v>
      </c>
      <c r="AG67" s="24">
        <f t="shared" si="16"/>
        <v>0</v>
      </c>
      <c r="AH67" s="24">
        <f t="shared" si="16"/>
        <v>0</v>
      </c>
      <c r="AI67" s="24">
        <f t="shared" si="16"/>
        <v>0</v>
      </c>
      <c r="AJ67" s="24">
        <f t="shared" si="16"/>
        <v>0</v>
      </c>
      <c r="AK67" s="24">
        <f t="shared" si="16"/>
        <v>0</v>
      </c>
      <c r="AL67" s="24">
        <f t="shared" si="16"/>
        <v>0</v>
      </c>
      <c r="AM67" s="24">
        <f t="shared" si="16"/>
        <v>0</v>
      </c>
      <c r="AN67" s="24">
        <f t="shared" si="16"/>
        <v>0</v>
      </c>
      <c r="AO67" s="24">
        <f t="shared" si="16"/>
        <v>0</v>
      </c>
      <c r="AP67" s="24">
        <f t="shared" si="16"/>
        <v>0</v>
      </c>
      <c r="AQ67" s="24">
        <f t="shared" si="16"/>
        <v>0</v>
      </c>
      <c r="AR67" s="24">
        <f t="shared" si="16"/>
        <v>0</v>
      </c>
      <c r="AS67" s="24">
        <f t="shared" si="16"/>
        <v>0</v>
      </c>
      <c r="AT67" s="24">
        <f t="shared" si="16"/>
        <v>0</v>
      </c>
      <c r="AU67" s="24">
        <f t="shared" si="16"/>
        <v>0</v>
      </c>
      <c r="AV67" s="24">
        <f t="shared" si="16"/>
        <v>0</v>
      </c>
      <c r="AW67" s="24">
        <f t="shared" si="16"/>
        <v>0</v>
      </c>
      <c r="AX67" s="24">
        <f t="shared" si="16"/>
        <v>0</v>
      </c>
      <c r="AY67" s="24">
        <f t="shared" si="16"/>
        <v>0</v>
      </c>
      <c r="AZ67" s="24">
        <f t="shared" si="16"/>
        <v>0</v>
      </c>
      <c r="BA67" s="24">
        <f t="shared" si="16"/>
        <v>0</v>
      </c>
      <c r="BB67" s="24">
        <f t="shared" si="16"/>
        <v>0</v>
      </c>
      <c r="BC67" s="24">
        <f t="shared" si="16"/>
        <v>0</v>
      </c>
      <c r="BD67" s="24">
        <f t="shared" si="16"/>
        <v>0</v>
      </c>
      <c r="BE67" s="24">
        <f t="shared" si="16"/>
        <v>0</v>
      </c>
      <c r="BF67" s="24">
        <f>BF69+BF71+BF73+BF75</f>
        <v>0</v>
      </c>
      <c r="BG67" s="24">
        <f t="shared" si="16"/>
        <v>0</v>
      </c>
      <c r="BH67" s="24">
        <f t="shared" si="16"/>
        <v>0</v>
      </c>
      <c r="BI67" s="24">
        <f t="shared" si="16"/>
        <v>0</v>
      </c>
      <c r="BJ67" s="24">
        <f t="shared" si="16"/>
        <v>2E-3</v>
      </c>
      <c r="BK67" s="24">
        <f t="shared" si="16"/>
        <v>0</v>
      </c>
      <c r="BL67" s="24">
        <f t="shared" si="16"/>
        <v>0</v>
      </c>
      <c r="BM67" s="24">
        <f t="shared" si="16"/>
        <v>0</v>
      </c>
      <c r="BN67" s="24">
        <f t="shared" si="16"/>
        <v>0</v>
      </c>
      <c r="BO67" s="24">
        <f t="shared" si="16"/>
        <v>5.0000000000000001E-3</v>
      </c>
      <c r="BP67" s="24">
        <f t="shared" si="16"/>
        <v>0</v>
      </c>
      <c r="BQ67" s="24">
        <f t="shared" si="16"/>
        <v>0</v>
      </c>
      <c r="BR67" s="24">
        <f t="shared" si="16"/>
        <v>0</v>
      </c>
      <c r="BS67" s="24">
        <f t="shared" si="16"/>
        <v>0</v>
      </c>
      <c r="BT67" s="24">
        <f t="shared" si="16"/>
        <v>0</v>
      </c>
      <c r="BU67" s="24">
        <f t="shared" si="16"/>
        <v>0</v>
      </c>
      <c r="BV67" s="24">
        <f t="shared" ref="BV67:EG68" si="18">BV69+BV71+BV73+BV75</f>
        <v>0</v>
      </c>
      <c r="BW67" s="24">
        <f t="shared" si="18"/>
        <v>0</v>
      </c>
      <c r="BX67" s="24">
        <f t="shared" si="18"/>
        <v>0</v>
      </c>
      <c r="BY67" s="24">
        <f t="shared" si="18"/>
        <v>0</v>
      </c>
      <c r="BZ67" s="24">
        <f t="shared" si="18"/>
        <v>0</v>
      </c>
      <c r="CA67" s="24">
        <f t="shared" si="18"/>
        <v>0</v>
      </c>
      <c r="CB67" s="24">
        <f t="shared" si="18"/>
        <v>0</v>
      </c>
      <c r="CC67" s="24">
        <f t="shared" si="18"/>
        <v>0</v>
      </c>
      <c r="CD67" s="24">
        <f t="shared" si="18"/>
        <v>0</v>
      </c>
      <c r="CE67" s="24">
        <f t="shared" si="18"/>
        <v>0</v>
      </c>
      <c r="CF67" s="24">
        <f t="shared" si="18"/>
        <v>0</v>
      </c>
      <c r="CG67" s="24">
        <f t="shared" si="18"/>
        <v>0</v>
      </c>
      <c r="CH67" s="24">
        <f t="shared" si="18"/>
        <v>0</v>
      </c>
      <c r="CI67" s="24">
        <f t="shared" si="18"/>
        <v>0</v>
      </c>
      <c r="CJ67" s="24">
        <f t="shared" si="18"/>
        <v>0</v>
      </c>
      <c r="CK67" s="24">
        <f t="shared" si="18"/>
        <v>0</v>
      </c>
      <c r="CL67" s="24">
        <f t="shared" si="18"/>
        <v>0</v>
      </c>
      <c r="CM67" s="24">
        <f t="shared" si="18"/>
        <v>1.6E-2</v>
      </c>
      <c r="CN67" s="24">
        <f t="shared" si="18"/>
        <v>0</v>
      </c>
      <c r="CO67" s="24">
        <f t="shared" si="18"/>
        <v>0</v>
      </c>
      <c r="CP67" s="24">
        <f t="shared" si="18"/>
        <v>0</v>
      </c>
      <c r="CQ67" s="24">
        <f t="shared" si="18"/>
        <v>0</v>
      </c>
      <c r="CR67" s="24">
        <f t="shared" si="18"/>
        <v>0</v>
      </c>
      <c r="CS67" s="24">
        <f t="shared" si="18"/>
        <v>0</v>
      </c>
      <c r="CT67" s="24">
        <f t="shared" si="18"/>
        <v>0</v>
      </c>
      <c r="CU67" s="24">
        <f t="shared" si="18"/>
        <v>0</v>
      </c>
      <c r="CV67" s="24">
        <f t="shared" si="18"/>
        <v>0</v>
      </c>
      <c r="CW67" s="24">
        <f t="shared" si="18"/>
        <v>0</v>
      </c>
      <c r="CX67" s="24">
        <f t="shared" si="18"/>
        <v>0</v>
      </c>
      <c r="CY67" s="24">
        <f t="shared" si="18"/>
        <v>0</v>
      </c>
      <c r="CZ67" s="24">
        <f t="shared" si="18"/>
        <v>0</v>
      </c>
      <c r="DA67" s="24">
        <f t="shared" si="18"/>
        <v>0</v>
      </c>
      <c r="DB67" s="24">
        <f t="shared" si="18"/>
        <v>0</v>
      </c>
      <c r="DC67" s="24">
        <f t="shared" si="18"/>
        <v>0</v>
      </c>
      <c r="DD67" s="24">
        <f t="shared" si="18"/>
        <v>0</v>
      </c>
      <c r="DE67" s="24">
        <f t="shared" si="18"/>
        <v>0</v>
      </c>
      <c r="DF67" s="24">
        <f t="shared" si="18"/>
        <v>0</v>
      </c>
      <c r="DG67" s="24">
        <f t="shared" si="18"/>
        <v>0</v>
      </c>
      <c r="DH67" s="24">
        <f t="shared" si="18"/>
        <v>0</v>
      </c>
      <c r="DI67" s="24">
        <f t="shared" si="18"/>
        <v>0</v>
      </c>
      <c r="DJ67" s="24">
        <f t="shared" si="18"/>
        <v>0</v>
      </c>
      <c r="DK67" s="24">
        <f t="shared" si="18"/>
        <v>4.8000000000000001E-2</v>
      </c>
      <c r="DL67" s="24">
        <f t="shared" si="18"/>
        <v>0</v>
      </c>
      <c r="DM67" s="24">
        <f t="shared" si="18"/>
        <v>0</v>
      </c>
      <c r="DN67" s="24">
        <f t="shared" si="18"/>
        <v>0</v>
      </c>
      <c r="DO67" s="24">
        <f t="shared" si="18"/>
        <v>1.4E-2</v>
      </c>
      <c r="DP67" s="24">
        <f t="shared" si="18"/>
        <v>0</v>
      </c>
      <c r="DQ67" s="24">
        <f t="shared" si="18"/>
        <v>0</v>
      </c>
      <c r="DR67" s="24">
        <f t="shared" si="18"/>
        <v>0</v>
      </c>
      <c r="DS67" s="24">
        <f t="shared" si="18"/>
        <v>0</v>
      </c>
      <c r="DT67" s="24">
        <f t="shared" si="18"/>
        <v>0</v>
      </c>
      <c r="DU67" s="24">
        <f t="shared" si="18"/>
        <v>0</v>
      </c>
      <c r="DV67" s="24">
        <f t="shared" si="18"/>
        <v>0</v>
      </c>
      <c r="DW67" s="24">
        <f t="shared" si="18"/>
        <v>0</v>
      </c>
      <c r="DX67" s="24">
        <f t="shared" si="18"/>
        <v>0</v>
      </c>
      <c r="DY67" s="24">
        <f>DY69+DY71+DY73+DY75</f>
        <v>2.8000000000000001E-2</v>
      </c>
      <c r="DZ67" s="24">
        <f t="shared" si="18"/>
        <v>0</v>
      </c>
      <c r="EA67" s="24">
        <f t="shared" si="18"/>
        <v>0</v>
      </c>
      <c r="EB67" s="24">
        <f t="shared" si="18"/>
        <v>0</v>
      </c>
      <c r="EC67" s="24">
        <f t="shared" si="18"/>
        <v>0</v>
      </c>
      <c r="ED67" s="24">
        <f t="shared" si="18"/>
        <v>0</v>
      </c>
      <c r="EE67" s="24">
        <f t="shared" si="18"/>
        <v>0</v>
      </c>
      <c r="EF67" s="24">
        <f t="shared" si="18"/>
        <v>0</v>
      </c>
      <c r="EG67" s="24">
        <f t="shared" si="18"/>
        <v>0</v>
      </c>
      <c r="EH67" s="24">
        <f t="shared" ref="EH67:GV68" si="19">EH69+EH71+EH73+EH75</f>
        <v>0</v>
      </c>
      <c r="EI67" s="24">
        <f t="shared" si="19"/>
        <v>0</v>
      </c>
      <c r="EJ67" s="24">
        <f t="shared" si="19"/>
        <v>0</v>
      </c>
      <c r="EK67" s="24">
        <f t="shared" si="19"/>
        <v>0</v>
      </c>
      <c r="EL67" s="24">
        <f t="shared" si="19"/>
        <v>0</v>
      </c>
      <c r="EM67" s="24">
        <f t="shared" si="19"/>
        <v>0</v>
      </c>
      <c r="EN67" s="24">
        <f t="shared" si="19"/>
        <v>0</v>
      </c>
      <c r="EO67" s="24">
        <f t="shared" si="19"/>
        <v>0</v>
      </c>
      <c r="EP67" s="24">
        <f t="shared" si="19"/>
        <v>0</v>
      </c>
      <c r="EQ67" s="24">
        <f t="shared" si="19"/>
        <v>0</v>
      </c>
      <c r="ER67" s="24">
        <f t="shared" si="19"/>
        <v>0</v>
      </c>
      <c r="ES67" s="24">
        <f t="shared" si="19"/>
        <v>0</v>
      </c>
      <c r="ET67" s="24">
        <f t="shared" si="19"/>
        <v>0</v>
      </c>
      <c r="EU67" s="24">
        <f t="shared" si="19"/>
        <v>0</v>
      </c>
      <c r="EV67" s="24">
        <f t="shared" si="19"/>
        <v>0</v>
      </c>
      <c r="EW67" s="24">
        <f t="shared" si="19"/>
        <v>0</v>
      </c>
      <c r="EX67" s="24">
        <f t="shared" si="19"/>
        <v>0</v>
      </c>
      <c r="EY67" s="24">
        <f t="shared" si="19"/>
        <v>0</v>
      </c>
      <c r="EZ67" s="24">
        <f t="shared" si="19"/>
        <v>0</v>
      </c>
      <c r="FA67" s="24">
        <f t="shared" si="19"/>
        <v>0</v>
      </c>
      <c r="FB67" s="24">
        <f t="shared" si="19"/>
        <v>0</v>
      </c>
      <c r="FC67" s="24">
        <f t="shared" si="19"/>
        <v>0</v>
      </c>
      <c r="FD67" s="24">
        <f t="shared" si="19"/>
        <v>0</v>
      </c>
      <c r="FE67" s="24">
        <f t="shared" si="19"/>
        <v>5.0000000000000001E-3</v>
      </c>
      <c r="FF67" s="24">
        <f t="shared" si="19"/>
        <v>0</v>
      </c>
      <c r="FG67" s="24">
        <f t="shared" si="19"/>
        <v>0.01</v>
      </c>
      <c r="FH67" s="24">
        <f>FH69+FH71+FH73+FH75</f>
        <v>0</v>
      </c>
      <c r="FI67" s="24">
        <f>FI69+FI71+FI73+FI75</f>
        <v>0</v>
      </c>
      <c r="FJ67" s="24">
        <f t="shared" si="19"/>
        <v>0</v>
      </c>
      <c r="FK67" s="24">
        <f t="shared" si="19"/>
        <v>0</v>
      </c>
      <c r="FL67" s="24">
        <f>FL69+FL71+FL73+FL75</f>
        <v>0</v>
      </c>
      <c r="FM67" s="24">
        <f t="shared" si="19"/>
        <v>2.5999999999999999E-2</v>
      </c>
      <c r="FN67" s="24">
        <f t="shared" si="19"/>
        <v>0</v>
      </c>
      <c r="FO67" s="24">
        <f t="shared" si="19"/>
        <v>0</v>
      </c>
      <c r="FP67" s="24">
        <f t="shared" si="19"/>
        <v>0</v>
      </c>
      <c r="FQ67" s="24">
        <f t="shared" si="19"/>
        <v>0</v>
      </c>
      <c r="FR67" s="24">
        <f t="shared" si="19"/>
        <v>1.4E-2</v>
      </c>
      <c r="FS67" s="24">
        <f t="shared" si="19"/>
        <v>0</v>
      </c>
      <c r="FT67" s="24">
        <f t="shared" si="19"/>
        <v>1.0999999999999999E-2</v>
      </c>
      <c r="FU67" s="24">
        <f t="shared" si="19"/>
        <v>0</v>
      </c>
      <c r="FV67" s="24">
        <f t="shared" si="19"/>
        <v>0</v>
      </c>
      <c r="FW67" s="24">
        <f t="shared" si="19"/>
        <v>0</v>
      </c>
      <c r="FX67" s="24">
        <f t="shared" si="19"/>
        <v>0</v>
      </c>
      <c r="FY67" s="24">
        <f t="shared" si="19"/>
        <v>0</v>
      </c>
      <c r="FZ67" s="24">
        <f t="shared" si="19"/>
        <v>0</v>
      </c>
      <c r="GA67" s="24">
        <f t="shared" si="19"/>
        <v>0</v>
      </c>
      <c r="GB67" s="24">
        <f t="shared" si="19"/>
        <v>0</v>
      </c>
      <c r="GC67" s="24">
        <f t="shared" si="19"/>
        <v>0</v>
      </c>
      <c r="GD67" s="24">
        <f t="shared" si="19"/>
        <v>0</v>
      </c>
      <c r="GE67" s="24">
        <f t="shared" si="19"/>
        <v>0</v>
      </c>
      <c r="GF67" s="24">
        <f t="shared" si="19"/>
        <v>0</v>
      </c>
      <c r="GG67" s="24">
        <f t="shared" si="19"/>
        <v>0</v>
      </c>
      <c r="GH67" s="24">
        <f t="shared" si="19"/>
        <v>0</v>
      </c>
      <c r="GI67" s="24">
        <f t="shared" si="19"/>
        <v>0</v>
      </c>
      <c r="GJ67" s="24">
        <f t="shared" si="19"/>
        <v>0</v>
      </c>
      <c r="GK67" s="24">
        <f t="shared" si="19"/>
        <v>0</v>
      </c>
      <c r="GL67" s="24">
        <f t="shared" si="19"/>
        <v>0</v>
      </c>
      <c r="GM67" s="24">
        <f t="shared" si="19"/>
        <v>0</v>
      </c>
      <c r="GN67" s="24">
        <f t="shared" si="19"/>
        <v>3.0000000000000001E-3</v>
      </c>
      <c r="GO67" s="24">
        <f t="shared" si="19"/>
        <v>0</v>
      </c>
      <c r="GP67" s="24">
        <f t="shared" si="19"/>
        <v>0</v>
      </c>
      <c r="GQ67" s="24">
        <f t="shared" si="19"/>
        <v>0</v>
      </c>
      <c r="GR67" s="24">
        <f t="shared" si="19"/>
        <v>0</v>
      </c>
      <c r="GS67" s="24">
        <f t="shared" si="19"/>
        <v>0</v>
      </c>
      <c r="GT67" s="24">
        <f t="shared" si="19"/>
        <v>0</v>
      </c>
      <c r="GU67" s="24">
        <f t="shared" si="19"/>
        <v>0</v>
      </c>
      <c r="GV67" s="24">
        <f t="shared" si="19"/>
        <v>0</v>
      </c>
      <c r="GW67" s="24">
        <f t="shared" ref="GW67:IF68" si="20">GW69+GW71+GW73+GW75</f>
        <v>0</v>
      </c>
      <c r="GX67" s="24">
        <v>0</v>
      </c>
      <c r="GY67" s="24">
        <f t="shared" si="20"/>
        <v>0</v>
      </c>
      <c r="GZ67" s="24">
        <f t="shared" si="20"/>
        <v>0</v>
      </c>
      <c r="HA67" s="24">
        <f t="shared" si="20"/>
        <v>0.03</v>
      </c>
      <c r="HB67" s="24">
        <f t="shared" si="20"/>
        <v>0</v>
      </c>
      <c r="HC67" s="24">
        <f t="shared" si="20"/>
        <v>0</v>
      </c>
      <c r="HD67" s="24">
        <f t="shared" si="20"/>
        <v>0</v>
      </c>
      <c r="HE67" s="24">
        <f t="shared" si="20"/>
        <v>0</v>
      </c>
      <c r="HF67" s="24">
        <f t="shared" si="20"/>
        <v>0</v>
      </c>
      <c r="HG67" s="24">
        <f t="shared" si="20"/>
        <v>0</v>
      </c>
      <c r="HH67" s="24">
        <f t="shared" si="20"/>
        <v>0</v>
      </c>
      <c r="HI67" s="24">
        <f t="shared" si="20"/>
        <v>0</v>
      </c>
      <c r="HJ67" s="24">
        <f t="shared" si="20"/>
        <v>0</v>
      </c>
      <c r="HK67" s="24">
        <f t="shared" si="20"/>
        <v>0</v>
      </c>
      <c r="HL67" s="24">
        <f t="shared" si="20"/>
        <v>0</v>
      </c>
      <c r="HM67" s="24">
        <f t="shared" si="20"/>
        <v>0</v>
      </c>
      <c r="HN67" s="24">
        <f t="shared" si="20"/>
        <v>0</v>
      </c>
      <c r="HO67" s="24">
        <f t="shared" si="20"/>
        <v>7.1000000000000008E-2</v>
      </c>
      <c r="HP67" s="24">
        <f t="shared" si="20"/>
        <v>0</v>
      </c>
      <c r="HQ67" s="24">
        <f t="shared" si="20"/>
        <v>5.0000000000000001E-3</v>
      </c>
      <c r="HR67" s="24">
        <f t="shared" si="20"/>
        <v>5.0000000000000001E-3</v>
      </c>
      <c r="HS67" s="24">
        <f t="shared" si="20"/>
        <v>0</v>
      </c>
      <c r="HT67" s="24">
        <f t="shared" si="20"/>
        <v>0</v>
      </c>
      <c r="HU67" s="24">
        <f t="shared" si="20"/>
        <v>0</v>
      </c>
      <c r="HV67" s="24">
        <f t="shared" si="20"/>
        <v>0</v>
      </c>
      <c r="HW67" s="24">
        <f t="shared" si="20"/>
        <v>0</v>
      </c>
      <c r="HX67" s="24">
        <f t="shared" si="20"/>
        <v>0</v>
      </c>
      <c r="HY67" s="24">
        <f t="shared" si="20"/>
        <v>0</v>
      </c>
      <c r="HZ67" s="24">
        <f t="shared" si="20"/>
        <v>2E-3</v>
      </c>
      <c r="IA67" s="24">
        <f t="shared" si="20"/>
        <v>0</v>
      </c>
      <c r="IB67" s="24">
        <f t="shared" si="20"/>
        <v>0</v>
      </c>
      <c r="IC67" s="24">
        <f t="shared" si="20"/>
        <v>0</v>
      </c>
      <c r="ID67" s="24">
        <f t="shared" si="20"/>
        <v>6.8000000000000005E-2</v>
      </c>
      <c r="IE67" s="24">
        <f t="shared" si="20"/>
        <v>0</v>
      </c>
      <c r="IF67" s="24">
        <f t="shared" si="20"/>
        <v>0</v>
      </c>
    </row>
    <row r="68" spans="1:240" ht="13.5" customHeight="1">
      <c r="A68" s="15"/>
      <c r="B68" s="53"/>
      <c r="C68" s="16" t="s">
        <v>17</v>
      </c>
      <c r="D68" s="24">
        <f t="shared" ref="D68:D79" si="21">E68+F68</f>
        <v>448.97399999999993</v>
      </c>
      <c r="E68" s="24">
        <f>E70+E72+E74+E76</f>
        <v>448.97399999999993</v>
      </c>
      <c r="F68" s="24"/>
      <c r="G68" s="24">
        <f t="shared" si="16"/>
        <v>0</v>
      </c>
      <c r="H68" s="24">
        <f t="shared" si="16"/>
        <v>0</v>
      </c>
      <c r="I68" s="24">
        <f t="shared" si="16"/>
        <v>0</v>
      </c>
      <c r="J68" s="24">
        <f t="shared" si="16"/>
        <v>0</v>
      </c>
      <c r="K68" s="24">
        <f t="shared" si="17"/>
        <v>4.9320000000000004</v>
      </c>
      <c r="L68" s="24">
        <f t="shared" si="17"/>
        <v>0</v>
      </c>
      <c r="M68" s="24">
        <f t="shared" si="17"/>
        <v>0</v>
      </c>
      <c r="N68" s="24">
        <f t="shared" si="16"/>
        <v>0</v>
      </c>
      <c r="O68" s="24">
        <f t="shared" si="16"/>
        <v>0</v>
      </c>
      <c r="P68" s="24">
        <f t="shared" si="16"/>
        <v>0</v>
      </c>
      <c r="Q68" s="24">
        <f t="shared" si="16"/>
        <v>0</v>
      </c>
      <c r="R68" s="24">
        <f t="shared" si="16"/>
        <v>0</v>
      </c>
      <c r="S68" s="24">
        <f t="shared" si="16"/>
        <v>0</v>
      </c>
      <c r="T68" s="24">
        <f t="shared" si="16"/>
        <v>0</v>
      </c>
      <c r="U68" s="24">
        <f t="shared" si="16"/>
        <v>5.9180000000000001</v>
      </c>
      <c r="V68" s="24">
        <f t="shared" si="16"/>
        <v>0</v>
      </c>
      <c r="W68" s="24">
        <f t="shared" si="16"/>
        <v>0</v>
      </c>
      <c r="X68" s="24">
        <f t="shared" si="16"/>
        <v>0</v>
      </c>
      <c r="Y68" s="24">
        <f t="shared" si="16"/>
        <v>0</v>
      </c>
      <c r="Z68" s="24">
        <f t="shared" si="16"/>
        <v>0</v>
      </c>
      <c r="AA68" s="24">
        <f t="shared" si="16"/>
        <v>0</v>
      </c>
      <c r="AB68" s="24">
        <f t="shared" si="16"/>
        <v>0</v>
      </c>
      <c r="AC68" s="24">
        <f>AC70+AC72+AC74+AC76</f>
        <v>0</v>
      </c>
      <c r="AD68" s="24">
        <f t="shared" si="16"/>
        <v>0</v>
      </c>
      <c r="AE68" s="24">
        <f t="shared" si="16"/>
        <v>0</v>
      </c>
      <c r="AF68" s="24">
        <f t="shared" si="16"/>
        <v>0</v>
      </c>
      <c r="AG68" s="24">
        <f t="shared" si="16"/>
        <v>0</v>
      </c>
      <c r="AH68" s="24">
        <f t="shared" si="16"/>
        <v>0</v>
      </c>
      <c r="AI68" s="24">
        <f t="shared" si="16"/>
        <v>0</v>
      </c>
      <c r="AJ68" s="24">
        <f t="shared" si="16"/>
        <v>0</v>
      </c>
      <c r="AK68" s="24">
        <f t="shared" si="16"/>
        <v>0</v>
      </c>
      <c r="AL68" s="24">
        <f t="shared" si="16"/>
        <v>0</v>
      </c>
      <c r="AM68" s="24">
        <f t="shared" si="16"/>
        <v>0</v>
      </c>
      <c r="AN68" s="24">
        <f t="shared" si="16"/>
        <v>0</v>
      </c>
      <c r="AO68" s="24">
        <f t="shared" si="16"/>
        <v>0</v>
      </c>
      <c r="AP68" s="24">
        <f t="shared" si="16"/>
        <v>0</v>
      </c>
      <c r="AQ68" s="24">
        <f t="shared" si="16"/>
        <v>0</v>
      </c>
      <c r="AR68" s="24">
        <f t="shared" si="16"/>
        <v>0</v>
      </c>
      <c r="AS68" s="24">
        <f t="shared" si="16"/>
        <v>0</v>
      </c>
      <c r="AT68" s="24">
        <f t="shared" si="16"/>
        <v>0</v>
      </c>
      <c r="AU68" s="24">
        <f t="shared" si="16"/>
        <v>0</v>
      </c>
      <c r="AV68" s="24">
        <f t="shared" si="16"/>
        <v>0</v>
      </c>
      <c r="AW68" s="24">
        <f t="shared" si="16"/>
        <v>0</v>
      </c>
      <c r="AX68" s="24">
        <f t="shared" si="16"/>
        <v>0</v>
      </c>
      <c r="AY68" s="24">
        <f t="shared" si="16"/>
        <v>0</v>
      </c>
      <c r="AZ68" s="24">
        <f t="shared" si="16"/>
        <v>0</v>
      </c>
      <c r="BA68" s="24">
        <f t="shared" si="16"/>
        <v>0</v>
      </c>
      <c r="BB68" s="24">
        <f t="shared" si="16"/>
        <v>0</v>
      </c>
      <c r="BC68" s="24">
        <f t="shared" si="16"/>
        <v>0</v>
      </c>
      <c r="BD68" s="24">
        <f t="shared" si="16"/>
        <v>0</v>
      </c>
      <c r="BE68" s="24">
        <f t="shared" si="16"/>
        <v>0</v>
      </c>
      <c r="BF68" s="24">
        <f>BF70+BF72+BF74+BF76</f>
        <v>0</v>
      </c>
      <c r="BG68" s="24">
        <f t="shared" si="16"/>
        <v>0</v>
      </c>
      <c r="BH68" s="24">
        <f t="shared" si="16"/>
        <v>0</v>
      </c>
      <c r="BI68" s="24">
        <f t="shared" si="16"/>
        <v>0</v>
      </c>
      <c r="BJ68" s="24">
        <f t="shared" si="16"/>
        <v>1.84</v>
      </c>
      <c r="BK68" s="24">
        <f t="shared" si="16"/>
        <v>0</v>
      </c>
      <c r="BL68" s="24">
        <f t="shared" si="16"/>
        <v>0</v>
      </c>
      <c r="BM68" s="24">
        <f t="shared" si="16"/>
        <v>0</v>
      </c>
      <c r="BN68" s="24">
        <f t="shared" si="16"/>
        <v>0</v>
      </c>
      <c r="BO68" s="24">
        <f t="shared" si="16"/>
        <v>4.9320000000000004</v>
      </c>
      <c r="BP68" s="24">
        <f t="shared" si="16"/>
        <v>0</v>
      </c>
      <c r="BQ68" s="24">
        <f t="shared" si="16"/>
        <v>0</v>
      </c>
      <c r="BR68" s="24">
        <f t="shared" si="16"/>
        <v>0</v>
      </c>
      <c r="BS68" s="24">
        <f t="shared" si="16"/>
        <v>0</v>
      </c>
      <c r="BT68" s="24">
        <f t="shared" si="16"/>
        <v>0</v>
      </c>
      <c r="BU68" s="24">
        <f t="shared" si="16"/>
        <v>0</v>
      </c>
      <c r="BV68" s="24">
        <f t="shared" si="18"/>
        <v>0</v>
      </c>
      <c r="BW68" s="24">
        <f t="shared" si="18"/>
        <v>0</v>
      </c>
      <c r="BX68" s="24">
        <f t="shared" si="18"/>
        <v>0</v>
      </c>
      <c r="BY68" s="24">
        <f t="shared" si="18"/>
        <v>0</v>
      </c>
      <c r="BZ68" s="24">
        <f t="shared" si="18"/>
        <v>0</v>
      </c>
      <c r="CA68" s="24">
        <f t="shared" si="18"/>
        <v>0</v>
      </c>
      <c r="CB68" s="24">
        <f t="shared" si="18"/>
        <v>0</v>
      </c>
      <c r="CC68" s="24">
        <f t="shared" si="18"/>
        <v>0</v>
      </c>
      <c r="CD68" s="24">
        <f t="shared" si="18"/>
        <v>0</v>
      </c>
      <c r="CE68" s="24">
        <f t="shared" si="18"/>
        <v>0</v>
      </c>
      <c r="CF68" s="24">
        <f t="shared" si="18"/>
        <v>0</v>
      </c>
      <c r="CG68" s="24">
        <f t="shared" si="18"/>
        <v>0</v>
      </c>
      <c r="CH68" s="24">
        <f t="shared" si="18"/>
        <v>0</v>
      </c>
      <c r="CI68" s="24">
        <f t="shared" si="18"/>
        <v>0</v>
      </c>
      <c r="CJ68" s="24">
        <f t="shared" si="18"/>
        <v>0</v>
      </c>
      <c r="CK68" s="24">
        <f t="shared" si="18"/>
        <v>0</v>
      </c>
      <c r="CL68" s="24">
        <f t="shared" si="18"/>
        <v>0</v>
      </c>
      <c r="CM68" s="24">
        <f t="shared" si="18"/>
        <v>13.914999999999999</v>
      </c>
      <c r="CN68" s="24">
        <f t="shared" si="18"/>
        <v>0</v>
      </c>
      <c r="CO68" s="24">
        <f t="shared" si="18"/>
        <v>0</v>
      </c>
      <c r="CP68" s="24">
        <f t="shared" si="18"/>
        <v>0</v>
      </c>
      <c r="CQ68" s="24">
        <f t="shared" si="18"/>
        <v>0</v>
      </c>
      <c r="CR68" s="24">
        <f t="shared" si="18"/>
        <v>0</v>
      </c>
      <c r="CS68" s="24">
        <f t="shared" si="18"/>
        <v>0</v>
      </c>
      <c r="CT68" s="24">
        <f t="shared" si="18"/>
        <v>0</v>
      </c>
      <c r="CU68" s="24">
        <f t="shared" si="18"/>
        <v>0</v>
      </c>
      <c r="CV68" s="24">
        <f t="shared" si="18"/>
        <v>0</v>
      </c>
      <c r="CW68" s="24">
        <f t="shared" si="18"/>
        <v>0</v>
      </c>
      <c r="CX68" s="24">
        <f t="shared" si="18"/>
        <v>0</v>
      </c>
      <c r="CY68" s="24">
        <f t="shared" si="18"/>
        <v>0</v>
      </c>
      <c r="CZ68" s="24">
        <f t="shared" si="18"/>
        <v>0</v>
      </c>
      <c r="DA68" s="24">
        <f t="shared" si="18"/>
        <v>0</v>
      </c>
      <c r="DB68" s="24">
        <f t="shared" si="18"/>
        <v>0</v>
      </c>
      <c r="DC68" s="24">
        <f t="shared" si="18"/>
        <v>0</v>
      </c>
      <c r="DD68" s="24">
        <f t="shared" si="18"/>
        <v>0</v>
      </c>
      <c r="DE68" s="24">
        <f t="shared" si="18"/>
        <v>0</v>
      </c>
      <c r="DF68" s="24">
        <f t="shared" si="18"/>
        <v>0</v>
      </c>
      <c r="DG68" s="24">
        <f t="shared" si="18"/>
        <v>0</v>
      </c>
      <c r="DH68" s="24">
        <f t="shared" si="18"/>
        <v>0</v>
      </c>
      <c r="DI68" s="24">
        <f t="shared" si="18"/>
        <v>0</v>
      </c>
      <c r="DJ68" s="24">
        <f t="shared" si="18"/>
        <v>0</v>
      </c>
      <c r="DK68" s="24">
        <f t="shared" si="18"/>
        <v>92.778999999999996</v>
      </c>
      <c r="DL68" s="24">
        <f t="shared" si="18"/>
        <v>0</v>
      </c>
      <c r="DM68" s="24">
        <f t="shared" si="18"/>
        <v>0</v>
      </c>
      <c r="DN68" s="24">
        <f t="shared" si="18"/>
        <v>0</v>
      </c>
      <c r="DO68" s="24">
        <f t="shared" si="18"/>
        <v>16.344000000000001</v>
      </c>
      <c r="DP68" s="24">
        <f t="shared" si="18"/>
        <v>0</v>
      </c>
      <c r="DQ68" s="24">
        <f t="shared" si="18"/>
        <v>0</v>
      </c>
      <c r="DR68" s="24">
        <f t="shared" si="18"/>
        <v>0</v>
      </c>
      <c r="DS68" s="24">
        <f t="shared" si="18"/>
        <v>0</v>
      </c>
      <c r="DT68" s="24">
        <f t="shared" si="18"/>
        <v>0</v>
      </c>
      <c r="DU68" s="24">
        <f t="shared" si="18"/>
        <v>0</v>
      </c>
      <c r="DV68" s="24">
        <f t="shared" si="18"/>
        <v>0</v>
      </c>
      <c r="DW68" s="24">
        <f t="shared" si="18"/>
        <v>0</v>
      </c>
      <c r="DX68" s="24">
        <f t="shared" si="18"/>
        <v>0</v>
      </c>
      <c r="DY68" s="24">
        <f>DY70+DY72+DY74+DY76</f>
        <v>30.956000000000003</v>
      </c>
      <c r="DZ68" s="24">
        <f t="shared" si="18"/>
        <v>0</v>
      </c>
      <c r="EA68" s="24">
        <f t="shared" si="18"/>
        <v>0</v>
      </c>
      <c r="EB68" s="24">
        <f t="shared" si="18"/>
        <v>0</v>
      </c>
      <c r="EC68" s="24">
        <f t="shared" si="18"/>
        <v>0</v>
      </c>
      <c r="ED68" s="24">
        <f t="shared" si="18"/>
        <v>0</v>
      </c>
      <c r="EE68" s="24">
        <f t="shared" si="18"/>
        <v>0</v>
      </c>
      <c r="EF68" s="24">
        <f t="shared" si="18"/>
        <v>0</v>
      </c>
      <c r="EG68" s="24">
        <f t="shared" si="18"/>
        <v>0</v>
      </c>
      <c r="EH68" s="24">
        <f t="shared" si="19"/>
        <v>0</v>
      </c>
      <c r="EI68" s="24">
        <f t="shared" si="19"/>
        <v>0</v>
      </c>
      <c r="EJ68" s="24">
        <f t="shared" si="19"/>
        <v>0</v>
      </c>
      <c r="EK68" s="24">
        <f t="shared" si="19"/>
        <v>0</v>
      </c>
      <c r="EL68" s="24">
        <f t="shared" si="19"/>
        <v>0</v>
      </c>
      <c r="EM68" s="24">
        <f t="shared" si="19"/>
        <v>0</v>
      </c>
      <c r="EN68" s="24">
        <f t="shared" si="19"/>
        <v>0</v>
      </c>
      <c r="EO68" s="24">
        <f t="shared" si="19"/>
        <v>0</v>
      </c>
      <c r="EP68" s="24">
        <f t="shared" si="19"/>
        <v>0</v>
      </c>
      <c r="EQ68" s="24">
        <f t="shared" si="19"/>
        <v>0</v>
      </c>
      <c r="ER68" s="24">
        <f t="shared" si="19"/>
        <v>0</v>
      </c>
      <c r="ES68" s="24">
        <f t="shared" si="19"/>
        <v>0</v>
      </c>
      <c r="ET68" s="24">
        <f t="shared" si="19"/>
        <v>0</v>
      </c>
      <c r="EU68" s="24">
        <f t="shared" si="19"/>
        <v>0</v>
      </c>
      <c r="EV68" s="24">
        <f t="shared" si="19"/>
        <v>0</v>
      </c>
      <c r="EW68" s="24">
        <f t="shared" si="19"/>
        <v>0</v>
      </c>
      <c r="EX68" s="24">
        <f t="shared" si="19"/>
        <v>0</v>
      </c>
      <c r="EY68" s="24">
        <f t="shared" si="19"/>
        <v>0</v>
      </c>
      <c r="EZ68" s="24">
        <f t="shared" si="19"/>
        <v>0</v>
      </c>
      <c r="FA68" s="24">
        <f t="shared" si="19"/>
        <v>0</v>
      </c>
      <c r="FB68" s="24">
        <f t="shared" si="19"/>
        <v>0</v>
      </c>
      <c r="FC68" s="24">
        <f t="shared" si="19"/>
        <v>0</v>
      </c>
      <c r="FD68" s="24">
        <f t="shared" si="19"/>
        <v>0</v>
      </c>
      <c r="FE68" s="24">
        <f t="shared" si="19"/>
        <v>4.1760000000000002</v>
      </c>
      <c r="FF68" s="24">
        <f t="shared" si="19"/>
        <v>0</v>
      </c>
      <c r="FG68" s="24">
        <f t="shared" si="19"/>
        <v>9.8650000000000002</v>
      </c>
      <c r="FH68" s="24">
        <f>FH70+FH72+FH74+FH76</f>
        <v>0</v>
      </c>
      <c r="FI68" s="24">
        <f>FI70+FI72+FI74+FI76</f>
        <v>0</v>
      </c>
      <c r="FJ68" s="24">
        <f t="shared" si="19"/>
        <v>0</v>
      </c>
      <c r="FK68" s="24">
        <f t="shared" si="19"/>
        <v>0</v>
      </c>
      <c r="FL68" s="24">
        <f>FL70+FL72+FL74+FL76</f>
        <v>0</v>
      </c>
      <c r="FM68" s="24">
        <f t="shared" si="19"/>
        <v>19.29</v>
      </c>
      <c r="FN68" s="24">
        <f t="shared" si="19"/>
        <v>0</v>
      </c>
      <c r="FO68" s="24">
        <f t="shared" si="19"/>
        <v>0</v>
      </c>
      <c r="FP68" s="24">
        <f t="shared" si="19"/>
        <v>0</v>
      </c>
      <c r="FQ68" s="24">
        <f t="shared" si="19"/>
        <v>0</v>
      </c>
      <c r="FR68" s="24">
        <f t="shared" si="19"/>
        <v>18.940000000000001</v>
      </c>
      <c r="FS68" s="24">
        <f t="shared" si="19"/>
        <v>0</v>
      </c>
      <c r="FT68" s="24">
        <f t="shared" si="19"/>
        <v>9.4969999999999999</v>
      </c>
      <c r="FU68" s="24">
        <f t="shared" si="19"/>
        <v>0</v>
      </c>
      <c r="FV68" s="24">
        <f t="shared" si="19"/>
        <v>0</v>
      </c>
      <c r="FW68" s="24">
        <f t="shared" si="19"/>
        <v>0</v>
      </c>
      <c r="FX68" s="24">
        <f t="shared" si="19"/>
        <v>0</v>
      </c>
      <c r="FY68" s="24">
        <f t="shared" si="19"/>
        <v>0</v>
      </c>
      <c r="FZ68" s="24">
        <f t="shared" si="19"/>
        <v>0</v>
      </c>
      <c r="GA68" s="24">
        <f t="shared" si="19"/>
        <v>0</v>
      </c>
      <c r="GB68" s="24">
        <f t="shared" si="19"/>
        <v>0</v>
      </c>
      <c r="GC68" s="24">
        <f t="shared" si="19"/>
        <v>0</v>
      </c>
      <c r="GD68" s="24">
        <f t="shared" si="19"/>
        <v>0</v>
      </c>
      <c r="GE68" s="24">
        <f t="shared" si="19"/>
        <v>0</v>
      </c>
      <c r="GF68" s="24">
        <f t="shared" si="19"/>
        <v>0</v>
      </c>
      <c r="GG68" s="24">
        <f t="shared" si="19"/>
        <v>0</v>
      </c>
      <c r="GH68" s="24">
        <f t="shared" si="19"/>
        <v>0</v>
      </c>
      <c r="GI68" s="24">
        <f t="shared" si="19"/>
        <v>0</v>
      </c>
      <c r="GJ68" s="24">
        <f t="shared" si="19"/>
        <v>0</v>
      </c>
      <c r="GK68" s="24">
        <f t="shared" si="19"/>
        <v>0</v>
      </c>
      <c r="GL68" s="24">
        <f t="shared" si="19"/>
        <v>0</v>
      </c>
      <c r="GM68" s="24">
        <f t="shared" si="19"/>
        <v>0</v>
      </c>
      <c r="GN68" s="24">
        <f t="shared" si="19"/>
        <v>2.5539999999999998</v>
      </c>
      <c r="GO68" s="24">
        <f t="shared" si="19"/>
        <v>0</v>
      </c>
      <c r="GP68" s="24">
        <f t="shared" si="19"/>
        <v>0</v>
      </c>
      <c r="GQ68" s="24">
        <f t="shared" si="19"/>
        <v>0</v>
      </c>
      <c r="GR68" s="24">
        <f t="shared" si="19"/>
        <v>0</v>
      </c>
      <c r="GS68" s="24">
        <f t="shared" si="19"/>
        <v>0</v>
      </c>
      <c r="GT68" s="24">
        <f t="shared" si="19"/>
        <v>0</v>
      </c>
      <c r="GU68" s="24">
        <f t="shared" si="19"/>
        <v>0</v>
      </c>
      <c r="GV68" s="24">
        <f t="shared" si="19"/>
        <v>0</v>
      </c>
      <c r="GW68" s="24">
        <f t="shared" si="20"/>
        <v>0</v>
      </c>
      <c r="GX68" s="24">
        <v>0</v>
      </c>
      <c r="GY68" s="24">
        <f t="shared" si="20"/>
        <v>0</v>
      </c>
      <c r="GZ68" s="24">
        <f t="shared" si="20"/>
        <v>0</v>
      </c>
      <c r="HA68" s="24">
        <f t="shared" si="20"/>
        <v>25.062999999999999</v>
      </c>
      <c r="HB68" s="24">
        <f t="shared" si="20"/>
        <v>0</v>
      </c>
      <c r="HC68" s="24">
        <f t="shared" si="20"/>
        <v>0</v>
      </c>
      <c r="HD68" s="24">
        <f t="shared" si="20"/>
        <v>0</v>
      </c>
      <c r="HE68" s="24">
        <f t="shared" si="20"/>
        <v>0</v>
      </c>
      <c r="HF68" s="24">
        <f t="shared" si="20"/>
        <v>0</v>
      </c>
      <c r="HG68" s="24">
        <f t="shared" si="20"/>
        <v>0</v>
      </c>
      <c r="HH68" s="24">
        <f t="shared" si="20"/>
        <v>0</v>
      </c>
      <c r="HI68" s="24">
        <f t="shared" si="20"/>
        <v>0</v>
      </c>
      <c r="HJ68" s="24">
        <f t="shared" si="20"/>
        <v>0</v>
      </c>
      <c r="HK68" s="24">
        <f t="shared" si="20"/>
        <v>0</v>
      </c>
      <c r="HL68" s="24">
        <f t="shared" si="20"/>
        <v>0</v>
      </c>
      <c r="HM68" s="24">
        <f t="shared" si="20"/>
        <v>0</v>
      </c>
      <c r="HN68" s="24">
        <f t="shared" si="20"/>
        <v>0</v>
      </c>
      <c r="HO68" s="24">
        <f t="shared" si="20"/>
        <v>123.24</v>
      </c>
      <c r="HP68" s="24">
        <f t="shared" si="20"/>
        <v>0</v>
      </c>
      <c r="HQ68" s="24">
        <f t="shared" si="20"/>
        <v>5.0629999999999997</v>
      </c>
      <c r="HR68" s="24">
        <f t="shared" si="20"/>
        <v>4.9320000000000004</v>
      </c>
      <c r="HS68" s="24">
        <f t="shared" si="20"/>
        <v>0</v>
      </c>
      <c r="HT68" s="24">
        <f t="shared" si="20"/>
        <v>0</v>
      </c>
      <c r="HU68" s="24">
        <f t="shared" si="20"/>
        <v>0</v>
      </c>
      <c r="HV68" s="24">
        <f t="shared" si="20"/>
        <v>0</v>
      </c>
      <c r="HW68" s="24">
        <f t="shared" si="20"/>
        <v>0</v>
      </c>
      <c r="HX68" s="24">
        <f t="shared" si="20"/>
        <v>0</v>
      </c>
      <c r="HY68" s="24">
        <f t="shared" si="20"/>
        <v>0</v>
      </c>
      <c r="HZ68" s="24">
        <f t="shared" si="20"/>
        <v>1.9730000000000001</v>
      </c>
      <c r="IA68" s="24">
        <f t="shared" si="20"/>
        <v>0</v>
      </c>
      <c r="IB68" s="24">
        <f t="shared" si="20"/>
        <v>0</v>
      </c>
      <c r="IC68" s="24">
        <f t="shared" si="20"/>
        <v>0</v>
      </c>
      <c r="ID68" s="24">
        <f t="shared" si="20"/>
        <v>52.765000000000001</v>
      </c>
      <c r="IE68" s="24">
        <f t="shared" si="20"/>
        <v>0</v>
      </c>
      <c r="IF68" s="24">
        <f t="shared" si="20"/>
        <v>0</v>
      </c>
    </row>
    <row r="69" spans="1:240" ht="13.5" customHeight="1">
      <c r="A69" s="15" t="s">
        <v>89</v>
      </c>
      <c r="B69" s="53" t="s">
        <v>90</v>
      </c>
      <c r="C69" s="16" t="s">
        <v>91</v>
      </c>
      <c r="D69" s="24">
        <f>E69+F69</f>
        <v>3.7999999999999999E-2</v>
      </c>
      <c r="E69" s="24">
        <f>SUM(G69:IF69)</f>
        <v>3.7999999999999999E-2</v>
      </c>
      <c r="F69" s="25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58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>
        <v>1.4999999999999999E-2</v>
      </c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59"/>
      <c r="DA69" s="58"/>
      <c r="DB69" s="17"/>
      <c r="DC69" s="17"/>
      <c r="DD69" s="17"/>
      <c r="DE69" s="17"/>
      <c r="DF69" s="17"/>
      <c r="DG69" s="17"/>
      <c r="DH69" s="17"/>
      <c r="DI69" s="17"/>
      <c r="DJ69" s="17"/>
      <c r="DK69" s="59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>
        <v>1.2999999999999999E-2</v>
      </c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>
        <v>3.0000000000000001E-3</v>
      </c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>
        <v>7.0000000000000001E-3</v>
      </c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</row>
    <row r="70" spans="1:240" ht="13.5" customHeight="1">
      <c r="A70" s="15"/>
      <c r="B70" s="53"/>
      <c r="C70" s="16" t="s">
        <v>17</v>
      </c>
      <c r="D70" s="24">
        <f t="shared" si="21"/>
        <v>30.556999999999995</v>
      </c>
      <c r="E70" s="24">
        <f t="shared" ref="E70:E80" si="22">SUM(G70:IF70)</f>
        <v>30.556999999999995</v>
      </c>
      <c r="F70" s="2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58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>
        <v>12.292</v>
      </c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56"/>
      <c r="DA70" s="58"/>
      <c r="DB70" s="17"/>
      <c r="DC70" s="17"/>
      <c r="DD70" s="17"/>
      <c r="DE70" s="17"/>
      <c r="DF70" s="17"/>
      <c r="DG70" s="17"/>
      <c r="DH70" s="17"/>
      <c r="DI70" s="17"/>
      <c r="DJ70" s="17"/>
      <c r="DK70" s="56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>
        <v>9.6449999999999996</v>
      </c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>
        <v>2.5539999999999998</v>
      </c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>
        <v>6.0659999999999998</v>
      </c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</row>
    <row r="71" spans="1:240" ht="13.5" customHeight="1">
      <c r="A71" s="15" t="s">
        <v>92</v>
      </c>
      <c r="B71" s="53" t="s">
        <v>93</v>
      </c>
      <c r="C71" s="16" t="s">
        <v>45</v>
      </c>
      <c r="D71" s="24">
        <f t="shared" si="21"/>
        <v>0.20500000000000002</v>
      </c>
      <c r="E71" s="24">
        <f t="shared" si="22"/>
        <v>0.20500000000000002</v>
      </c>
      <c r="F71" s="25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58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>
        <v>2E-3</v>
      </c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59"/>
      <c r="DA71" s="58"/>
      <c r="DB71" s="17"/>
      <c r="DC71" s="17"/>
      <c r="DD71" s="17"/>
      <c r="DE71" s="17"/>
      <c r="DF71" s="17"/>
      <c r="DG71" s="17"/>
      <c r="DH71" s="17"/>
      <c r="DI71" s="17"/>
      <c r="DJ71" s="17"/>
      <c r="DK71" s="59">
        <v>4.8000000000000001E-2</v>
      </c>
      <c r="DL71" s="17"/>
      <c r="DM71" s="17"/>
      <c r="DN71" s="17"/>
      <c r="DO71" s="17">
        <v>6.0000000000000001E-3</v>
      </c>
      <c r="DP71" s="17"/>
      <c r="DQ71" s="17"/>
      <c r="DR71" s="17"/>
      <c r="DS71" s="17"/>
      <c r="DT71" s="17"/>
      <c r="DU71" s="17"/>
      <c r="DV71" s="17"/>
      <c r="DW71" s="17"/>
      <c r="DX71" s="17"/>
      <c r="DY71" s="17">
        <v>1.6E-2</v>
      </c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>
        <v>5.0000000000000001E-3</v>
      </c>
      <c r="FF71" s="17"/>
      <c r="FG71" s="17"/>
      <c r="FH71" s="17"/>
      <c r="FI71" s="17"/>
      <c r="FJ71" s="17"/>
      <c r="FK71" s="17"/>
      <c r="FL71" s="17"/>
      <c r="FM71" s="17">
        <v>1.2999999999999999E-2</v>
      </c>
      <c r="FN71" s="17"/>
      <c r="FO71" s="17"/>
      <c r="FP71" s="17"/>
      <c r="FQ71" s="17"/>
      <c r="FR71" s="17"/>
      <c r="FS71" s="17"/>
      <c r="FT71" s="17">
        <v>1.0999999999999999E-2</v>
      </c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>
        <v>0.03</v>
      </c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>
        <f>0.056+0.008</f>
        <v>6.4000000000000001E-2</v>
      </c>
      <c r="HP71" s="17"/>
      <c r="HQ71" s="17">
        <v>5.0000000000000001E-3</v>
      </c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>
        <v>5.0000000000000001E-3</v>
      </c>
      <c r="IE71" s="17"/>
      <c r="IF71" s="17"/>
    </row>
    <row r="72" spans="1:240" ht="13.5" customHeight="1">
      <c r="A72" s="15"/>
      <c r="B72" s="53"/>
      <c r="C72" s="16" t="s">
        <v>17</v>
      </c>
      <c r="D72" s="24">
        <f t="shared" si="21"/>
        <v>289.65599999999995</v>
      </c>
      <c r="E72" s="24">
        <f t="shared" si="22"/>
        <v>289.65599999999995</v>
      </c>
      <c r="F72" s="25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58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>
        <v>1.84</v>
      </c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56"/>
      <c r="DA72" s="58"/>
      <c r="DB72" s="17"/>
      <c r="DC72" s="17"/>
      <c r="DD72" s="17"/>
      <c r="DE72" s="17"/>
      <c r="DF72" s="17"/>
      <c r="DG72" s="17"/>
      <c r="DH72" s="17"/>
      <c r="DI72" s="17"/>
      <c r="DJ72" s="17"/>
      <c r="DK72" s="56">
        <v>92.778999999999996</v>
      </c>
      <c r="DL72" s="17"/>
      <c r="DM72" s="17"/>
      <c r="DN72" s="17"/>
      <c r="DO72" s="17">
        <v>5.5209999999999999</v>
      </c>
      <c r="DP72" s="17"/>
      <c r="DQ72" s="17"/>
      <c r="DR72" s="17"/>
      <c r="DS72" s="17"/>
      <c r="DT72" s="17"/>
      <c r="DU72" s="17"/>
      <c r="DV72" s="17"/>
      <c r="DW72" s="17"/>
      <c r="DX72" s="17"/>
      <c r="DY72" s="17">
        <v>14.722</v>
      </c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>
        <v>4.1760000000000002</v>
      </c>
      <c r="FF72" s="17"/>
      <c r="FG72" s="17"/>
      <c r="FH72" s="17"/>
      <c r="FI72" s="17"/>
      <c r="FJ72" s="17"/>
      <c r="FK72" s="17"/>
      <c r="FL72" s="17"/>
      <c r="FM72" s="17">
        <v>9.6449999999999996</v>
      </c>
      <c r="FN72" s="17"/>
      <c r="FO72" s="17"/>
      <c r="FP72" s="17"/>
      <c r="FQ72" s="17"/>
      <c r="FR72" s="17"/>
      <c r="FS72" s="17"/>
      <c r="FT72" s="17">
        <v>9.4969999999999999</v>
      </c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>
        <v>25.062999999999999</v>
      </c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>
        <f>110.336+6.838</f>
        <v>117.17399999999999</v>
      </c>
      <c r="HP72" s="17"/>
      <c r="HQ72" s="17">
        <v>5.0629999999999997</v>
      </c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>
        <v>4.1760000000000002</v>
      </c>
      <c r="IE72" s="17"/>
      <c r="IF72" s="17"/>
    </row>
    <row r="73" spans="1:240" ht="13.5" customHeight="1">
      <c r="A73" s="15" t="s">
        <v>94</v>
      </c>
      <c r="B73" s="53" t="s">
        <v>95</v>
      </c>
      <c r="C73" s="16" t="s">
        <v>45</v>
      </c>
      <c r="D73" s="24">
        <f t="shared" si="21"/>
        <v>9.6000000000000002E-2</v>
      </c>
      <c r="E73" s="24">
        <f t="shared" si="22"/>
        <v>9.6000000000000002E-2</v>
      </c>
      <c r="F73" s="25"/>
      <c r="G73" s="17"/>
      <c r="H73" s="17"/>
      <c r="I73" s="17"/>
      <c r="J73" s="17"/>
      <c r="K73" s="17">
        <v>5.0000000000000001E-3</v>
      </c>
      <c r="L73" s="17"/>
      <c r="M73" s="17"/>
      <c r="N73" s="17"/>
      <c r="O73" s="17"/>
      <c r="P73" s="17"/>
      <c r="Q73" s="17"/>
      <c r="R73" s="17"/>
      <c r="S73" s="17"/>
      <c r="T73" s="17"/>
      <c r="U73" s="17">
        <v>6.0000000000000001E-3</v>
      </c>
      <c r="V73" s="17"/>
      <c r="W73" s="17"/>
      <c r="X73" s="17"/>
      <c r="Y73" s="17"/>
      <c r="Z73" s="17"/>
      <c r="AA73" s="58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>
        <v>5.0000000000000001E-3</v>
      </c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59"/>
      <c r="DA73" s="58"/>
      <c r="DB73" s="17"/>
      <c r="DC73" s="17"/>
      <c r="DD73" s="17"/>
      <c r="DE73" s="17"/>
      <c r="DF73" s="17"/>
      <c r="DG73" s="17"/>
      <c r="DH73" s="17"/>
      <c r="DI73" s="17"/>
      <c r="DJ73" s="17"/>
      <c r="DK73" s="59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>
        <v>0.01</v>
      </c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>
        <v>5.0000000000000001E-3</v>
      </c>
      <c r="HS73" s="17"/>
      <c r="HT73" s="17"/>
      <c r="HU73" s="17"/>
      <c r="HV73" s="17"/>
      <c r="HW73" s="17"/>
      <c r="HX73" s="17"/>
      <c r="HY73" s="17"/>
      <c r="HZ73" s="17">
        <v>2E-3</v>
      </c>
      <c r="IA73" s="17"/>
      <c r="IB73" s="17"/>
      <c r="IC73" s="17"/>
      <c r="ID73" s="17">
        <v>6.3E-2</v>
      </c>
      <c r="IE73" s="17"/>
      <c r="IF73" s="17"/>
    </row>
    <row r="74" spans="1:240" ht="13.5" customHeight="1">
      <c r="A74" s="15"/>
      <c r="B74" s="53"/>
      <c r="C74" s="16" t="s">
        <v>17</v>
      </c>
      <c r="D74" s="24">
        <f t="shared" si="21"/>
        <v>81.140999999999991</v>
      </c>
      <c r="E74" s="24">
        <f t="shared" si="22"/>
        <v>81.140999999999991</v>
      </c>
      <c r="F74" s="25"/>
      <c r="G74" s="17"/>
      <c r="H74" s="17"/>
      <c r="I74" s="17"/>
      <c r="J74" s="17"/>
      <c r="K74" s="17">
        <v>4.9320000000000004</v>
      </c>
      <c r="L74" s="17"/>
      <c r="M74" s="17"/>
      <c r="N74" s="17"/>
      <c r="O74" s="17"/>
      <c r="P74" s="17"/>
      <c r="Q74" s="17"/>
      <c r="R74" s="17"/>
      <c r="S74" s="17"/>
      <c r="T74" s="17"/>
      <c r="U74" s="17">
        <v>5.9180000000000001</v>
      </c>
      <c r="V74" s="17"/>
      <c r="W74" s="17"/>
      <c r="X74" s="17"/>
      <c r="Y74" s="17"/>
      <c r="Z74" s="17"/>
      <c r="AA74" s="58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>
        <v>4.9320000000000004</v>
      </c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56"/>
      <c r="DA74" s="58"/>
      <c r="DB74" s="17"/>
      <c r="DC74" s="17"/>
      <c r="DD74" s="17"/>
      <c r="DE74" s="17"/>
      <c r="DF74" s="17"/>
      <c r="DG74" s="17"/>
      <c r="DH74" s="17"/>
      <c r="DI74" s="17"/>
      <c r="DJ74" s="17"/>
      <c r="DK74" s="56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>
        <v>9.8650000000000002</v>
      </c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>
        <v>4.9320000000000004</v>
      </c>
      <c r="HS74" s="17"/>
      <c r="HT74" s="17"/>
      <c r="HU74" s="17"/>
      <c r="HV74" s="17"/>
      <c r="HW74" s="17"/>
      <c r="HX74" s="17"/>
      <c r="HY74" s="17"/>
      <c r="HZ74" s="17">
        <v>1.9730000000000001</v>
      </c>
      <c r="IA74" s="17"/>
      <c r="IB74" s="17"/>
      <c r="IC74" s="17"/>
      <c r="ID74" s="17">
        <v>48.588999999999999</v>
      </c>
      <c r="IE74" s="17"/>
      <c r="IF74" s="17"/>
    </row>
    <row r="75" spans="1:240" ht="13.5" customHeight="1">
      <c r="A75" s="15" t="s">
        <v>96</v>
      </c>
      <c r="B75" s="53" t="s">
        <v>97</v>
      </c>
      <c r="C75" s="16" t="s">
        <v>45</v>
      </c>
      <c r="D75" s="24">
        <f t="shared" si="21"/>
        <v>3.5000000000000003E-2</v>
      </c>
      <c r="E75" s="24">
        <f t="shared" si="22"/>
        <v>3.5000000000000003E-2</v>
      </c>
      <c r="F75" s="25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58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>
        <v>1E-3</v>
      </c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59"/>
      <c r="DA75" s="58"/>
      <c r="DB75" s="17"/>
      <c r="DC75" s="17"/>
      <c r="DD75" s="17"/>
      <c r="DE75" s="17"/>
      <c r="DF75" s="17"/>
      <c r="DG75" s="17"/>
      <c r="DH75" s="17"/>
      <c r="DI75" s="17"/>
      <c r="DJ75" s="17"/>
      <c r="DK75" s="59"/>
      <c r="DL75" s="17"/>
      <c r="DM75" s="17"/>
      <c r="DN75" s="17"/>
      <c r="DO75" s="17">
        <v>8.0000000000000002E-3</v>
      </c>
      <c r="DP75" s="17"/>
      <c r="DQ75" s="17"/>
      <c r="DR75" s="17"/>
      <c r="DS75" s="17"/>
      <c r="DT75" s="17"/>
      <c r="DU75" s="17"/>
      <c r="DV75" s="17"/>
      <c r="DW75" s="17"/>
      <c r="DX75" s="17"/>
      <c r="DY75" s="17">
        <v>1.2E-2</v>
      </c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>
        <v>1.4E-2</v>
      </c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</row>
    <row r="76" spans="1:240" ht="13.5" customHeight="1">
      <c r="A76" s="15"/>
      <c r="B76" s="53"/>
      <c r="C76" s="16" t="s">
        <v>17</v>
      </c>
      <c r="D76" s="24">
        <f t="shared" si="21"/>
        <v>47.620000000000005</v>
      </c>
      <c r="E76" s="24">
        <f t="shared" si="22"/>
        <v>47.620000000000005</v>
      </c>
      <c r="F76" s="25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58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>
        <v>1.623</v>
      </c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56"/>
      <c r="DA76" s="58"/>
      <c r="DB76" s="17"/>
      <c r="DC76" s="17"/>
      <c r="DD76" s="17"/>
      <c r="DE76" s="17"/>
      <c r="DF76" s="17"/>
      <c r="DG76" s="17"/>
      <c r="DH76" s="17"/>
      <c r="DI76" s="17"/>
      <c r="DJ76" s="17"/>
      <c r="DK76" s="56"/>
      <c r="DL76" s="17"/>
      <c r="DM76" s="17"/>
      <c r="DN76" s="17"/>
      <c r="DO76" s="17">
        <v>10.823</v>
      </c>
      <c r="DP76" s="17"/>
      <c r="DQ76" s="17"/>
      <c r="DR76" s="17"/>
      <c r="DS76" s="17"/>
      <c r="DT76" s="17"/>
      <c r="DU76" s="17"/>
      <c r="DV76" s="17"/>
      <c r="DW76" s="17"/>
      <c r="DX76" s="17"/>
      <c r="DY76" s="17">
        <v>16.234000000000002</v>
      </c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>
        <v>18.940000000000001</v>
      </c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</row>
    <row r="77" spans="1:240" ht="13.5" customHeight="1">
      <c r="A77" s="15" t="s">
        <v>98</v>
      </c>
      <c r="B77" s="53" t="s">
        <v>99</v>
      </c>
      <c r="C77" s="16" t="s">
        <v>40</v>
      </c>
      <c r="D77" s="25">
        <f t="shared" si="21"/>
        <v>11</v>
      </c>
      <c r="E77" s="25">
        <f t="shared" si="22"/>
        <v>11</v>
      </c>
      <c r="F77" s="25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>
        <v>1</v>
      </c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56"/>
      <c r="DA77" s="58"/>
      <c r="DB77" s="17"/>
      <c r="DC77" s="17"/>
      <c r="DD77" s="17"/>
      <c r="DE77" s="17"/>
      <c r="DF77" s="17"/>
      <c r="DG77" s="17"/>
      <c r="DH77" s="17"/>
      <c r="DI77" s="17"/>
      <c r="DJ77" s="17"/>
      <c r="DK77" s="56">
        <v>2</v>
      </c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>
        <v>1</v>
      </c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>
        <v>7</v>
      </c>
      <c r="IE77" s="17"/>
      <c r="IF77" s="17"/>
    </row>
    <row r="78" spans="1:240" ht="13.5" customHeight="1">
      <c r="A78" s="15"/>
      <c r="B78" s="53"/>
      <c r="C78" s="16" t="s">
        <v>17</v>
      </c>
      <c r="D78" s="25">
        <f t="shared" si="21"/>
        <v>15.516000000000002</v>
      </c>
      <c r="E78" s="25">
        <f t="shared" si="22"/>
        <v>15.516000000000002</v>
      </c>
      <c r="F78" s="25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>
        <v>1.69</v>
      </c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56"/>
      <c r="DA78" s="58"/>
      <c r="DB78" s="17"/>
      <c r="DC78" s="17"/>
      <c r="DD78" s="17"/>
      <c r="DE78" s="17"/>
      <c r="DF78" s="17"/>
      <c r="DG78" s="17"/>
      <c r="DH78" s="17"/>
      <c r="DI78" s="17"/>
      <c r="DJ78" s="17"/>
      <c r="DK78" s="56">
        <v>2.7650000000000001</v>
      </c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>
        <v>1.383</v>
      </c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>
        <v>9.6780000000000008</v>
      </c>
      <c r="IE78" s="17"/>
      <c r="IF78" s="17"/>
    </row>
    <row r="79" spans="1:240" ht="13.5" customHeight="1">
      <c r="A79" s="15" t="s">
        <v>100</v>
      </c>
      <c r="B79" s="54" t="s">
        <v>101</v>
      </c>
      <c r="C79" s="16" t="s">
        <v>40</v>
      </c>
      <c r="D79" s="25">
        <f t="shared" si="21"/>
        <v>112</v>
      </c>
      <c r="E79" s="25">
        <f t="shared" si="22"/>
        <v>112</v>
      </c>
      <c r="F79" s="25"/>
      <c r="G79" s="17"/>
      <c r="H79" s="17"/>
      <c r="I79" s="17"/>
      <c r="J79" s="17"/>
      <c r="K79" s="17">
        <v>2</v>
      </c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>
        <v>3</v>
      </c>
      <c r="BP79" s="17"/>
      <c r="BQ79" s="17"/>
      <c r="BR79" s="17"/>
      <c r="BS79" s="17"/>
      <c r="BT79" s="17"/>
      <c r="BU79" s="17">
        <v>1</v>
      </c>
      <c r="BV79" s="17"/>
      <c r="BW79" s="17"/>
      <c r="BX79" s="17"/>
      <c r="BY79" s="17"/>
      <c r="BZ79" s="17"/>
      <c r="CA79" s="17"/>
      <c r="CB79" s="17"/>
      <c r="CC79" s="17">
        <v>1</v>
      </c>
      <c r="CD79" s="17">
        <v>9</v>
      </c>
      <c r="CE79" s="17"/>
      <c r="CF79" s="17"/>
      <c r="CG79" s="17"/>
      <c r="CH79" s="17"/>
      <c r="CI79" s="17"/>
      <c r="CJ79" s="17"/>
      <c r="CK79" s="17"/>
      <c r="CL79" s="17"/>
      <c r="CM79" s="17">
        <v>10</v>
      </c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56"/>
      <c r="DA79" s="58"/>
      <c r="DB79" s="17"/>
      <c r="DC79" s="17"/>
      <c r="DD79" s="17"/>
      <c r="DE79" s="17"/>
      <c r="DF79" s="17"/>
      <c r="DG79" s="17"/>
      <c r="DH79" s="17"/>
      <c r="DI79" s="17"/>
      <c r="DJ79" s="17"/>
      <c r="DK79" s="56">
        <v>24</v>
      </c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>
        <v>1</v>
      </c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>
        <v>2</v>
      </c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>
        <f>30+2</f>
        <v>32</v>
      </c>
      <c r="HP79" s="17"/>
      <c r="HQ79" s="17">
        <v>1</v>
      </c>
      <c r="HR79" s="17"/>
      <c r="HS79" s="17"/>
      <c r="HT79" s="17"/>
      <c r="HU79" s="17"/>
      <c r="HV79" s="17">
        <v>1</v>
      </c>
      <c r="HW79" s="17"/>
      <c r="HX79" s="17">
        <v>2</v>
      </c>
      <c r="HY79" s="17"/>
      <c r="HZ79" s="17">
        <v>2</v>
      </c>
      <c r="IA79" s="17"/>
      <c r="IB79" s="17"/>
      <c r="IC79" s="17"/>
      <c r="ID79" s="17">
        <v>21</v>
      </c>
      <c r="IE79" s="17"/>
      <c r="IF79" s="17"/>
    </row>
    <row r="80" spans="1:240" ht="13.5" customHeight="1">
      <c r="A80" s="15"/>
      <c r="B80" s="54"/>
      <c r="C80" s="16" t="s">
        <v>17</v>
      </c>
      <c r="D80" s="25">
        <f>E80+F80</f>
        <v>62.841000000000001</v>
      </c>
      <c r="E80" s="25">
        <f t="shared" si="22"/>
        <v>62.841000000000001</v>
      </c>
      <c r="F80" s="25"/>
      <c r="G80" s="17"/>
      <c r="H80" s="17"/>
      <c r="I80" s="17"/>
      <c r="J80" s="17"/>
      <c r="K80" s="17">
        <v>1.0509999999999999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>
        <v>1.732</v>
      </c>
      <c r="BP80" s="17"/>
      <c r="BQ80" s="17"/>
      <c r="BR80" s="17"/>
      <c r="BS80" s="17"/>
      <c r="BT80" s="17"/>
      <c r="BU80" s="17">
        <v>0.68100000000000005</v>
      </c>
      <c r="BV80" s="17"/>
      <c r="BW80" s="17"/>
      <c r="BX80" s="17"/>
      <c r="BY80" s="17"/>
      <c r="BZ80" s="17"/>
      <c r="CA80" s="17"/>
      <c r="CB80" s="17"/>
      <c r="CC80" s="17">
        <v>0.68100000000000005</v>
      </c>
      <c r="CD80" s="17">
        <v>3.3220000000000001</v>
      </c>
      <c r="CE80" s="17"/>
      <c r="CF80" s="17"/>
      <c r="CG80" s="17"/>
      <c r="CH80" s="17"/>
      <c r="CI80" s="17"/>
      <c r="CJ80" s="17"/>
      <c r="CK80" s="17"/>
      <c r="CL80" s="17"/>
      <c r="CM80" s="17">
        <v>5.2590000000000003</v>
      </c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56"/>
      <c r="DA80" s="58"/>
      <c r="DB80" s="17"/>
      <c r="DC80" s="17"/>
      <c r="DD80" s="17"/>
      <c r="DE80" s="17"/>
      <c r="DF80" s="17"/>
      <c r="DG80" s="17"/>
      <c r="DH80" s="17"/>
      <c r="DI80" s="17"/>
      <c r="DJ80" s="17"/>
      <c r="DK80" s="56">
        <v>11.631</v>
      </c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>
        <v>0.52600000000000002</v>
      </c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>
        <v>0.94199999999999995</v>
      </c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>
        <f>18.871+1.051</f>
        <v>19.921999999999997</v>
      </c>
      <c r="HP80" s="17"/>
      <c r="HQ80" s="17">
        <v>0.52600000000000002</v>
      </c>
      <c r="HR80" s="17"/>
      <c r="HS80" s="17"/>
      <c r="HT80" s="17"/>
      <c r="HU80" s="17"/>
      <c r="HV80" s="17">
        <v>4.665</v>
      </c>
      <c r="HW80" s="17"/>
      <c r="HX80" s="17">
        <v>1.0509999999999999</v>
      </c>
      <c r="HY80" s="17"/>
      <c r="HZ80" s="17">
        <v>3.181</v>
      </c>
      <c r="IA80" s="17"/>
      <c r="IB80" s="17"/>
      <c r="IC80" s="17"/>
      <c r="ID80" s="17">
        <v>7.6710000000000003</v>
      </c>
      <c r="IE80" s="17"/>
      <c r="IF80" s="17"/>
    </row>
    <row r="81" spans="1:240" s="2" customFormat="1" ht="15" customHeight="1">
      <c r="A81" s="11" t="s">
        <v>102</v>
      </c>
      <c r="B81" s="12" t="s">
        <v>103</v>
      </c>
      <c r="C81" s="13" t="s">
        <v>17</v>
      </c>
      <c r="D81" s="23">
        <f>D83+D85+D87</f>
        <v>384.01400000000012</v>
      </c>
      <c r="E81" s="23">
        <f>E83+E85+E87</f>
        <v>384.01400000000012</v>
      </c>
      <c r="F81" s="23">
        <v>0</v>
      </c>
      <c r="G81" s="23">
        <f t="shared" ref="G81:BU81" si="23">G83+G85+G87</f>
        <v>0</v>
      </c>
      <c r="H81" s="23">
        <f t="shared" si="23"/>
        <v>1.35</v>
      </c>
      <c r="I81" s="23">
        <f t="shared" si="23"/>
        <v>1.35</v>
      </c>
      <c r="J81" s="23">
        <f t="shared" si="23"/>
        <v>0.86699999999999999</v>
      </c>
      <c r="K81" s="23">
        <f t="shared" si="23"/>
        <v>0</v>
      </c>
      <c r="L81" s="23">
        <f t="shared" si="23"/>
        <v>0</v>
      </c>
      <c r="M81" s="23">
        <f t="shared" si="23"/>
        <v>0</v>
      </c>
      <c r="N81" s="23">
        <f t="shared" si="23"/>
        <v>0.86699999999999999</v>
      </c>
      <c r="O81" s="23">
        <f t="shared" si="23"/>
        <v>0.86499999999999999</v>
      </c>
      <c r="P81" s="23">
        <f t="shared" si="23"/>
        <v>0.86499999999999999</v>
      </c>
      <c r="Q81" s="23">
        <f t="shared" si="23"/>
        <v>0.67</v>
      </c>
      <c r="R81" s="23">
        <f t="shared" si="23"/>
        <v>0</v>
      </c>
      <c r="S81" s="23">
        <f t="shared" si="23"/>
        <v>0.86499999999999999</v>
      </c>
      <c r="T81" s="23">
        <f t="shared" si="23"/>
        <v>0</v>
      </c>
      <c r="U81" s="23">
        <f t="shared" si="23"/>
        <v>0</v>
      </c>
      <c r="V81" s="23">
        <f t="shared" si="23"/>
        <v>1.542</v>
      </c>
      <c r="W81" s="23">
        <f t="shared" si="23"/>
        <v>0</v>
      </c>
      <c r="X81" s="23">
        <f t="shared" si="23"/>
        <v>0.67500000000000004</v>
      </c>
      <c r="Y81" s="23">
        <f t="shared" si="23"/>
        <v>0</v>
      </c>
      <c r="Z81" s="23">
        <f t="shared" si="23"/>
        <v>0.86499999999999999</v>
      </c>
      <c r="AA81" s="23">
        <v>0</v>
      </c>
      <c r="AB81" s="23">
        <f t="shared" si="23"/>
        <v>2.15</v>
      </c>
      <c r="AC81" s="23">
        <f t="shared" si="23"/>
        <v>2.5299999999999998</v>
      </c>
      <c r="AD81" s="23">
        <f t="shared" si="23"/>
        <v>0.86699999999999999</v>
      </c>
      <c r="AE81" s="23">
        <f t="shared" si="23"/>
        <v>0</v>
      </c>
      <c r="AF81" s="23">
        <f t="shared" si="23"/>
        <v>0</v>
      </c>
      <c r="AG81" s="23">
        <f t="shared" si="23"/>
        <v>0</v>
      </c>
      <c r="AH81" s="23">
        <f t="shared" si="23"/>
        <v>0</v>
      </c>
      <c r="AI81" s="23">
        <f t="shared" si="23"/>
        <v>0</v>
      </c>
      <c r="AJ81" s="23">
        <f t="shared" si="23"/>
        <v>0</v>
      </c>
      <c r="AK81" s="23">
        <f t="shared" si="23"/>
        <v>0</v>
      </c>
      <c r="AL81" s="23">
        <f t="shared" si="23"/>
        <v>0</v>
      </c>
      <c r="AM81" s="23">
        <f t="shared" si="23"/>
        <v>1.732</v>
      </c>
      <c r="AN81" s="23">
        <f t="shared" si="23"/>
        <v>0</v>
      </c>
      <c r="AO81" s="23">
        <f t="shared" si="23"/>
        <v>0.86699999999999999</v>
      </c>
      <c r="AP81" s="23">
        <f t="shared" si="23"/>
        <v>0.67500000000000004</v>
      </c>
      <c r="AQ81" s="23">
        <f t="shared" si="23"/>
        <v>0</v>
      </c>
      <c r="AR81" s="23">
        <f t="shared" si="23"/>
        <v>0.86699999999999999</v>
      </c>
      <c r="AS81" s="23">
        <f t="shared" si="23"/>
        <v>0</v>
      </c>
      <c r="AT81" s="23">
        <f t="shared" si="23"/>
        <v>0</v>
      </c>
      <c r="AU81" s="23">
        <f t="shared" si="23"/>
        <v>0</v>
      </c>
      <c r="AV81" s="23">
        <f t="shared" si="23"/>
        <v>0</v>
      </c>
      <c r="AW81" s="23">
        <f t="shared" si="23"/>
        <v>0</v>
      </c>
      <c r="AX81" s="23">
        <f t="shared" si="23"/>
        <v>0</v>
      </c>
      <c r="AY81" s="23">
        <v>0</v>
      </c>
      <c r="AZ81" s="23">
        <f t="shared" si="23"/>
        <v>1.35</v>
      </c>
      <c r="BA81" s="23">
        <f t="shared" si="23"/>
        <v>5.73</v>
      </c>
      <c r="BB81" s="23">
        <f t="shared" si="23"/>
        <v>1.54</v>
      </c>
      <c r="BC81" s="23">
        <f t="shared" si="23"/>
        <v>1.54</v>
      </c>
      <c r="BD81" s="23">
        <f t="shared" si="23"/>
        <v>2.2170000000000001</v>
      </c>
      <c r="BE81" s="23">
        <f t="shared" si="23"/>
        <v>2.407</v>
      </c>
      <c r="BF81" s="23">
        <f t="shared" si="23"/>
        <v>1.542</v>
      </c>
      <c r="BG81" s="23">
        <f t="shared" si="23"/>
        <v>10.117000000000001</v>
      </c>
      <c r="BH81" s="23">
        <f t="shared" si="23"/>
        <v>1.0569999999999999</v>
      </c>
      <c r="BI81" s="23">
        <f t="shared" si="23"/>
        <v>1.0569999999999999</v>
      </c>
      <c r="BJ81" s="23">
        <f t="shared" si="23"/>
        <v>1.054</v>
      </c>
      <c r="BK81" s="23">
        <f t="shared" si="23"/>
        <v>5.056</v>
      </c>
      <c r="BL81" s="23">
        <f t="shared" si="23"/>
        <v>1.542</v>
      </c>
      <c r="BM81" s="23">
        <f t="shared" si="23"/>
        <v>1.732</v>
      </c>
      <c r="BN81" s="23">
        <f t="shared" si="23"/>
        <v>1.542</v>
      </c>
      <c r="BO81" s="23">
        <f t="shared" si="23"/>
        <v>0.67500000000000004</v>
      </c>
      <c r="BP81" s="23">
        <f t="shared" si="23"/>
        <v>0</v>
      </c>
      <c r="BQ81" s="23">
        <f t="shared" si="23"/>
        <v>1.732</v>
      </c>
      <c r="BR81" s="23">
        <f t="shared" si="23"/>
        <v>0.86499999999999999</v>
      </c>
      <c r="BS81" s="23">
        <f t="shared" si="23"/>
        <v>1.54</v>
      </c>
      <c r="BT81" s="23">
        <f t="shared" si="23"/>
        <v>0</v>
      </c>
      <c r="BU81" s="23">
        <f t="shared" si="23"/>
        <v>0.86499999999999999</v>
      </c>
      <c r="BV81" s="23">
        <f t="shared" ref="BV81:EG81" si="24">BV83+BV85+BV87</f>
        <v>0</v>
      </c>
      <c r="BW81" s="23">
        <f t="shared" si="24"/>
        <v>1.542</v>
      </c>
      <c r="BX81" s="23">
        <f t="shared" si="24"/>
        <v>1.35</v>
      </c>
      <c r="BY81" s="23">
        <f t="shared" si="24"/>
        <v>1.542</v>
      </c>
      <c r="BZ81" s="23">
        <f t="shared" si="24"/>
        <v>1.0569999999999999</v>
      </c>
      <c r="CA81" s="23">
        <f t="shared" si="24"/>
        <v>0.86699999999999999</v>
      </c>
      <c r="CB81" s="23">
        <f t="shared" si="24"/>
        <v>0.379</v>
      </c>
      <c r="CC81" s="23">
        <f t="shared" si="24"/>
        <v>0.19</v>
      </c>
      <c r="CD81" s="23">
        <f t="shared" si="24"/>
        <v>1.3160000000000001</v>
      </c>
      <c r="CE81" s="23">
        <f t="shared" si="24"/>
        <v>1.7290000000000001</v>
      </c>
      <c r="CF81" s="23">
        <f t="shared" si="24"/>
        <v>0</v>
      </c>
      <c r="CG81" s="23">
        <f t="shared" si="24"/>
        <v>1.54</v>
      </c>
      <c r="CH81" s="23">
        <f t="shared" si="24"/>
        <v>2.3849999999999998</v>
      </c>
      <c r="CI81" s="23">
        <f t="shared" si="24"/>
        <v>1.054</v>
      </c>
      <c r="CJ81" s="23">
        <f t="shared" si="24"/>
        <v>0.86499999999999999</v>
      </c>
      <c r="CK81" s="23">
        <f t="shared" si="24"/>
        <v>0.86699999999999999</v>
      </c>
      <c r="CL81" s="23">
        <f t="shared" si="24"/>
        <v>1.542</v>
      </c>
      <c r="CM81" s="23">
        <f t="shared" si="24"/>
        <v>0.86499999999999999</v>
      </c>
      <c r="CN81" s="23">
        <f t="shared" si="24"/>
        <v>0.86499999999999999</v>
      </c>
      <c r="CO81" s="23">
        <f t="shared" si="24"/>
        <v>1.054</v>
      </c>
      <c r="CP81" s="23">
        <f t="shared" si="24"/>
        <v>1.35</v>
      </c>
      <c r="CQ81" s="23">
        <f t="shared" si="24"/>
        <v>0</v>
      </c>
      <c r="CR81" s="23">
        <f t="shared" si="24"/>
        <v>0.67500000000000004</v>
      </c>
      <c r="CS81" s="23">
        <f t="shared" si="24"/>
        <v>0.379</v>
      </c>
      <c r="CT81" s="23">
        <f t="shared" si="24"/>
        <v>1.35</v>
      </c>
      <c r="CU81" s="23">
        <f t="shared" si="24"/>
        <v>2.5960000000000001</v>
      </c>
      <c r="CV81" s="23">
        <f t="shared" si="24"/>
        <v>0</v>
      </c>
      <c r="CW81" s="23">
        <f t="shared" si="24"/>
        <v>1.35</v>
      </c>
      <c r="CX81" s="23">
        <f t="shared" si="24"/>
        <v>1.542</v>
      </c>
      <c r="CY81" s="23">
        <f t="shared" si="24"/>
        <v>0.86499999999999999</v>
      </c>
      <c r="CZ81" s="23">
        <f t="shared" si="24"/>
        <v>0.86499999999999999</v>
      </c>
      <c r="DA81" s="23">
        <f t="shared" si="24"/>
        <v>1.732</v>
      </c>
      <c r="DB81" s="23">
        <f t="shared" si="24"/>
        <v>0.86499999999999999</v>
      </c>
      <c r="DC81" s="23">
        <f t="shared" si="24"/>
        <v>0</v>
      </c>
      <c r="DD81" s="23">
        <f t="shared" si="24"/>
        <v>0.86699999999999999</v>
      </c>
      <c r="DE81" s="23">
        <f t="shared" si="24"/>
        <v>0.67500000000000004</v>
      </c>
      <c r="DF81" s="23">
        <f t="shared" si="24"/>
        <v>0</v>
      </c>
      <c r="DG81" s="23">
        <f t="shared" si="24"/>
        <v>1.732</v>
      </c>
      <c r="DH81" s="23">
        <f t="shared" si="24"/>
        <v>0.19</v>
      </c>
      <c r="DI81" s="23">
        <f t="shared" si="24"/>
        <v>2.786</v>
      </c>
      <c r="DJ81" s="23">
        <f t="shared" si="24"/>
        <v>4.62</v>
      </c>
      <c r="DK81" s="23">
        <f t="shared" si="24"/>
        <v>4.9939999999999998</v>
      </c>
      <c r="DL81" s="23">
        <f t="shared" si="24"/>
        <v>3.2130000000000001</v>
      </c>
      <c r="DM81" s="23">
        <f t="shared" si="24"/>
        <v>4.3419999999999996</v>
      </c>
      <c r="DN81" s="23">
        <f t="shared" si="24"/>
        <v>4.5339999999999998</v>
      </c>
      <c r="DO81" s="23">
        <f t="shared" si="24"/>
        <v>11.285</v>
      </c>
      <c r="DP81" s="23">
        <f t="shared" si="24"/>
        <v>0</v>
      </c>
      <c r="DQ81" s="23">
        <f t="shared" si="24"/>
        <v>1.732</v>
      </c>
      <c r="DR81" s="23">
        <f t="shared" si="24"/>
        <v>0</v>
      </c>
      <c r="DS81" s="23">
        <f t="shared" si="24"/>
        <v>0.86499999999999999</v>
      </c>
      <c r="DT81" s="23">
        <f t="shared" si="24"/>
        <v>1.71</v>
      </c>
      <c r="DU81" s="23">
        <f t="shared" si="24"/>
        <v>0.86499999999999999</v>
      </c>
      <c r="DV81" s="23">
        <f t="shared" si="24"/>
        <v>1.103</v>
      </c>
      <c r="DW81" s="23">
        <f t="shared" si="24"/>
        <v>4.6920000000000002</v>
      </c>
      <c r="DX81" s="23">
        <f t="shared" si="24"/>
        <v>2.79</v>
      </c>
      <c r="DY81" s="23">
        <f t="shared" si="24"/>
        <v>8.4589999999999996</v>
      </c>
      <c r="DZ81" s="23">
        <f t="shared" si="24"/>
        <v>6.069</v>
      </c>
      <c r="EA81" s="23">
        <f t="shared" si="24"/>
        <v>7.4870000000000001</v>
      </c>
      <c r="EB81" s="23">
        <f t="shared" si="24"/>
        <v>29.893000000000001</v>
      </c>
      <c r="EC81" s="23">
        <f t="shared" si="24"/>
        <v>2.2170000000000001</v>
      </c>
      <c r="ED81" s="23">
        <f t="shared" si="24"/>
        <v>0.379</v>
      </c>
      <c r="EE81" s="23">
        <f t="shared" si="24"/>
        <v>3.2629999999999999</v>
      </c>
      <c r="EF81" s="23">
        <f t="shared" si="24"/>
        <v>2.407</v>
      </c>
      <c r="EG81" s="23">
        <f t="shared" si="24"/>
        <v>3.4649999999999999</v>
      </c>
      <c r="EH81" s="23">
        <f t="shared" ref="EH81:GV81" si="25">EH83+EH85+EH87</f>
        <v>3.8559999999999999</v>
      </c>
      <c r="EI81" s="23">
        <f t="shared" si="25"/>
        <v>3.6909999999999998</v>
      </c>
      <c r="EJ81" s="23">
        <f t="shared" si="25"/>
        <v>1.0569999999999999</v>
      </c>
      <c r="EK81" s="23">
        <f t="shared" si="25"/>
        <v>1.542</v>
      </c>
      <c r="EL81" s="23">
        <f t="shared" si="25"/>
        <v>0.86699999999999999</v>
      </c>
      <c r="EM81" s="23">
        <f t="shared" si="25"/>
        <v>0.86499999999999999</v>
      </c>
      <c r="EN81" s="23">
        <f t="shared" si="25"/>
        <v>3.4660000000000002</v>
      </c>
      <c r="EO81" s="23">
        <f t="shared" si="25"/>
        <v>1.732</v>
      </c>
      <c r="EP81" s="23">
        <f t="shared" si="25"/>
        <v>1.542</v>
      </c>
      <c r="EQ81" s="23">
        <f t="shared" si="25"/>
        <v>2.5019999999999998</v>
      </c>
      <c r="ER81" s="23">
        <f t="shared" si="25"/>
        <v>1.732</v>
      </c>
      <c r="ES81" s="23">
        <f t="shared" si="25"/>
        <v>1.542</v>
      </c>
      <c r="ET81" s="23">
        <f t="shared" si="25"/>
        <v>1.542</v>
      </c>
      <c r="EU81" s="23">
        <f t="shared" si="25"/>
        <v>0.86499999999999999</v>
      </c>
      <c r="EV81" s="23">
        <f t="shared" si="25"/>
        <v>0.88900000000000001</v>
      </c>
      <c r="EW81" s="23">
        <f t="shared" si="25"/>
        <v>1.054</v>
      </c>
      <c r="EX81" s="23">
        <f t="shared" si="25"/>
        <v>3.653</v>
      </c>
      <c r="EY81" s="23">
        <f t="shared" si="25"/>
        <v>1.542</v>
      </c>
      <c r="EZ81" s="23">
        <f t="shared" si="25"/>
        <v>2.1110000000000002</v>
      </c>
      <c r="FA81" s="23">
        <f t="shared" si="25"/>
        <v>1.756</v>
      </c>
      <c r="FB81" s="23">
        <f t="shared" si="25"/>
        <v>0</v>
      </c>
      <c r="FC81" s="23">
        <f t="shared" si="25"/>
        <v>0.214</v>
      </c>
      <c r="FD81" s="23">
        <f t="shared" si="25"/>
        <v>1.542</v>
      </c>
      <c r="FE81" s="23">
        <f t="shared" si="25"/>
        <v>0</v>
      </c>
      <c r="FF81" s="23">
        <f t="shared" si="25"/>
        <v>0.67500000000000004</v>
      </c>
      <c r="FG81" s="23">
        <f t="shared" si="25"/>
        <v>0.67500000000000004</v>
      </c>
      <c r="FH81" s="23">
        <f t="shared" si="25"/>
        <v>2.1629999999999998</v>
      </c>
      <c r="FI81" s="23">
        <f t="shared" si="25"/>
        <v>2.61</v>
      </c>
      <c r="FJ81" s="23">
        <f t="shared" si="25"/>
        <v>0</v>
      </c>
      <c r="FK81" s="23">
        <f t="shared" si="25"/>
        <v>0</v>
      </c>
      <c r="FL81" s="23">
        <f t="shared" si="25"/>
        <v>4.1050000000000004</v>
      </c>
      <c r="FM81" s="23">
        <f t="shared" si="25"/>
        <v>2.891</v>
      </c>
      <c r="FN81" s="23">
        <f t="shared" si="25"/>
        <v>2.5939999999999999</v>
      </c>
      <c r="FO81" s="23">
        <f t="shared" si="25"/>
        <v>6.665</v>
      </c>
      <c r="FP81" s="23">
        <f t="shared" si="25"/>
        <v>1.2450000000000001</v>
      </c>
      <c r="FQ81" s="23">
        <f t="shared" si="25"/>
        <v>3.181</v>
      </c>
      <c r="FR81" s="23">
        <f t="shared" si="25"/>
        <v>2.5960000000000001</v>
      </c>
      <c r="FS81" s="23">
        <f t="shared" si="25"/>
        <v>0.86499999999999999</v>
      </c>
      <c r="FT81" s="23">
        <f t="shared" si="25"/>
        <v>1.054</v>
      </c>
      <c r="FU81" s="23">
        <f t="shared" si="25"/>
        <v>1.054</v>
      </c>
      <c r="FV81" s="23">
        <f t="shared" si="25"/>
        <v>0</v>
      </c>
      <c r="FW81" s="23">
        <f t="shared" si="25"/>
        <v>5.6769999999999996</v>
      </c>
      <c r="FX81" s="23">
        <f t="shared" si="25"/>
        <v>1.542</v>
      </c>
      <c r="FY81" s="23">
        <f t="shared" si="25"/>
        <v>1.542</v>
      </c>
      <c r="FZ81" s="23">
        <f t="shared" si="25"/>
        <v>2.2269999999999999</v>
      </c>
      <c r="GA81" s="23">
        <f t="shared" si="25"/>
        <v>1.542</v>
      </c>
      <c r="GB81" s="23">
        <f t="shared" si="25"/>
        <v>0.86499999999999999</v>
      </c>
      <c r="GC81" s="23">
        <f t="shared" si="25"/>
        <v>1.35</v>
      </c>
      <c r="GD81" s="23">
        <f t="shared" si="25"/>
        <v>1.542</v>
      </c>
      <c r="GE81" s="23">
        <f t="shared" si="25"/>
        <v>0.67500000000000004</v>
      </c>
      <c r="GF81" s="23">
        <f t="shared" si="25"/>
        <v>0.86499999999999999</v>
      </c>
      <c r="GG81" s="23">
        <f t="shared" si="25"/>
        <v>0.86699999999999999</v>
      </c>
      <c r="GH81" s="23">
        <f t="shared" si="25"/>
        <v>1.542</v>
      </c>
      <c r="GI81" s="23">
        <f t="shared" si="25"/>
        <v>1.7290000000000001</v>
      </c>
      <c r="GJ81" s="23">
        <f t="shared" si="25"/>
        <v>0.88900000000000001</v>
      </c>
      <c r="GK81" s="23">
        <f t="shared" si="25"/>
        <v>1.054</v>
      </c>
      <c r="GL81" s="23">
        <f t="shared" si="25"/>
        <v>1.542</v>
      </c>
      <c r="GM81" s="23">
        <f t="shared" si="25"/>
        <v>1.732</v>
      </c>
      <c r="GN81" s="23">
        <f t="shared" si="25"/>
        <v>0.86699999999999999</v>
      </c>
      <c r="GO81" s="23">
        <f t="shared" si="25"/>
        <v>0</v>
      </c>
      <c r="GP81" s="23">
        <f t="shared" si="25"/>
        <v>1.35</v>
      </c>
      <c r="GQ81" s="23">
        <f t="shared" si="25"/>
        <v>0</v>
      </c>
      <c r="GR81" s="23">
        <f t="shared" si="25"/>
        <v>0</v>
      </c>
      <c r="GS81" s="23">
        <f t="shared" si="25"/>
        <v>0.67500000000000004</v>
      </c>
      <c r="GT81" s="23">
        <f t="shared" si="25"/>
        <v>0</v>
      </c>
      <c r="GU81" s="23">
        <f t="shared" si="25"/>
        <v>0</v>
      </c>
      <c r="GV81" s="23">
        <f t="shared" si="25"/>
        <v>0.86499999999999999</v>
      </c>
      <c r="GW81" s="23">
        <f t="shared" ref="GW81:IF81" si="26">GW83+GW85+GW87</f>
        <v>0.86499999999999999</v>
      </c>
      <c r="GX81" s="23">
        <f t="shared" si="26"/>
        <v>0</v>
      </c>
      <c r="GY81" s="23">
        <f t="shared" si="26"/>
        <v>0</v>
      </c>
      <c r="GZ81" s="23">
        <f t="shared" si="26"/>
        <v>0</v>
      </c>
      <c r="HA81" s="23">
        <f t="shared" si="26"/>
        <v>2.024</v>
      </c>
      <c r="HB81" s="23">
        <f t="shared" si="26"/>
        <v>5.056</v>
      </c>
      <c r="HC81" s="23">
        <f t="shared" si="26"/>
        <v>10.983000000000001</v>
      </c>
      <c r="HD81" s="23">
        <f t="shared" si="26"/>
        <v>1.732</v>
      </c>
      <c r="HE81" s="23">
        <f t="shared" si="26"/>
        <v>2.891</v>
      </c>
      <c r="HF81" s="23">
        <f t="shared" si="26"/>
        <v>1.542</v>
      </c>
      <c r="HG81" s="23">
        <f t="shared" si="26"/>
        <v>5.056</v>
      </c>
      <c r="HH81" s="23">
        <f t="shared" si="26"/>
        <v>0</v>
      </c>
      <c r="HI81" s="23">
        <f t="shared" si="26"/>
        <v>0</v>
      </c>
      <c r="HJ81" s="23">
        <f t="shared" si="26"/>
        <v>0</v>
      </c>
      <c r="HK81" s="23">
        <f t="shared" si="26"/>
        <v>0</v>
      </c>
      <c r="HL81" s="23">
        <f t="shared" si="26"/>
        <v>1.54</v>
      </c>
      <c r="HM81" s="23">
        <f t="shared" si="26"/>
        <v>2.407</v>
      </c>
      <c r="HN81" s="23">
        <f t="shared" si="26"/>
        <v>1.54</v>
      </c>
      <c r="HO81" s="23">
        <f t="shared" si="26"/>
        <v>2.5960000000000001</v>
      </c>
      <c r="HP81" s="23">
        <f t="shared" si="26"/>
        <v>3.46</v>
      </c>
      <c r="HQ81" s="23">
        <f t="shared" si="26"/>
        <v>1.732</v>
      </c>
      <c r="HR81" s="23">
        <f t="shared" si="26"/>
        <v>1.054</v>
      </c>
      <c r="HS81" s="23">
        <f t="shared" si="26"/>
        <v>0.86499999999999999</v>
      </c>
      <c r="HT81" s="23">
        <f t="shared" si="26"/>
        <v>1.877</v>
      </c>
      <c r="HU81" s="23">
        <f t="shared" si="26"/>
        <v>0.86499999999999999</v>
      </c>
      <c r="HV81" s="23">
        <f t="shared" si="26"/>
        <v>2.746</v>
      </c>
      <c r="HW81" s="23">
        <f t="shared" si="26"/>
        <v>2.5960000000000001</v>
      </c>
      <c r="HX81" s="23">
        <f t="shared" si="26"/>
        <v>0.86499999999999999</v>
      </c>
      <c r="HY81" s="23">
        <f t="shared" si="26"/>
        <v>1.54</v>
      </c>
      <c r="HZ81" s="23">
        <f t="shared" si="26"/>
        <v>0.86499999999999999</v>
      </c>
      <c r="IA81" s="23">
        <f t="shared" si="26"/>
        <v>2.5960000000000001</v>
      </c>
      <c r="IB81" s="23">
        <f t="shared" si="26"/>
        <v>0</v>
      </c>
      <c r="IC81" s="23">
        <f t="shared" si="26"/>
        <v>1.732</v>
      </c>
      <c r="ID81" s="23">
        <f t="shared" si="26"/>
        <v>1.542</v>
      </c>
      <c r="IE81" s="23">
        <f t="shared" si="26"/>
        <v>0.86499999999999999</v>
      </c>
      <c r="IF81" s="23">
        <f t="shared" si="26"/>
        <v>0.86699999999999999</v>
      </c>
    </row>
    <row r="82" spans="1:240" ht="13.5" customHeight="1">
      <c r="A82" s="27">
        <v>25</v>
      </c>
      <c r="B82" s="53" t="s">
        <v>104</v>
      </c>
      <c r="C82" s="16" t="s">
        <v>45</v>
      </c>
      <c r="D82" s="17">
        <f t="shared" ref="D82:D90" si="27">E82+F82</f>
        <v>0</v>
      </c>
      <c r="E82" s="17">
        <f t="shared" ref="E82:E90" si="28">SUM(G82:IF82)</f>
        <v>0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24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24"/>
      <c r="EQ82" s="17"/>
      <c r="ER82" s="17"/>
      <c r="ES82" s="17"/>
      <c r="ET82" s="17"/>
      <c r="EU82" s="17"/>
      <c r="EV82" s="17"/>
      <c r="EW82" s="25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</row>
    <row r="83" spans="1:240" ht="13.5" customHeight="1">
      <c r="A83" s="27"/>
      <c r="B83" s="53"/>
      <c r="C83" s="16" t="s">
        <v>17</v>
      </c>
      <c r="D83" s="17">
        <f t="shared" si="27"/>
        <v>0</v>
      </c>
      <c r="E83" s="17">
        <f t="shared" si="28"/>
        <v>0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25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25"/>
      <c r="EQ83" s="17"/>
      <c r="ER83" s="17"/>
      <c r="ES83" s="17"/>
      <c r="ET83" s="17"/>
      <c r="EU83" s="17"/>
      <c r="EV83" s="17"/>
      <c r="EW83" s="25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</row>
    <row r="84" spans="1:240" ht="13.5" customHeight="1">
      <c r="A84" s="27">
        <v>26</v>
      </c>
      <c r="B84" s="60" t="s">
        <v>105</v>
      </c>
      <c r="C84" s="28" t="s">
        <v>40</v>
      </c>
      <c r="D84" s="17">
        <f t="shared" si="27"/>
        <v>771</v>
      </c>
      <c r="E84" s="17">
        <f>SUM(G84:IF84)</f>
        <v>771</v>
      </c>
      <c r="F84" s="17"/>
      <c r="G84" s="17"/>
      <c r="H84" s="17">
        <v>2</v>
      </c>
      <c r="I84" s="17">
        <v>2</v>
      </c>
      <c r="J84" s="17">
        <v>1</v>
      </c>
      <c r="K84" s="17"/>
      <c r="L84" s="17"/>
      <c r="M84" s="17"/>
      <c r="N84" s="17">
        <v>1</v>
      </c>
      <c r="O84" s="17">
        <v>2</v>
      </c>
      <c r="P84" s="17">
        <v>2</v>
      </c>
      <c r="Q84" s="17">
        <v>1</v>
      </c>
      <c r="R84" s="17"/>
      <c r="S84" s="17">
        <v>2</v>
      </c>
      <c r="T84" s="17"/>
      <c r="U84" s="17"/>
      <c r="V84" s="17">
        <v>2</v>
      </c>
      <c r="W84" s="17"/>
      <c r="X84" s="17">
        <v>1</v>
      </c>
      <c r="Y84" s="17"/>
      <c r="Z84" s="17">
        <v>2</v>
      </c>
      <c r="AA84" s="17"/>
      <c r="AB84" s="17">
        <v>7</v>
      </c>
      <c r="AC84" s="17">
        <v>9</v>
      </c>
      <c r="AD84" s="17">
        <v>1</v>
      </c>
      <c r="AE84" s="57"/>
      <c r="AF84" s="17"/>
      <c r="AG84" s="17"/>
      <c r="AH84" s="17"/>
      <c r="AI84" s="17"/>
      <c r="AJ84" s="17"/>
      <c r="AK84" s="17"/>
      <c r="AL84" s="17"/>
      <c r="AM84" s="17">
        <v>3</v>
      </c>
      <c r="AN84" s="17"/>
      <c r="AO84" s="17">
        <v>1</v>
      </c>
      <c r="AP84" s="17">
        <v>1</v>
      </c>
      <c r="AQ84" s="17"/>
      <c r="AR84" s="17">
        <v>1</v>
      </c>
      <c r="AS84" s="17"/>
      <c r="AT84" s="17"/>
      <c r="AU84" s="17"/>
      <c r="AV84" s="17"/>
      <c r="AW84" s="17"/>
      <c r="AX84" s="17"/>
      <c r="AY84" s="17"/>
      <c r="AZ84" s="17">
        <v>2</v>
      </c>
      <c r="BA84" s="17">
        <v>10</v>
      </c>
      <c r="BB84" s="17">
        <v>2</v>
      </c>
      <c r="BC84" s="17">
        <v>3</v>
      </c>
      <c r="BD84" s="17">
        <v>3</v>
      </c>
      <c r="BE84" s="17">
        <v>4</v>
      </c>
      <c r="BF84" s="17">
        <v>2</v>
      </c>
      <c r="BG84" s="17">
        <v>18</v>
      </c>
      <c r="BH84" s="17">
        <v>2</v>
      </c>
      <c r="BI84" s="17">
        <v>2</v>
      </c>
      <c r="BJ84" s="17">
        <v>3</v>
      </c>
      <c r="BK84" s="17">
        <v>9</v>
      </c>
      <c r="BL84" s="17">
        <v>2</v>
      </c>
      <c r="BM84" s="17">
        <v>3</v>
      </c>
      <c r="BN84" s="17">
        <v>2</v>
      </c>
      <c r="BO84" s="17">
        <v>1</v>
      </c>
      <c r="BP84" s="17"/>
      <c r="BQ84" s="17">
        <v>3</v>
      </c>
      <c r="BR84" s="17">
        <v>2</v>
      </c>
      <c r="BS84" s="17">
        <v>3</v>
      </c>
      <c r="BT84" s="17"/>
      <c r="BU84" s="17">
        <v>2</v>
      </c>
      <c r="BV84" s="17"/>
      <c r="BW84" s="17">
        <v>2</v>
      </c>
      <c r="BX84" s="17">
        <v>2</v>
      </c>
      <c r="BY84" s="17">
        <v>2</v>
      </c>
      <c r="BZ84" s="17">
        <v>2</v>
      </c>
      <c r="CA84" s="17">
        <v>1</v>
      </c>
      <c r="CB84" s="17">
        <v>2</v>
      </c>
      <c r="CC84" s="17">
        <v>3</v>
      </c>
      <c r="CD84" s="17">
        <v>4</v>
      </c>
      <c r="CE84" s="17">
        <v>4</v>
      </c>
      <c r="CF84" s="17"/>
      <c r="CG84" s="17">
        <v>3</v>
      </c>
      <c r="CH84" s="17">
        <v>4</v>
      </c>
      <c r="CI84" s="17">
        <v>3</v>
      </c>
      <c r="CJ84" s="17">
        <v>2</v>
      </c>
      <c r="CK84" s="17">
        <v>1</v>
      </c>
      <c r="CL84" s="17">
        <v>2</v>
      </c>
      <c r="CM84" s="17">
        <v>2</v>
      </c>
      <c r="CN84" s="17">
        <v>2</v>
      </c>
      <c r="CO84" s="17">
        <v>3</v>
      </c>
      <c r="CP84" s="17">
        <v>2</v>
      </c>
      <c r="CQ84" s="17"/>
      <c r="CR84" s="17">
        <v>1</v>
      </c>
      <c r="CS84" s="17">
        <v>2</v>
      </c>
      <c r="CT84" s="17">
        <v>2</v>
      </c>
      <c r="CU84" s="17">
        <v>5</v>
      </c>
      <c r="CV84" s="17"/>
      <c r="CW84" s="17">
        <v>2</v>
      </c>
      <c r="CX84" s="17">
        <v>2</v>
      </c>
      <c r="CY84" s="17">
        <v>2</v>
      </c>
      <c r="CZ84" s="17">
        <v>2</v>
      </c>
      <c r="DA84" s="17">
        <v>3</v>
      </c>
      <c r="DB84" s="17">
        <v>2</v>
      </c>
      <c r="DC84" s="17"/>
      <c r="DD84" s="17">
        <v>1</v>
      </c>
      <c r="DE84" s="17">
        <v>1</v>
      </c>
      <c r="DF84" s="17"/>
      <c r="DG84" s="17">
        <v>3</v>
      </c>
      <c r="DH84" s="17">
        <v>1</v>
      </c>
      <c r="DI84" s="17">
        <v>6</v>
      </c>
      <c r="DJ84" s="17">
        <v>8</v>
      </c>
      <c r="DK84" s="17">
        <v>11</v>
      </c>
      <c r="DL84" s="17">
        <v>8</v>
      </c>
      <c r="DM84" s="17">
        <v>10</v>
      </c>
      <c r="DN84" s="17">
        <v>11</v>
      </c>
      <c r="DO84" s="17">
        <v>24</v>
      </c>
      <c r="DP84" s="17"/>
      <c r="DQ84" s="17">
        <v>3</v>
      </c>
      <c r="DR84" s="17"/>
      <c r="DS84" s="17">
        <v>2</v>
      </c>
      <c r="DT84" s="17">
        <v>3</v>
      </c>
      <c r="DU84" s="17">
        <v>2</v>
      </c>
      <c r="DV84" s="17">
        <v>3</v>
      </c>
      <c r="DW84" s="17">
        <v>13</v>
      </c>
      <c r="DX84" s="17">
        <v>5</v>
      </c>
      <c r="DY84" s="17">
        <v>22</v>
      </c>
      <c r="DZ84" s="17">
        <v>20</v>
      </c>
      <c r="EA84" s="17">
        <v>23</v>
      </c>
      <c r="EB84" s="17">
        <v>61</v>
      </c>
      <c r="EC84" s="17">
        <v>3</v>
      </c>
      <c r="ED84" s="17">
        <v>2</v>
      </c>
      <c r="EE84" s="17">
        <v>8</v>
      </c>
      <c r="EF84" s="17">
        <v>4</v>
      </c>
      <c r="EG84" s="17">
        <v>6</v>
      </c>
      <c r="EH84" s="17">
        <v>11</v>
      </c>
      <c r="EI84" s="17">
        <v>10</v>
      </c>
      <c r="EJ84" s="17">
        <v>2</v>
      </c>
      <c r="EK84" s="17">
        <v>2</v>
      </c>
      <c r="EL84" s="17">
        <v>1</v>
      </c>
      <c r="EM84" s="17">
        <v>2</v>
      </c>
      <c r="EN84" s="17">
        <v>5</v>
      </c>
      <c r="EO84" s="17">
        <v>3</v>
      </c>
      <c r="EP84" s="57">
        <v>2</v>
      </c>
      <c r="EQ84" s="17">
        <v>2</v>
      </c>
      <c r="ER84" s="17">
        <v>3</v>
      </c>
      <c r="ES84" s="17">
        <v>2</v>
      </c>
      <c r="ET84" s="17">
        <v>2</v>
      </c>
      <c r="EU84" s="17">
        <v>2</v>
      </c>
      <c r="EV84" s="17">
        <v>2</v>
      </c>
      <c r="EW84" s="57">
        <v>3</v>
      </c>
      <c r="EX84" s="17">
        <v>7</v>
      </c>
      <c r="EY84" s="17">
        <v>2</v>
      </c>
      <c r="EZ84" s="17">
        <v>5</v>
      </c>
      <c r="FA84" s="17">
        <v>3</v>
      </c>
      <c r="FB84" s="17"/>
      <c r="FC84" s="17">
        <v>1</v>
      </c>
      <c r="FD84" s="17">
        <v>2</v>
      </c>
      <c r="FE84" s="17"/>
      <c r="FF84" s="17">
        <v>1</v>
      </c>
      <c r="FG84" s="17">
        <v>1</v>
      </c>
      <c r="FH84" s="17">
        <v>4</v>
      </c>
      <c r="FI84" s="17">
        <v>8</v>
      </c>
      <c r="FJ84" s="17"/>
      <c r="FK84" s="17"/>
      <c r="FL84" s="17">
        <v>9</v>
      </c>
      <c r="FM84" s="17">
        <v>4</v>
      </c>
      <c r="FN84" s="17">
        <v>6</v>
      </c>
      <c r="FO84" s="17">
        <v>17</v>
      </c>
      <c r="FP84" s="17">
        <v>4</v>
      </c>
      <c r="FQ84" s="17">
        <v>10</v>
      </c>
      <c r="FR84" s="17">
        <v>5</v>
      </c>
      <c r="FS84" s="17">
        <v>2</v>
      </c>
      <c r="FT84" s="17">
        <v>3</v>
      </c>
      <c r="FU84" s="17">
        <v>3</v>
      </c>
      <c r="FV84" s="17"/>
      <c r="FW84" s="17">
        <v>10</v>
      </c>
      <c r="FX84" s="17">
        <v>2</v>
      </c>
      <c r="FY84" s="17">
        <v>2</v>
      </c>
      <c r="FZ84" s="17">
        <v>3</v>
      </c>
      <c r="GA84" s="17">
        <v>2</v>
      </c>
      <c r="GB84" s="17">
        <v>2</v>
      </c>
      <c r="GC84" s="17">
        <v>2</v>
      </c>
      <c r="GD84" s="17">
        <v>2</v>
      </c>
      <c r="GE84" s="17">
        <v>1</v>
      </c>
      <c r="GF84" s="17">
        <v>2</v>
      </c>
      <c r="GG84" s="17">
        <v>1</v>
      </c>
      <c r="GH84" s="17">
        <v>2</v>
      </c>
      <c r="GI84" s="17">
        <v>4</v>
      </c>
      <c r="GJ84" s="17">
        <v>2</v>
      </c>
      <c r="GK84" s="17">
        <v>3</v>
      </c>
      <c r="GL84" s="17">
        <v>2</v>
      </c>
      <c r="GM84" s="17">
        <v>3</v>
      </c>
      <c r="GN84" s="17">
        <v>1</v>
      </c>
      <c r="GO84" s="17"/>
      <c r="GP84" s="17">
        <v>2</v>
      </c>
      <c r="GQ84" s="17"/>
      <c r="GR84" s="17"/>
      <c r="GS84" s="17">
        <v>1</v>
      </c>
      <c r="GT84" s="17"/>
      <c r="GU84" s="17"/>
      <c r="GV84" s="17">
        <v>2</v>
      </c>
      <c r="GW84" s="17">
        <v>2</v>
      </c>
      <c r="GX84" s="17"/>
      <c r="GY84" s="17"/>
      <c r="GZ84" s="17"/>
      <c r="HA84" s="17">
        <v>3</v>
      </c>
      <c r="HB84" s="17">
        <v>9</v>
      </c>
      <c r="HC84" s="17">
        <v>19</v>
      </c>
      <c r="HD84" s="17">
        <v>3</v>
      </c>
      <c r="HE84" s="17">
        <v>4</v>
      </c>
      <c r="HF84" s="17">
        <v>2</v>
      </c>
      <c r="HG84" s="17">
        <v>9</v>
      </c>
      <c r="HH84" s="17"/>
      <c r="HI84" s="17"/>
      <c r="HJ84" s="17"/>
      <c r="HK84" s="17"/>
      <c r="HL84" s="17">
        <v>3</v>
      </c>
      <c r="HM84" s="17">
        <v>4</v>
      </c>
      <c r="HN84" s="17">
        <v>3</v>
      </c>
      <c r="HO84" s="17">
        <v>5</v>
      </c>
      <c r="HP84" s="17">
        <v>7</v>
      </c>
      <c r="HQ84" s="17">
        <v>3</v>
      </c>
      <c r="HR84" s="17">
        <v>3</v>
      </c>
      <c r="HS84" s="17">
        <v>2</v>
      </c>
      <c r="HT84" s="17">
        <v>4</v>
      </c>
      <c r="HU84" s="17">
        <v>2</v>
      </c>
      <c r="HV84" s="17">
        <v>5</v>
      </c>
      <c r="HW84" s="17">
        <v>5</v>
      </c>
      <c r="HX84" s="17">
        <v>2</v>
      </c>
      <c r="HY84" s="17">
        <v>3</v>
      </c>
      <c r="HZ84" s="17">
        <v>2</v>
      </c>
      <c r="IA84" s="17">
        <v>5</v>
      </c>
      <c r="IB84" s="17"/>
      <c r="IC84" s="17">
        <v>3</v>
      </c>
      <c r="ID84" s="17">
        <v>2</v>
      </c>
      <c r="IE84" s="17">
        <v>2</v>
      </c>
      <c r="IF84" s="17">
        <v>1</v>
      </c>
    </row>
    <row r="85" spans="1:240" ht="13.5" customHeight="1">
      <c r="A85" s="27"/>
      <c r="B85" s="60"/>
      <c r="C85" s="16" t="s">
        <v>17</v>
      </c>
      <c r="D85" s="17">
        <f t="shared" si="27"/>
        <v>384.01400000000012</v>
      </c>
      <c r="E85" s="17">
        <f t="shared" si="28"/>
        <v>384.01400000000012</v>
      </c>
      <c r="F85" s="17"/>
      <c r="G85" s="17"/>
      <c r="H85" s="17">
        <v>1.35</v>
      </c>
      <c r="I85" s="17">
        <v>1.35</v>
      </c>
      <c r="J85" s="17">
        <v>0.86699999999999999</v>
      </c>
      <c r="K85" s="17"/>
      <c r="L85" s="17"/>
      <c r="M85" s="17"/>
      <c r="N85" s="17">
        <v>0.86699999999999999</v>
      </c>
      <c r="O85" s="17">
        <v>0.86499999999999999</v>
      </c>
      <c r="P85" s="17">
        <v>0.86499999999999999</v>
      </c>
      <c r="Q85" s="17">
        <v>0.67</v>
      </c>
      <c r="R85" s="17"/>
      <c r="S85" s="17">
        <v>0.86499999999999999</v>
      </c>
      <c r="T85" s="17"/>
      <c r="U85" s="17"/>
      <c r="V85" s="17">
        <v>1.542</v>
      </c>
      <c r="W85" s="17"/>
      <c r="X85" s="17">
        <v>0.67500000000000004</v>
      </c>
      <c r="Y85" s="17"/>
      <c r="Z85" s="17">
        <v>0.86499999999999999</v>
      </c>
      <c r="AA85" s="17"/>
      <c r="AB85" s="17">
        <v>2.15</v>
      </c>
      <c r="AC85" s="17">
        <v>2.5299999999999998</v>
      </c>
      <c r="AD85" s="17">
        <v>0.86699999999999999</v>
      </c>
      <c r="AE85" s="25"/>
      <c r="AF85" s="17"/>
      <c r="AG85" s="17"/>
      <c r="AH85" s="17"/>
      <c r="AI85" s="17"/>
      <c r="AJ85" s="17"/>
      <c r="AK85" s="17"/>
      <c r="AL85" s="17"/>
      <c r="AM85" s="17">
        <v>1.732</v>
      </c>
      <c r="AN85" s="17"/>
      <c r="AO85" s="17">
        <v>0.86699999999999999</v>
      </c>
      <c r="AP85" s="17">
        <v>0.67500000000000004</v>
      </c>
      <c r="AQ85" s="17"/>
      <c r="AR85" s="17">
        <v>0.86699999999999999</v>
      </c>
      <c r="AS85" s="17"/>
      <c r="AT85" s="17"/>
      <c r="AU85" s="17"/>
      <c r="AV85" s="17"/>
      <c r="AW85" s="17"/>
      <c r="AX85" s="17"/>
      <c r="AY85" s="17"/>
      <c r="AZ85" s="17">
        <v>1.35</v>
      </c>
      <c r="BA85" s="17">
        <v>5.73</v>
      </c>
      <c r="BB85" s="17">
        <v>1.54</v>
      </c>
      <c r="BC85" s="17">
        <v>1.54</v>
      </c>
      <c r="BD85" s="17">
        <v>2.2170000000000001</v>
      </c>
      <c r="BE85" s="17">
        <v>2.407</v>
      </c>
      <c r="BF85" s="17">
        <v>1.542</v>
      </c>
      <c r="BG85" s="17">
        <v>10.117000000000001</v>
      </c>
      <c r="BH85" s="17">
        <v>1.0569999999999999</v>
      </c>
      <c r="BI85" s="17">
        <v>1.0569999999999999</v>
      </c>
      <c r="BJ85" s="17">
        <v>1.054</v>
      </c>
      <c r="BK85" s="17">
        <v>5.056</v>
      </c>
      <c r="BL85" s="17">
        <v>1.542</v>
      </c>
      <c r="BM85" s="17">
        <v>1.732</v>
      </c>
      <c r="BN85" s="17">
        <v>1.542</v>
      </c>
      <c r="BO85" s="17">
        <v>0.67500000000000004</v>
      </c>
      <c r="BP85" s="17"/>
      <c r="BQ85" s="17">
        <v>1.732</v>
      </c>
      <c r="BR85" s="17">
        <v>0.86499999999999999</v>
      </c>
      <c r="BS85" s="17">
        <v>1.54</v>
      </c>
      <c r="BT85" s="17"/>
      <c r="BU85" s="17">
        <v>0.86499999999999999</v>
      </c>
      <c r="BV85" s="17"/>
      <c r="BW85" s="17">
        <v>1.542</v>
      </c>
      <c r="BX85" s="17">
        <v>1.35</v>
      </c>
      <c r="BY85" s="17">
        <v>1.542</v>
      </c>
      <c r="BZ85" s="17">
        <v>1.0569999999999999</v>
      </c>
      <c r="CA85" s="17">
        <v>0.86699999999999999</v>
      </c>
      <c r="CB85" s="17">
        <v>0.379</v>
      </c>
      <c r="CC85" s="17">
        <v>0.19</v>
      </c>
      <c r="CD85" s="17">
        <v>1.3160000000000001</v>
      </c>
      <c r="CE85" s="17">
        <v>1.7290000000000001</v>
      </c>
      <c r="CF85" s="17"/>
      <c r="CG85" s="17">
        <v>1.54</v>
      </c>
      <c r="CH85" s="17">
        <v>2.3849999999999998</v>
      </c>
      <c r="CI85" s="17">
        <v>1.054</v>
      </c>
      <c r="CJ85" s="17">
        <v>0.86499999999999999</v>
      </c>
      <c r="CK85" s="17">
        <v>0.86699999999999999</v>
      </c>
      <c r="CL85" s="17">
        <v>1.542</v>
      </c>
      <c r="CM85" s="17">
        <v>0.86499999999999999</v>
      </c>
      <c r="CN85" s="17">
        <v>0.86499999999999999</v>
      </c>
      <c r="CO85" s="17">
        <v>1.054</v>
      </c>
      <c r="CP85" s="17">
        <v>1.35</v>
      </c>
      <c r="CQ85" s="17"/>
      <c r="CR85" s="17">
        <v>0.67500000000000004</v>
      </c>
      <c r="CS85" s="17">
        <v>0.379</v>
      </c>
      <c r="CT85" s="17">
        <v>1.35</v>
      </c>
      <c r="CU85" s="17">
        <v>2.5960000000000001</v>
      </c>
      <c r="CV85" s="17"/>
      <c r="CW85" s="17">
        <v>1.35</v>
      </c>
      <c r="CX85" s="17">
        <v>1.542</v>
      </c>
      <c r="CY85" s="17">
        <v>0.86499999999999999</v>
      </c>
      <c r="CZ85" s="17">
        <v>0.86499999999999999</v>
      </c>
      <c r="DA85" s="17">
        <v>1.732</v>
      </c>
      <c r="DB85" s="17">
        <v>0.86499999999999999</v>
      </c>
      <c r="DC85" s="17"/>
      <c r="DD85" s="17">
        <v>0.86699999999999999</v>
      </c>
      <c r="DE85" s="17">
        <v>0.67500000000000004</v>
      </c>
      <c r="DF85" s="17"/>
      <c r="DG85" s="17">
        <v>1.732</v>
      </c>
      <c r="DH85" s="17">
        <v>0.19</v>
      </c>
      <c r="DI85" s="17">
        <v>2.786</v>
      </c>
      <c r="DJ85" s="17">
        <v>4.62</v>
      </c>
      <c r="DK85" s="17">
        <v>4.9939999999999998</v>
      </c>
      <c r="DL85" s="17">
        <v>3.2130000000000001</v>
      </c>
      <c r="DM85" s="17">
        <v>4.3419999999999996</v>
      </c>
      <c r="DN85" s="17">
        <v>4.5339999999999998</v>
      </c>
      <c r="DO85" s="17">
        <v>11.285</v>
      </c>
      <c r="DP85" s="17"/>
      <c r="DQ85" s="17">
        <v>1.732</v>
      </c>
      <c r="DR85" s="17"/>
      <c r="DS85" s="17">
        <v>0.86499999999999999</v>
      </c>
      <c r="DT85" s="17">
        <v>1.71</v>
      </c>
      <c r="DU85" s="17">
        <v>0.86499999999999999</v>
      </c>
      <c r="DV85" s="17">
        <v>1.103</v>
      </c>
      <c r="DW85" s="17">
        <v>4.6920000000000002</v>
      </c>
      <c r="DX85" s="17">
        <v>2.79</v>
      </c>
      <c r="DY85" s="17">
        <v>8.4589999999999996</v>
      </c>
      <c r="DZ85" s="17">
        <v>6.069</v>
      </c>
      <c r="EA85" s="17">
        <v>7.4870000000000001</v>
      </c>
      <c r="EB85" s="17">
        <v>29.893000000000001</v>
      </c>
      <c r="EC85" s="17">
        <v>2.2170000000000001</v>
      </c>
      <c r="ED85" s="17">
        <v>0.379</v>
      </c>
      <c r="EE85" s="17">
        <v>3.2629999999999999</v>
      </c>
      <c r="EF85" s="17">
        <v>2.407</v>
      </c>
      <c r="EG85" s="17">
        <v>3.4649999999999999</v>
      </c>
      <c r="EH85" s="17">
        <v>3.8559999999999999</v>
      </c>
      <c r="EI85" s="17">
        <v>3.6909999999999998</v>
      </c>
      <c r="EJ85" s="17">
        <v>1.0569999999999999</v>
      </c>
      <c r="EK85" s="17">
        <v>1.542</v>
      </c>
      <c r="EL85" s="17">
        <v>0.86699999999999999</v>
      </c>
      <c r="EM85" s="17">
        <v>0.86499999999999999</v>
      </c>
      <c r="EN85" s="17">
        <v>3.4660000000000002</v>
      </c>
      <c r="EO85" s="17">
        <v>1.732</v>
      </c>
      <c r="EP85" s="25">
        <v>1.542</v>
      </c>
      <c r="EQ85" s="17">
        <v>2.5019999999999998</v>
      </c>
      <c r="ER85" s="17">
        <v>1.732</v>
      </c>
      <c r="ES85" s="17">
        <v>1.542</v>
      </c>
      <c r="ET85" s="17">
        <v>1.542</v>
      </c>
      <c r="EU85" s="17">
        <v>0.86499999999999999</v>
      </c>
      <c r="EV85" s="17">
        <v>0.88900000000000001</v>
      </c>
      <c r="EW85" s="25">
        <v>1.054</v>
      </c>
      <c r="EX85" s="17">
        <v>3.653</v>
      </c>
      <c r="EY85" s="17">
        <v>1.542</v>
      </c>
      <c r="EZ85" s="17">
        <v>2.1110000000000002</v>
      </c>
      <c r="FA85" s="17">
        <v>1.756</v>
      </c>
      <c r="FB85" s="17"/>
      <c r="FC85" s="17">
        <v>0.214</v>
      </c>
      <c r="FD85" s="17">
        <v>1.542</v>
      </c>
      <c r="FE85" s="17"/>
      <c r="FF85" s="17">
        <v>0.67500000000000004</v>
      </c>
      <c r="FG85" s="17">
        <v>0.67500000000000004</v>
      </c>
      <c r="FH85" s="17">
        <v>2.1629999999999998</v>
      </c>
      <c r="FI85" s="17">
        <v>2.61</v>
      </c>
      <c r="FJ85" s="17"/>
      <c r="FK85" s="17"/>
      <c r="FL85" s="17">
        <v>4.1050000000000004</v>
      </c>
      <c r="FM85" s="17">
        <v>2.891</v>
      </c>
      <c r="FN85" s="17">
        <v>2.5939999999999999</v>
      </c>
      <c r="FO85" s="17">
        <v>6.665</v>
      </c>
      <c r="FP85" s="17">
        <v>1.2450000000000001</v>
      </c>
      <c r="FQ85" s="17">
        <v>3.181</v>
      </c>
      <c r="FR85" s="17">
        <v>2.5960000000000001</v>
      </c>
      <c r="FS85" s="17">
        <v>0.86499999999999999</v>
      </c>
      <c r="FT85" s="17">
        <v>1.054</v>
      </c>
      <c r="FU85" s="17">
        <v>1.054</v>
      </c>
      <c r="FV85" s="17"/>
      <c r="FW85" s="17">
        <v>5.6769999999999996</v>
      </c>
      <c r="FX85" s="17">
        <v>1.542</v>
      </c>
      <c r="FY85" s="17">
        <v>1.542</v>
      </c>
      <c r="FZ85" s="17">
        <v>2.2269999999999999</v>
      </c>
      <c r="GA85" s="17">
        <v>1.542</v>
      </c>
      <c r="GB85" s="17">
        <v>0.86499999999999999</v>
      </c>
      <c r="GC85" s="17">
        <v>1.35</v>
      </c>
      <c r="GD85" s="17">
        <v>1.542</v>
      </c>
      <c r="GE85" s="17">
        <v>0.67500000000000004</v>
      </c>
      <c r="GF85" s="17">
        <v>0.86499999999999999</v>
      </c>
      <c r="GG85" s="17">
        <v>0.86699999999999999</v>
      </c>
      <c r="GH85" s="17">
        <v>1.542</v>
      </c>
      <c r="GI85" s="17">
        <v>1.7290000000000001</v>
      </c>
      <c r="GJ85" s="17">
        <v>0.88900000000000001</v>
      </c>
      <c r="GK85" s="17">
        <v>1.054</v>
      </c>
      <c r="GL85" s="17">
        <v>1.542</v>
      </c>
      <c r="GM85" s="17">
        <v>1.732</v>
      </c>
      <c r="GN85" s="17">
        <v>0.86699999999999999</v>
      </c>
      <c r="GO85" s="17"/>
      <c r="GP85" s="17">
        <v>1.35</v>
      </c>
      <c r="GQ85" s="17"/>
      <c r="GR85" s="17"/>
      <c r="GS85" s="17">
        <v>0.67500000000000004</v>
      </c>
      <c r="GT85" s="17"/>
      <c r="GU85" s="17"/>
      <c r="GV85" s="17">
        <v>0.86499999999999999</v>
      </c>
      <c r="GW85" s="17">
        <v>0.86499999999999999</v>
      </c>
      <c r="GX85" s="17"/>
      <c r="GY85" s="17"/>
      <c r="GZ85" s="17"/>
      <c r="HA85" s="17">
        <v>2.024</v>
      </c>
      <c r="HB85" s="17">
        <v>5.056</v>
      </c>
      <c r="HC85" s="17">
        <v>10.983000000000001</v>
      </c>
      <c r="HD85" s="17">
        <v>1.732</v>
      </c>
      <c r="HE85" s="17">
        <v>2.891</v>
      </c>
      <c r="HF85" s="17">
        <v>1.542</v>
      </c>
      <c r="HG85" s="17">
        <v>5.056</v>
      </c>
      <c r="HH85" s="17"/>
      <c r="HI85" s="17"/>
      <c r="HJ85" s="17"/>
      <c r="HK85" s="17"/>
      <c r="HL85" s="17">
        <v>1.54</v>
      </c>
      <c r="HM85" s="17">
        <v>2.407</v>
      </c>
      <c r="HN85" s="17">
        <v>1.54</v>
      </c>
      <c r="HO85" s="17">
        <v>2.5960000000000001</v>
      </c>
      <c r="HP85" s="17">
        <v>3.46</v>
      </c>
      <c r="HQ85" s="17">
        <v>1.732</v>
      </c>
      <c r="HR85" s="17">
        <v>1.054</v>
      </c>
      <c r="HS85" s="17">
        <v>0.86499999999999999</v>
      </c>
      <c r="HT85" s="17">
        <v>1.877</v>
      </c>
      <c r="HU85" s="17">
        <v>0.86499999999999999</v>
      </c>
      <c r="HV85" s="17">
        <v>2.746</v>
      </c>
      <c r="HW85" s="17">
        <v>2.5960000000000001</v>
      </c>
      <c r="HX85" s="17">
        <v>0.86499999999999999</v>
      </c>
      <c r="HY85" s="17">
        <v>1.54</v>
      </c>
      <c r="HZ85" s="17">
        <v>0.86499999999999999</v>
      </c>
      <c r="IA85" s="17">
        <v>2.5960000000000001</v>
      </c>
      <c r="IB85" s="17"/>
      <c r="IC85" s="17">
        <v>1.732</v>
      </c>
      <c r="ID85" s="17">
        <v>1.542</v>
      </c>
      <c r="IE85" s="17">
        <v>0.86499999999999999</v>
      </c>
      <c r="IF85" s="17">
        <v>0.86699999999999999</v>
      </c>
    </row>
    <row r="86" spans="1:240" ht="13.5" customHeight="1">
      <c r="A86" s="15" t="s">
        <v>106</v>
      </c>
      <c r="B86" s="53" t="s">
        <v>107</v>
      </c>
      <c r="C86" s="16" t="s">
        <v>40</v>
      </c>
      <c r="D86" s="17">
        <f t="shared" si="27"/>
        <v>0</v>
      </c>
      <c r="E86" s="17">
        <f t="shared" si="28"/>
        <v>0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61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61"/>
      <c r="EQ86" s="17"/>
      <c r="ER86" s="17"/>
      <c r="ES86" s="17"/>
      <c r="ET86" s="17"/>
      <c r="EU86" s="17"/>
      <c r="EV86" s="17"/>
      <c r="EW86" s="5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</row>
    <row r="87" spans="1:240" ht="13.5" customHeight="1">
      <c r="A87" s="15"/>
      <c r="B87" s="53"/>
      <c r="C87" s="16" t="s">
        <v>17</v>
      </c>
      <c r="D87" s="17">
        <f t="shared" si="27"/>
        <v>0</v>
      </c>
      <c r="E87" s="17">
        <f t="shared" si="28"/>
        <v>0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61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61"/>
      <c r="EQ87" s="17"/>
      <c r="ER87" s="17"/>
      <c r="ES87" s="17"/>
      <c r="ET87" s="17"/>
      <c r="EU87" s="17"/>
      <c r="EV87" s="17"/>
      <c r="EW87" s="25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</row>
    <row r="88" spans="1:240" s="43" customFormat="1" ht="15" customHeight="1">
      <c r="A88" s="11" t="s">
        <v>108</v>
      </c>
      <c r="B88" s="29" t="s">
        <v>109</v>
      </c>
      <c r="C88" s="11" t="s">
        <v>17</v>
      </c>
      <c r="D88" s="30">
        <f t="shared" si="27"/>
        <v>0</v>
      </c>
      <c r="E88" s="30">
        <f t="shared" si="28"/>
        <v>0</v>
      </c>
      <c r="F88" s="30">
        <v>0</v>
      </c>
      <c r="G88" s="30">
        <f t="shared" ref="G88:BU88" si="29">G89+G90</f>
        <v>0</v>
      </c>
      <c r="H88" s="30">
        <f t="shared" si="29"/>
        <v>0</v>
      </c>
      <c r="I88" s="30">
        <f t="shared" si="29"/>
        <v>0</v>
      </c>
      <c r="J88" s="30">
        <f t="shared" si="29"/>
        <v>0</v>
      </c>
      <c r="K88" s="30">
        <f t="shared" si="29"/>
        <v>0</v>
      </c>
      <c r="L88" s="30">
        <f t="shared" si="29"/>
        <v>0</v>
      </c>
      <c r="M88" s="30">
        <f t="shared" si="29"/>
        <v>0</v>
      </c>
      <c r="N88" s="30">
        <f t="shared" si="29"/>
        <v>0</v>
      </c>
      <c r="O88" s="30">
        <f t="shared" si="29"/>
        <v>0</v>
      </c>
      <c r="P88" s="30">
        <f t="shared" si="29"/>
        <v>0</v>
      </c>
      <c r="Q88" s="30">
        <f t="shared" si="29"/>
        <v>0</v>
      </c>
      <c r="R88" s="30">
        <f t="shared" si="29"/>
        <v>0</v>
      </c>
      <c r="S88" s="30">
        <f t="shared" si="29"/>
        <v>0</v>
      </c>
      <c r="T88" s="30">
        <f t="shared" si="29"/>
        <v>0</v>
      </c>
      <c r="U88" s="30">
        <f t="shared" si="29"/>
        <v>0</v>
      </c>
      <c r="V88" s="30">
        <f t="shared" si="29"/>
        <v>0</v>
      </c>
      <c r="W88" s="30">
        <f t="shared" si="29"/>
        <v>0</v>
      </c>
      <c r="X88" s="30">
        <f t="shared" si="29"/>
        <v>0</v>
      </c>
      <c r="Y88" s="30">
        <f t="shared" si="29"/>
        <v>0</v>
      </c>
      <c r="Z88" s="30">
        <f t="shared" si="29"/>
        <v>0</v>
      </c>
      <c r="AA88" s="30">
        <f t="shared" si="29"/>
        <v>0</v>
      </c>
      <c r="AB88" s="30">
        <f t="shared" si="29"/>
        <v>0</v>
      </c>
      <c r="AC88" s="30">
        <f t="shared" si="29"/>
        <v>0</v>
      </c>
      <c r="AD88" s="30">
        <f t="shared" si="29"/>
        <v>0</v>
      </c>
      <c r="AE88" s="30">
        <f t="shared" si="29"/>
        <v>0</v>
      </c>
      <c r="AF88" s="30">
        <f t="shared" si="29"/>
        <v>0</v>
      </c>
      <c r="AG88" s="30">
        <f t="shared" si="29"/>
        <v>0</v>
      </c>
      <c r="AH88" s="30">
        <f t="shared" si="29"/>
        <v>0</v>
      </c>
      <c r="AI88" s="30">
        <f t="shared" si="29"/>
        <v>0</v>
      </c>
      <c r="AJ88" s="30">
        <f t="shared" si="29"/>
        <v>0</v>
      </c>
      <c r="AK88" s="30">
        <f t="shared" si="29"/>
        <v>0</v>
      </c>
      <c r="AL88" s="30">
        <f t="shared" si="29"/>
        <v>0</v>
      </c>
      <c r="AM88" s="30">
        <f t="shared" si="29"/>
        <v>0</v>
      </c>
      <c r="AN88" s="30">
        <f t="shared" si="29"/>
        <v>0</v>
      </c>
      <c r="AO88" s="30">
        <f t="shared" si="29"/>
        <v>0</v>
      </c>
      <c r="AP88" s="30">
        <f t="shared" si="29"/>
        <v>0</v>
      </c>
      <c r="AQ88" s="30">
        <f t="shared" si="29"/>
        <v>0</v>
      </c>
      <c r="AR88" s="30">
        <f t="shared" si="29"/>
        <v>0</v>
      </c>
      <c r="AS88" s="30">
        <f t="shared" si="29"/>
        <v>0</v>
      </c>
      <c r="AT88" s="30">
        <f t="shared" si="29"/>
        <v>0</v>
      </c>
      <c r="AU88" s="30">
        <f t="shared" si="29"/>
        <v>0</v>
      </c>
      <c r="AV88" s="30">
        <f t="shared" si="29"/>
        <v>0</v>
      </c>
      <c r="AW88" s="30">
        <f t="shared" si="29"/>
        <v>0</v>
      </c>
      <c r="AX88" s="30">
        <f t="shared" si="29"/>
        <v>0</v>
      </c>
      <c r="AY88" s="30">
        <f t="shared" si="29"/>
        <v>0</v>
      </c>
      <c r="AZ88" s="30">
        <f t="shared" si="29"/>
        <v>0</v>
      </c>
      <c r="BA88" s="30">
        <f t="shared" si="29"/>
        <v>0</v>
      </c>
      <c r="BB88" s="30">
        <f t="shared" si="29"/>
        <v>0</v>
      </c>
      <c r="BC88" s="30">
        <f t="shared" si="29"/>
        <v>0</v>
      </c>
      <c r="BD88" s="30">
        <f t="shared" si="29"/>
        <v>0</v>
      </c>
      <c r="BE88" s="30">
        <f t="shared" si="29"/>
        <v>0</v>
      </c>
      <c r="BF88" s="30">
        <f t="shared" si="29"/>
        <v>0</v>
      </c>
      <c r="BG88" s="30">
        <f t="shared" si="29"/>
        <v>0</v>
      </c>
      <c r="BH88" s="30">
        <f t="shared" si="29"/>
        <v>0</v>
      </c>
      <c r="BI88" s="30">
        <f t="shared" si="29"/>
        <v>0</v>
      </c>
      <c r="BJ88" s="30">
        <f t="shared" si="29"/>
        <v>0</v>
      </c>
      <c r="BK88" s="30">
        <f t="shared" si="29"/>
        <v>0</v>
      </c>
      <c r="BL88" s="30">
        <f t="shared" si="29"/>
        <v>0</v>
      </c>
      <c r="BM88" s="30">
        <f t="shared" si="29"/>
        <v>0</v>
      </c>
      <c r="BN88" s="30">
        <f t="shared" si="29"/>
        <v>0</v>
      </c>
      <c r="BO88" s="30">
        <f t="shared" si="29"/>
        <v>0</v>
      </c>
      <c r="BP88" s="30">
        <f t="shared" si="29"/>
        <v>0</v>
      </c>
      <c r="BQ88" s="30">
        <f t="shared" si="29"/>
        <v>0</v>
      </c>
      <c r="BR88" s="30">
        <f t="shared" si="29"/>
        <v>0</v>
      </c>
      <c r="BS88" s="30">
        <f t="shared" si="29"/>
        <v>0</v>
      </c>
      <c r="BT88" s="30">
        <f t="shared" si="29"/>
        <v>0</v>
      </c>
      <c r="BU88" s="30">
        <f t="shared" si="29"/>
        <v>0</v>
      </c>
      <c r="BV88" s="30">
        <f t="shared" ref="BV88:EG88" si="30">BV89+BV90</f>
        <v>0</v>
      </c>
      <c r="BW88" s="30">
        <f t="shared" si="30"/>
        <v>0</v>
      </c>
      <c r="BX88" s="30">
        <f t="shared" si="30"/>
        <v>0</v>
      </c>
      <c r="BY88" s="30">
        <f t="shared" si="30"/>
        <v>0</v>
      </c>
      <c r="BZ88" s="30">
        <f t="shared" si="30"/>
        <v>0</v>
      </c>
      <c r="CA88" s="30">
        <f t="shared" si="30"/>
        <v>0</v>
      </c>
      <c r="CB88" s="30">
        <f t="shared" si="30"/>
        <v>0</v>
      </c>
      <c r="CC88" s="30">
        <f t="shared" si="30"/>
        <v>0</v>
      </c>
      <c r="CD88" s="30">
        <f t="shared" si="30"/>
        <v>0</v>
      </c>
      <c r="CE88" s="30">
        <f t="shared" si="30"/>
        <v>0</v>
      </c>
      <c r="CF88" s="30">
        <f t="shared" si="30"/>
        <v>0</v>
      </c>
      <c r="CG88" s="30">
        <f t="shared" si="30"/>
        <v>0</v>
      </c>
      <c r="CH88" s="30">
        <f t="shared" si="30"/>
        <v>0</v>
      </c>
      <c r="CI88" s="30">
        <f t="shared" si="30"/>
        <v>0</v>
      </c>
      <c r="CJ88" s="30">
        <f t="shared" si="30"/>
        <v>0</v>
      </c>
      <c r="CK88" s="30">
        <f t="shared" si="30"/>
        <v>0</v>
      </c>
      <c r="CL88" s="30">
        <f t="shared" si="30"/>
        <v>0</v>
      </c>
      <c r="CM88" s="30">
        <f t="shared" si="30"/>
        <v>0</v>
      </c>
      <c r="CN88" s="30">
        <f t="shared" si="30"/>
        <v>0</v>
      </c>
      <c r="CO88" s="30">
        <f t="shared" si="30"/>
        <v>0</v>
      </c>
      <c r="CP88" s="30">
        <f t="shared" si="30"/>
        <v>0</v>
      </c>
      <c r="CQ88" s="30">
        <f t="shared" si="30"/>
        <v>0</v>
      </c>
      <c r="CR88" s="30">
        <f t="shared" si="30"/>
        <v>0</v>
      </c>
      <c r="CS88" s="30">
        <f t="shared" si="30"/>
        <v>0</v>
      </c>
      <c r="CT88" s="30">
        <f t="shared" si="30"/>
        <v>0</v>
      </c>
      <c r="CU88" s="30">
        <f t="shared" si="30"/>
        <v>0</v>
      </c>
      <c r="CV88" s="30">
        <f t="shared" si="30"/>
        <v>0</v>
      </c>
      <c r="CW88" s="30">
        <f t="shared" si="30"/>
        <v>0</v>
      </c>
      <c r="CX88" s="30">
        <f t="shared" si="30"/>
        <v>0</v>
      </c>
      <c r="CY88" s="30">
        <f t="shared" si="30"/>
        <v>0</v>
      </c>
      <c r="CZ88" s="30">
        <f t="shared" si="30"/>
        <v>0</v>
      </c>
      <c r="DA88" s="30">
        <f t="shared" si="30"/>
        <v>0</v>
      </c>
      <c r="DB88" s="30">
        <f t="shared" si="30"/>
        <v>0</v>
      </c>
      <c r="DC88" s="30">
        <f t="shared" si="30"/>
        <v>0</v>
      </c>
      <c r="DD88" s="30">
        <f t="shared" si="30"/>
        <v>0</v>
      </c>
      <c r="DE88" s="30">
        <f t="shared" si="30"/>
        <v>0</v>
      </c>
      <c r="DF88" s="30">
        <f t="shared" si="30"/>
        <v>0</v>
      </c>
      <c r="DG88" s="30">
        <f t="shared" si="30"/>
        <v>0</v>
      </c>
      <c r="DH88" s="30">
        <f t="shared" si="30"/>
        <v>0</v>
      </c>
      <c r="DI88" s="30">
        <f t="shared" si="30"/>
        <v>0</v>
      </c>
      <c r="DJ88" s="30">
        <f t="shared" si="30"/>
        <v>0</v>
      </c>
      <c r="DK88" s="30">
        <f t="shared" si="30"/>
        <v>0</v>
      </c>
      <c r="DL88" s="30">
        <f t="shared" si="30"/>
        <v>0</v>
      </c>
      <c r="DM88" s="30">
        <f t="shared" si="30"/>
        <v>0</v>
      </c>
      <c r="DN88" s="30">
        <f t="shared" si="30"/>
        <v>0</v>
      </c>
      <c r="DO88" s="30">
        <f t="shared" si="30"/>
        <v>0</v>
      </c>
      <c r="DP88" s="30">
        <f t="shared" si="30"/>
        <v>0</v>
      </c>
      <c r="DQ88" s="30">
        <f t="shared" si="30"/>
        <v>0</v>
      </c>
      <c r="DR88" s="30">
        <f t="shared" si="30"/>
        <v>0</v>
      </c>
      <c r="DS88" s="30">
        <f t="shared" si="30"/>
        <v>0</v>
      </c>
      <c r="DT88" s="30">
        <f t="shared" si="30"/>
        <v>0</v>
      </c>
      <c r="DU88" s="30">
        <f t="shared" si="30"/>
        <v>0</v>
      </c>
      <c r="DV88" s="30">
        <f t="shared" si="30"/>
        <v>0</v>
      </c>
      <c r="DW88" s="30">
        <f t="shared" si="30"/>
        <v>0</v>
      </c>
      <c r="DX88" s="30">
        <f t="shared" si="30"/>
        <v>0</v>
      </c>
      <c r="DY88" s="30">
        <f t="shared" si="30"/>
        <v>0</v>
      </c>
      <c r="DZ88" s="30">
        <f t="shared" si="30"/>
        <v>0</v>
      </c>
      <c r="EA88" s="30">
        <f t="shared" si="30"/>
        <v>0</v>
      </c>
      <c r="EB88" s="30">
        <f t="shared" si="30"/>
        <v>0</v>
      </c>
      <c r="EC88" s="30">
        <f t="shared" si="30"/>
        <v>0</v>
      </c>
      <c r="ED88" s="30">
        <f t="shared" si="30"/>
        <v>0</v>
      </c>
      <c r="EE88" s="30">
        <f t="shared" si="30"/>
        <v>0</v>
      </c>
      <c r="EF88" s="30">
        <f t="shared" si="30"/>
        <v>0</v>
      </c>
      <c r="EG88" s="30">
        <f t="shared" si="30"/>
        <v>0</v>
      </c>
      <c r="EH88" s="30">
        <f t="shared" ref="EH88:GV88" si="31">EH89+EH90</f>
        <v>0</v>
      </c>
      <c r="EI88" s="30">
        <f t="shared" si="31"/>
        <v>0</v>
      </c>
      <c r="EJ88" s="30">
        <f t="shared" si="31"/>
        <v>0</v>
      </c>
      <c r="EK88" s="30">
        <f t="shared" si="31"/>
        <v>0</v>
      </c>
      <c r="EL88" s="30">
        <f t="shared" si="31"/>
        <v>0</v>
      </c>
      <c r="EM88" s="30">
        <f t="shared" si="31"/>
        <v>0</v>
      </c>
      <c r="EN88" s="30">
        <f t="shared" si="31"/>
        <v>0</v>
      </c>
      <c r="EO88" s="30">
        <f t="shared" si="31"/>
        <v>0</v>
      </c>
      <c r="EP88" s="30">
        <f t="shared" si="31"/>
        <v>0</v>
      </c>
      <c r="EQ88" s="30">
        <f t="shared" si="31"/>
        <v>0</v>
      </c>
      <c r="ER88" s="30">
        <f t="shared" si="31"/>
        <v>0</v>
      </c>
      <c r="ES88" s="30">
        <f t="shared" si="31"/>
        <v>0</v>
      </c>
      <c r="ET88" s="30">
        <f t="shared" si="31"/>
        <v>0</v>
      </c>
      <c r="EU88" s="30">
        <f t="shared" si="31"/>
        <v>0</v>
      </c>
      <c r="EV88" s="30">
        <f t="shared" si="31"/>
        <v>0</v>
      </c>
      <c r="EW88" s="30">
        <f t="shared" si="31"/>
        <v>0</v>
      </c>
      <c r="EX88" s="30">
        <f t="shared" si="31"/>
        <v>0</v>
      </c>
      <c r="EY88" s="30">
        <f t="shared" si="31"/>
        <v>0</v>
      </c>
      <c r="EZ88" s="30">
        <f t="shared" si="31"/>
        <v>0</v>
      </c>
      <c r="FA88" s="30">
        <f t="shared" si="31"/>
        <v>0</v>
      </c>
      <c r="FB88" s="30">
        <f t="shared" si="31"/>
        <v>0</v>
      </c>
      <c r="FC88" s="30">
        <f t="shared" si="31"/>
        <v>0</v>
      </c>
      <c r="FD88" s="30">
        <f t="shared" si="31"/>
        <v>0</v>
      </c>
      <c r="FE88" s="30">
        <f t="shared" si="31"/>
        <v>0</v>
      </c>
      <c r="FF88" s="30">
        <f t="shared" si="31"/>
        <v>0</v>
      </c>
      <c r="FG88" s="30">
        <f t="shared" si="31"/>
        <v>0</v>
      </c>
      <c r="FH88" s="30">
        <f t="shared" si="31"/>
        <v>0</v>
      </c>
      <c r="FI88" s="30">
        <f t="shared" si="31"/>
        <v>0</v>
      </c>
      <c r="FJ88" s="30">
        <f t="shared" si="31"/>
        <v>0</v>
      </c>
      <c r="FK88" s="30">
        <f t="shared" si="31"/>
        <v>0</v>
      </c>
      <c r="FL88" s="30">
        <f t="shared" si="31"/>
        <v>0</v>
      </c>
      <c r="FM88" s="30">
        <f t="shared" si="31"/>
        <v>0</v>
      </c>
      <c r="FN88" s="30">
        <f t="shared" si="31"/>
        <v>0</v>
      </c>
      <c r="FO88" s="30">
        <f t="shared" si="31"/>
        <v>0</v>
      </c>
      <c r="FP88" s="30">
        <f t="shared" si="31"/>
        <v>0</v>
      </c>
      <c r="FQ88" s="30">
        <f t="shared" si="31"/>
        <v>0</v>
      </c>
      <c r="FR88" s="30">
        <f t="shared" si="31"/>
        <v>0</v>
      </c>
      <c r="FS88" s="30">
        <f t="shared" si="31"/>
        <v>0</v>
      </c>
      <c r="FT88" s="30">
        <f t="shared" si="31"/>
        <v>0</v>
      </c>
      <c r="FU88" s="30">
        <f t="shared" si="31"/>
        <v>0</v>
      </c>
      <c r="FV88" s="30">
        <f t="shared" si="31"/>
        <v>0</v>
      </c>
      <c r="FW88" s="30">
        <f t="shared" si="31"/>
        <v>0</v>
      </c>
      <c r="FX88" s="30">
        <f t="shared" si="31"/>
        <v>0</v>
      </c>
      <c r="FY88" s="30">
        <f t="shared" si="31"/>
        <v>0</v>
      </c>
      <c r="FZ88" s="30">
        <f t="shared" si="31"/>
        <v>0</v>
      </c>
      <c r="GA88" s="30">
        <f t="shared" si="31"/>
        <v>0</v>
      </c>
      <c r="GB88" s="30">
        <f t="shared" si="31"/>
        <v>0</v>
      </c>
      <c r="GC88" s="30">
        <f t="shared" si="31"/>
        <v>0</v>
      </c>
      <c r="GD88" s="30">
        <f t="shared" si="31"/>
        <v>0</v>
      </c>
      <c r="GE88" s="30">
        <f t="shared" si="31"/>
        <v>0</v>
      </c>
      <c r="GF88" s="30">
        <f t="shared" si="31"/>
        <v>0</v>
      </c>
      <c r="GG88" s="30">
        <f t="shared" si="31"/>
        <v>0</v>
      </c>
      <c r="GH88" s="30">
        <f t="shared" si="31"/>
        <v>0</v>
      </c>
      <c r="GI88" s="30">
        <f t="shared" si="31"/>
        <v>0</v>
      </c>
      <c r="GJ88" s="30">
        <f t="shared" si="31"/>
        <v>0</v>
      </c>
      <c r="GK88" s="30">
        <f t="shared" si="31"/>
        <v>0</v>
      </c>
      <c r="GL88" s="30">
        <f t="shared" si="31"/>
        <v>0</v>
      </c>
      <c r="GM88" s="30">
        <f t="shared" si="31"/>
        <v>0</v>
      </c>
      <c r="GN88" s="30">
        <f t="shared" si="31"/>
        <v>0</v>
      </c>
      <c r="GO88" s="30">
        <f t="shared" si="31"/>
        <v>0</v>
      </c>
      <c r="GP88" s="30">
        <f t="shared" si="31"/>
        <v>0</v>
      </c>
      <c r="GQ88" s="30">
        <f t="shared" si="31"/>
        <v>0</v>
      </c>
      <c r="GR88" s="30">
        <f t="shared" si="31"/>
        <v>0</v>
      </c>
      <c r="GS88" s="30">
        <f t="shared" si="31"/>
        <v>0</v>
      </c>
      <c r="GT88" s="30">
        <f t="shared" si="31"/>
        <v>0</v>
      </c>
      <c r="GU88" s="30">
        <f t="shared" si="31"/>
        <v>0</v>
      </c>
      <c r="GV88" s="30">
        <f t="shared" si="31"/>
        <v>0</v>
      </c>
      <c r="GW88" s="30">
        <f t="shared" ref="GW88:IF88" si="32">GW89+GW90</f>
        <v>0</v>
      </c>
      <c r="GX88" s="30">
        <f t="shared" si="32"/>
        <v>0</v>
      </c>
      <c r="GY88" s="30">
        <f t="shared" si="32"/>
        <v>0</v>
      </c>
      <c r="GZ88" s="30">
        <f t="shared" si="32"/>
        <v>0</v>
      </c>
      <c r="HA88" s="30">
        <f t="shared" si="32"/>
        <v>0</v>
      </c>
      <c r="HB88" s="30">
        <f t="shared" si="32"/>
        <v>0</v>
      </c>
      <c r="HC88" s="30">
        <f t="shared" si="32"/>
        <v>0</v>
      </c>
      <c r="HD88" s="30">
        <f t="shared" si="32"/>
        <v>0</v>
      </c>
      <c r="HE88" s="30">
        <f t="shared" si="32"/>
        <v>0</v>
      </c>
      <c r="HF88" s="30">
        <f t="shared" si="32"/>
        <v>0</v>
      </c>
      <c r="HG88" s="30">
        <f t="shared" si="32"/>
        <v>0</v>
      </c>
      <c r="HH88" s="30">
        <f t="shared" si="32"/>
        <v>0</v>
      </c>
      <c r="HI88" s="30">
        <f t="shared" si="32"/>
        <v>0</v>
      </c>
      <c r="HJ88" s="30">
        <f t="shared" si="32"/>
        <v>0</v>
      </c>
      <c r="HK88" s="30">
        <f t="shared" si="32"/>
        <v>0</v>
      </c>
      <c r="HL88" s="30">
        <f t="shared" si="32"/>
        <v>0</v>
      </c>
      <c r="HM88" s="30">
        <f t="shared" si="32"/>
        <v>0</v>
      </c>
      <c r="HN88" s="30">
        <f t="shared" si="32"/>
        <v>0</v>
      </c>
      <c r="HO88" s="30">
        <f t="shared" si="32"/>
        <v>0</v>
      </c>
      <c r="HP88" s="30">
        <f t="shared" si="32"/>
        <v>0</v>
      </c>
      <c r="HQ88" s="30">
        <f t="shared" si="32"/>
        <v>0</v>
      </c>
      <c r="HR88" s="30">
        <f t="shared" si="32"/>
        <v>0</v>
      </c>
      <c r="HS88" s="30">
        <f t="shared" si="32"/>
        <v>0</v>
      </c>
      <c r="HT88" s="30">
        <f t="shared" si="32"/>
        <v>0</v>
      </c>
      <c r="HU88" s="30">
        <f t="shared" si="32"/>
        <v>0</v>
      </c>
      <c r="HV88" s="30">
        <f t="shared" si="32"/>
        <v>0</v>
      </c>
      <c r="HW88" s="30">
        <f t="shared" si="32"/>
        <v>0</v>
      </c>
      <c r="HX88" s="30">
        <f t="shared" si="32"/>
        <v>0</v>
      </c>
      <c r="HY88" s="30">
        <f t="shared" si="32"/>
        <v>0</v>
      </c>
      <c r="HZ88" s="30">
        <f t="shared" si="32"/>
        <v>0</v>
      </c>
      <c r="IA88" s="30">
        <f t="shared" si="32"/>
        <v>0</v>
      </c>
      <c r="IB88" s="30">
        <f t="shared" si="32"/>
        <v>0</v>
      </c>
      <c r="IC88" s="30">
        <f t="shared" si="32"/>
        <v>0</v>
      </c>
      <c r="ID88" s="30">
        <f t="shared" si="32"/>
        <v>0</v>
      </c>
      <c r="IE88" s="30">
        <f t="shared" si="32"/>
        <v>0</v>
      </c>
      <c r="IF88" s="30">
        <f t="shared" si="32"/>
        <v>0</v>
      </c>
    </row>
    <row r="89" spans="1:240" ht="13.5" customHeight="1">
      <c r="A89" s="15" t="s">
        <v>110</v>
      </c>
      <c r="B89" s="53" t="s">
        <v>119</v>
      </c>
      <c r="C89" s="16" t="s">
        <v>17</v>
      </c>
      <c r="D89" s="17">
        <f t="shared" si="27"/>
        <v>0</v>
      </c>
      <c r="E89" s="17">
        <f t="shared" si="28"/>
        <v>0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</row>
    <row r="90" spans="1:240" ht="13.5" customHeight="1">
      <c r="A90" s="15" t="s">
        <v>111</v>
      </c>
      <c r="B90" s="53" t="s">
        <v>120</v>
      </c>
      <c r="C90" s="16" t="s">
        <v>17</v>
      </c>
      <c r="D90" s="17">
        <f t="shared" si="27"/>
        <v>0</v>
      </c>
      <c r="E90" s="17">
        <f t="shared" si="28"/>
        <v>0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</row>
    <row r="91" spans="1:240" ht="13.5" customHeight="1">
      <c r="A91" s="15" t="s">
        <v>112</v>
      </c>
      <c r="B91" s="53" t="s">
        <v>113</v>
      </c>
      <c r="C91" s="16" t="s">
        <v>17</v>
      </c>
      <c r="D91" s="17">
        <f>E91+F91</f>
        <v>242.21999999999997</v>
      </c>
      <c r="E91" s="17">
        <f>AV91+EY91+FL91+GB91+HA91+HO91+ID91</f>
        <v>85.167999999999992</v>
      </c>
      <c r="F91" s="17">
        <f>GJ91+BT91+EO91</f>
        <v>157.05199999999999</v>
      </c>
      <c r="G91" s="24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>
        <v>1.4379999999999999</v>
      </c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>
        <v>14.372</v>
      </c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62"/>
      <c r="DL91" s="17"/>
      <c r="DM91" s="17"/>
      <c r="DN91" s="24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24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>
        <v>2.2869999999999999</v>
      </c>
      <c r="EP91" s="17"/>
      <c r="EQ91" s="17"/>
      <c r="ER91" s="17"/>
      <c r="ES91" s="17"/>
      <c r="ET91" s="17"/>
      <c r="EU91" s="17"/>
      <c r="EV91" s="17"/>
      <c r="EW91" s="17"/>
      <c r="EX91" s="17"/>
      <c r="EY91" s="17">
        <v>2.6970000000000001</v>
      </c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>
        <v>3.8759999999999999</v>
      </c>
      <c r="FM91" s="24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>
        <v>1.3029999999999999</v>
      </c>
      <c r="GC91" s="17"/>
      <c r="GD91" s="17"/>
      <c r="GE91" s="17"/>
      <c r="GF91" s="17"/>
      <c r="GG91" s="17"/>
      <c r="GH91" s="17"/>
      <c r="GI91" s="17"/>
      <c r="GJ91" s="17">
        <v>140.393</v>
      </c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>
        <v>31.021999999999998</v>
      </c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>
        <v>14.994999999999999</v>
      </c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>
        <v>29.837</v>
      </c>
      <c r="IE91" s="17"/>
      <c r="IF91" s="17"/>
    </row>
    <row r="92" spans="1:240" s="2" customFormat="1" ht="15" customHeight="1">
      <c r="A92" s="11"/>
      <c r="B92" s="40" t="s">
        <v>114</v>
      </c>
      <c r="C92" s="13" t="s">
        <v>17</v>
      </c>
      <c r="D92" s="31">
        <f>D91+D88+D81+D66+D7</f>
        <v>2942.0410000000002</v>
      </c>
      <c r="E92" s="23">
        <f>E91+E88+E81+E66+E7</f>
        <v>1456.8210000000001</v>
      </c>
      <c r="F92" s="23">
        <f>F91+F81+F66+F7</f>
        <v>1485.22</v>
      </c>
      <c r="G92" s="23">
        <f>G91+G88+G81+G66+G7</f>
        <v>0</v>
      </c>
      <c r="H92" s="23">
        <f t="shared" ref="H92:BU92" si="33">H91+H88+H81+H66+H7</f>
        <v>1.35</v>
      </c>
      <c r="I92" s="23">
        <f t="shared" si="33"/>
        <v>1.35</v>
      </c>
      <c r="J92" s="23">
        <f t="shared" si="33"/>
        <v>0.86699999999999999</v>
      </c>
      <c r="K92" s="23">
        <f t="shared" si="33"/>
        <v>5.9830000000000005</v>
      </c>
      <c r="L92" s="23">
        <f t="shared" si="33"/>
        <v>0</v>
      </c>
      <c r="M92" s="23">
        <f t="shared" si="33"/>
        <v>0</v>
      </c>
      <c r="N92" s="23">
        <f t="shared" si="33"/>
        <v>2.3570000000000002</v>
      </c>
      <c r="O92" s="23">
        <f t="shared" si="33"/>
        <v>0.86499999999999999</v>
      </c>
      <c r="P92" s="23">
        <f t="shared" si="33"/>
        <v>0.86499999999999999</v>
      </c>
      <c r="Q92" s="23">
        <f t="shared" si="33"/>
        <v>0.67</v>
      </c>
      <c r="R92" s="23">
        <f t="shared" si="33"/>
        <v>0</v>
      </c>
      <c r="S92" s="23">
        <f t="shared" si="33"/>
        <v>4.3419999999999996</v>
      </c>
      <c r="T92" s="23">
        <f t="shared" si="33"/>
        <v>0</v>
      </c>
      <c r="U92" s="23">
        <f t="shared" si="33"/>
        <v>7.9060000000000006</v>
      </c>
      <c r="V92" s="23">
        <f t="shared" si="33"/>
        <v>1.542</v>
      </c>
      <c r="W92" s="23">
        <f t="shared" si="33"/>
        <v>0</v>
      </c>
      <c r="X92" s="23">
        <f t="shared" si="33"/>
        <v>1.669</v>
      </c>
      <c r="Y92" s="23">
        <f t="shared" si="33"/>
        <v>0</v>
      </c>
      <c r="Z92" s="23">
        <f t="shared" si="33"/>
        <v>0.86499999999999999</v>
      </c>
      <c r="AA92" s="23">
        <f t="shared" si="33"/>
        <v>0</v>
      </c>
      <c r="AB92" s="23">
        <f t="shared" si="33"/>
        <v>2.15</v>
      </c>
      <c r="AC92" s="23">
        <f t="shared" si="33"/>
        <v>2.5299999999999998</v>
      </c>
      <c r="AD92" s="23">
        <f t="shared" si="33"/>
        <v>9.3120000000000012</v>
      </c>
      <c r="AE92" s="23">
        <f t="shared" si="33"/>
        <v>0</v>
      </c>
      <c r="AF92" s="23">
        <f t="shared" si="33"/>
        <v>0</v>
      </c>
      <c r="AG92" s="23">
        <f t="shared" si="33"/>
        <v>2.6859999999999999</v>
      </c>
      <c r="AH92" s="23">
        <f t="shared" si="33"/>
        <v>0</v>
      </c>
      <c r="AI92" s="23">
        <f t="shared" si="33"/>
        <v>0</v>
      </c>
      <c r="AJ92" s="23">
        <f t="shared" si="33"/>
        <v>0</v>
      </c>
      <c r="AK92" s="23">
        <f t="shared" si="33"/>
        <v>0.99399999999999999</v>
      </c>
      <c r="AL92" s="23">
        <f t="shared" si="33"/>
        <v>569.01099999999997</v>
      </c>
      <c r="AM92" s="23">
        <f t="shared" si="33"/>
        <v>1.732</v>
      </c>
      <c r="AN92" s="23">
        <f t="shared" si="33"/>
        <v>0</v>
      </c>
      <c r="AO92" s="23">
        <f t="shared" si="33"/>
        <v>0.86699999999999999</v>
      </c>
      <c r="AP92" s="23">
        <f t="shared" si="33"/>
        <v>0.67500000000000004</v>
      </c>
      <c r="AQ92" s="23">
        <f t="shared" si="33"/>
        <v>0</v>
      </c>
      <c r="AR92" s="23">
        <f t="shared" si="33"/>
        <v>0.86699999999999999</v>
      </c>
      <c r="AS92" s="23">
        <f t="shared" si="33"/>
        <v>0</v>
      </c>
      <c r="AT92" s="23">
        <f t="shared" si="33"/>
        <v>2.6859999999999999</v>
      </c>
      <c r="AU92" s="23">
        <f t="shared" si="33"/>
        <v>1.69</v>
      </c>
      <c r="AV92" s="23">
        <f t="shared" si="33"/>
        <v>1.4379999999999999</v>
      </c>
      <c r="AW92" s="23">
        <f t="shared" si="33"/>
        <v>0</v>
      </c>
      <c r="AX92" s="23">
        <f t="shared" si="33"/>
        <v>4.266</v>
      </c>
      <c r="AY92" s="23">
        <f t="shared" si="33"/>
        <v>0</v>
      </c>
      <c r="AZ92" s="23">
        <f t="shared" si="33"/>
        <v>1.35</v>
      </c>
      <c r="BA92" s="23">
        <f t="shared" si="33"/>
        <v>7.9610000000000003</v>
      </c>
      <c r="BB92" s="23">
        <f t="shared" si="33"/>
        <v>4.8470000000000004</v>
      </c>
      <c r="BC92" s="23">
        <f t="shared" si="33"/>
        <v>1.54</v>
      </c>
      <c r="BD92" s="23">
        <f t="shared" si="33"/>
        <v>2.2170000000000001</v>
      </c>
      <c r="BE92" s="23">
        <f t="shared" si="33"/>
        <v>2.407</v>
      </c>
      <c r="BF92" s="23">
        <f t="shared" si="33"/>
        <v>1.542</v>
      </c>
      <c r="BG92" s="23">
        <f t="shared" si="33"/>
        <v>121.70200000000001</v>
      </c>
      <c r="BH92" s="23">
        <f t="shared" si="33"/>
        <v>1.371</v>
      </c>
      <c r="BI92" s="23">
        <f t="shared" si="33"/>
        <v>1.0569999999999999</v>
      </c>
      <c r="BJ92" s="23">
        <f t="shared" si="33"/>
        <v>2.8940000000000001</v>
      </c>
      <c r="BK92" s="23">
        <f t="shared" si="33"/>
        <v>7.0869999999999997</v>
      </c>
      <c r="BL92" s="23">
        <f t="shared" si="33"/>
        <v>2.5009999999999999</v>
      </c>
      <c r="BM92" s="23">
        <f t="shared" si="33"/>
        <v>1.732</v>
      </c>
      <c r="BN92" s="23">
        <f t="shared" si="33"/>
        <v>1.542</v>
      </c>
      <c r="BO92" s="23">
        <f t="shared" si="33"/>
        <v>7.3390000000000004</v>
      </c>
      <c r="BP92" s="23">
        <f t="shared" si="33"/>
        <v>0</v>
      </c>
      <c r="BQ92" s="23">
        <f t="shared" si="33"/>
        <v>1.732</v>
      </c>
      <c r="BR92" s="23">
        <f t="shared" si="33"/>
        <v>0.86499999999999999</v>
      </c>
      <c r="BS92" s="23">
        <f t="shared" si="33"/>
        <v>1.54</v>
      </c>
      <c r="BT92" s="23">
        <f t="shared" si="33"/>
        <v>14.372</v>
      </c>
      <c r="BU92" s="23">
        <f t="shared" si="33"/>
        <v>1.546</v>
      </c>
      <c r="BV92" s="23">
        <f t="shared" ref="BV92:EG92" si="34">BV91+BV88+BV81+BV66+BV7</f>
        <v>0</v>
      </c>
      <c r="BW92" s="23">
        <f t="shared" si="34"/>
        <v>1.542</v>
      </c>
      <c r="BX92" s="23">
        <f t="shared" si="34"/>
        <v>1.35</v>
      </c>
      <c r="BY92" s="23">
        <f t="shared" si="34"/>
        <v>4.0259999999999998</v>
      </c>
      <c r="BZ92" s="23">
        <f t="shared" si="34"/>
        <v>1.0569999999999999</v>
      </c>
      <c r="CA92" s="23">
        <f t="shared" si="34"/>
        <v>0.86699999999999999</v>
      </c>
      <c r="CB92" s="23">
        <f t="shared" si="34"/>
        <v>0.379</v>
      </c>
      <c r="CC92" s="23">
        <f t="shared" si="34"/>
        <v>0.871</v>
      </c>
      <c r="CD92" s="23">
        <f t="shared" si="34"/>
        <v>4.6379999999999999</v>
      </c>
      <c r="CE92" s="23">
        <f t="shared" si="34"/>
        <v>1.7290000000000001</v>
      </c>
      <c r="CF92" s="23">
        <f t="shared" si="34"/>
        <v>0</v>
      </c>
      <c r="CG92" s="23">
        <f t="shared" si="34"/>
        <v>1.54</v>
      </c>
      <c r="CH92" s="23">
        <f t="shared" si="34"/>
        <v>2.3849999999999998</v>
      </c>
      <c r="CI92" s="23">
        <f t="shared" si="34"/>
        <v>1.054</v>
      </c>
      <c r="CJ92" s="23">
        <f t="shared" si="34"/>
        <v>0.86499999999999999</v>
      </c>
      <c r="CK92" s="23">
        <f t="shared" si="34"/>
        <v>0.86699999999999999</v>
      </c>
      <c r="CL92" s="23">
        <f t="shared" si="34"/>
        <v>2.198</v>
      </c>
      <c r="CM92" s="23">
        <f t="shared" si="34"/>
        <v>20.038999999999998</v>
      </c>
      <c r="CN92" s="23">
        <f t="shared" si="34"/>
        <v>0.86499999999999999</v>
      </c>
      <c r="CO92" s="23">
        <f t="shared" si="34"/>
        <v>1.054</v>
      </c>
      <c r="CP92" s="23">
        <f t="shared" si="34"/>
        <v>2.7910000000000004</v>
      </c>
      <c r="CQ92" s="23">
        <f t="shared" si="34"/>
        <v>0</v>
      </c>
      <c r="CR92" s="23">
        <f t="shared" si="34"/>
        <v>0.67500000000000004</v>
      </c>
      <c r="CS92" s="23">
        <f t="shared" si="34"/>
        <v>0.379</v>
      </c>
      <c r="CT92" s="23">
        <f t="shared" si="34"/>
        <v>1.35</v>
      </c>
      <c r="CU92" s="23">
        <f t="shared" si="34"/>
        <v>2.5960000000000001</v>
      </c>
      <c r="CV92" s="23">
        <f t="shared" si="34"/>
        <v>0</v>
      </c>
      <c r="CW92" s="23">
        <f t="shared" si="34"/>
        <v>2.6749999999999998</v>
      </c>
      <c r="CX92" s="23">
        <f t="shared" si="34"/>
        <v>1.542</v>
      </c>
      <c r="CY92" s="23">
        <f t="shared" si="34"/>
        <v>3.6900000000000004</v>
      </c>
      <c r="CZ92" s="23">
        <f t="shared" si="34"/>
        <v>0.86499999999999999</v>
      </c>
      <c r="DA92" s="23">
        <f t="shared" si="34"/>
        <v>1.732</v>
      </c>
      <c r="DB92" s="23">
        <f t="shared" si="34"/>
        <v>0.86499999999999999</v>
      </c>
      <c r="DC92" s="23">
        <f t="shared" si="34"/>
        <v>0</v>
      </c>
      <c r="DD92" s="23">
        <f t="shared" si="34"/>
        <v>0.86699999999999999</v>
      </c>
      <c r="DE92" s="23">
        <f t="shared" si="34"/>
        <v>0.67500000000000004</v>
      </c>
      <c r="DF92" s="23">
        <f t="shared" si="34"/>
        <v>0</v>
      </c>
      <c r="DG92" s="23">
        <f t="shared" si="34"/>
        <v>1.732</v>
      </c>
      <c r="DH92" s="23">
        <f t="shared" si="34"/>
        <v>0.19</v>
      </c>
      <c r="DI92" s="23">
        <f t="shared" si="34"/>
        <v>5.27</v>
      </c>
      <c r="DJ92" s="23">
        <f t="shared" si="34"/>
        <v>4.62</v>
      </c>
      <c r="DK92" s="23">
        <f t="shared" si="34"/>
        <v>115.93899999999999</v>
      </c>
      <c r="DL92" s="23">
        <f t="shared" si="34"/>
        <v>3.2130000000000001</v>
      </c>
      <c r="DM92" s="23">
        <f t="shared" si="34"/>
        <v>4.3419999999999996</v>
      </c>
      <c r="DN92" s="23">
        <f t="shared" si="34"/>
        <v>4.5339999999999998</v>
      </c>
      <c r="DO92" s="23">
        <f t="shared" si="34"/>
        <v>27.629000000000001</v>
      </c>
      <c r="DP92" s="23">
        <f t="shared" si="34"/>
        <v>1.6379999999999999</v>
      </c>
      <c r="DQ92" s="23">
        <f t="shared" si="34"/>
        <v>1.732</v>
      </c>
      <c r="DR92" s="23">
        <f t="shared" si="34"/>
        <v>0</v>
      </c>
      <c r="DS92" s="23">
        <f t="shared" si="34"/>
        <v>0.86499999999999999</v>
      </c>
      <c r="DT92" s="23">
        <f t="shared" si="34"/>
        <v>1.71</v>
      </c>
      <c r="DU92" s="23">
        <f t="shared" si="34"/>
        <v>0.86499999999999999</v>
      </c>
      <c r="DV92" s="23">
        <f t="shared" si="34"/>
        <v>1.103</v>
      </c>
      <c r="DW92" s="23">
        <f t="shared" si="34"/>
        <v>4.6920000000000002</v>
      </c>
      <c r="DX92" s="23">
        <f t="shared" si="34"/>
        <v>2.79</v>
      </c>
      <c r="DY92" s="23">
        <f t="shared" si="34"/>
        <v>41.928000000000004</v>
      </c>
      <c r="DZ92" s="23">
        <f t="shared" si="34"/>
        <v>133.029</v>
      </c>
      <c r="EA92" s="23">
        <f t="shared" si="34"/>
        <v>58.271000000000001</v>
      </c>
      <c r="EB92" s="23">
        <f t="shared" si="34"/>
        <v>503.98199999999997</v>
      </c>
      <c r="EC92" s="23">
        <f t="shared" si="34"/>
        <v>2.2170000000000001</v>
      </c>
      <c r="ED92" s="23">
        <f t="shared" si="34"/>
        <v>0.379</v>
      </c>
      <c r="EE92" s="23">
        <f t="shared" si="34"/>
        <v>3.2629999999999999</v>
      </c>
      <c r="EF92" s="23">
        <f t="shared" si="34"/>
        <v>2.407</v>
      </c>
      <c r="EG92" s="23">
        <f t="shared" si="34"/>
        <v>3.4649999999999999</v>
      </c>
      <c r="EH92" s="23">
        <f t="shared" ref="EH92:GV92" si="35">EH91+EH88+EH81+EH66+EH7</f>
        <v>3.8559999999999999</v>
      </c>
      <c r="EI92" s="23">
        <f t="shared" si="35"/>
        <v>3.6909999999999998</v>
      </c>
      <c r="EJ92" s="23">
        <f t="shared" si="35"/>
        <v>1.0569999999999999</v>
      </c>
      <c r="EK92" s="23">
        <f t="shared" si="35"/>
        <v>1.542</v>
      </c>
      <c r="EL92" s="23">
        <f t="shared" si="35"/>
        <v>0.86699999999999999</v>
      </c>
      <c r="EM92" s="23">
        <f t="shared" si="35"/>
        <v>3.3490000000000002</v>
      </c>
      <c r="EN92" s="23">
        <f t="shared" si="35"/>
        <v>3.766</v>
      </c>
      <c r="EO92" s="23">
        <f t="shared" si="35"/>
        <v>4.0190000000000001</v>
      </c>
      <c r="EP92" s="23">
        <f t="shared" si="35"/>
        <v>3.4619999999999997</v>
      </c>
      <c r="EQ92" s="23">
        <f t="shared" si="35"/>
        <v>2.5019999999999998</v>
      </c>
      <c r="ER92" s="23">
        <f t="shared" si="35"/>
        <v>1.732</v>
      </c>
      <c r="ES92" s="23">
        <f t="shared" si="35"/>
        <v>1.542</v>
      </c>
      <c r="ET92" s="23">
        <f t="shared" si="35"/>
        <v>1.542</v>
      </c>
      <c r="EU92" s="23">
        <f t="shared" si="35"/>
        <v>0.86499999999999999</v>
      </c>
      <c r="EV92" s="23">
        <f t="shared" si="35"/>
        <v>3.87</v>
      </c>
      <c r="EW92" s="23">
        <f t="shared" si="35"/>
        <v>1.054</v>
      </c>
      <c r="EX92" s="23">
        <f t="shared" si="35"/>
        <v>3.653</v>
      </c>
      <c r="EY92" s="23">
        <f t="shared" si="35"/>
        <v>6.7489999999999997</v>
      </c>
      <c r="EZ92" s="23">
        <f t="shared" si="35"/>
        <v>2.1110000000000002</v>
      </c>
      <c r="FA92" s="23">
        <f t="shared" si="35"/>
        <v>1.756</v>
      </c>
      <c r="FB92" s="23">
        <f t="shared" si="35"/>
        <v>0</v>
      </c>
      <c r="FC92" s="23">
        <f t="shared" si="35"/>
        <v>0.214</v>
      </c>
      <c r="FD92" s="23">
        <f t="shared" si="35"/>
        <v>1.542</v>
      </c>
      <c r="FE92" s="23">
        <f t="shared" si="35"/>
        <v>4.1760000000000002</v>
      </c>
      <c r="FF92" s="23">
        <f t="shared" si="35"/>
        <v>0.67500000000000004</v>
      </c>
      <c r="FG92" s="23">
        <f t="shared" si="35"/>
        <v>10.540000000000001</v>
      </c>
      <c r="FH92" s="23">
        <f t="shared" si="35"/>
        <v>2.1629999999999998</v>
      </c>
      <c r="FI92" s="23">
        <f t="shared" si="35"/>
        <v>2.61</v>
      </c>
      <c r="FJ92" s="23">
        <f t="shared" si="35"/>
        <v>0</v>
      </c>
      <c r="FK92" s="23">
        <f t="shared" si="35"/>
        <v>0</v>
      </c>
      <c r="FL92" s="23">
        <f t="shared" si="35"/>
        <v>7.9809999999999999</v>
      </c>
      <c r="FM92" s="23">
        <f t="shared" si="35"/>
        <v>22.180999999999997</v>
      </c>
      <c r="FN92" s="23">
        <f t="shared" si="35"/>
        <v>2.5939999999999999</v>
      </c>
      <c r="FO92" s="23">
        <f t="shared" si="35"/>
        <v>8.048</v>
      </c>
      <c r="FP92" s="23">
        <f t="shared" si="35"/>
        <v>1.2450000000000001</v>
      </c>
      <c r="FQ92" s="23">
        <f t="shared" si="35"/>
        <v>3.181</v>
      </c>
      <c r="FR92" s="23">
        <f t="shared" si="35"/>
        <v>21.536000000000001</v>
      </c>
      <c r="FS92" s="23">
        <f t="shared" si="35"/>
        <v>0.86499999999999999</v>
      </c>
      <c r="FT92" s="23">
        <f t="shared" si="35"/>
        <v>10.551</v>
      </c>
      <c r="FU92" s="23">
        <f t="shared" si="35"/>
        <v>1.054</v>
      </c>
      <c r="FV92" s="23">
        <f t="shared" si="35"/>
        <v>0.52600000000000002</v>
      </c>
      <c r="FW92" s="23">
        <f t="shared" si="35"/>
        <v>5.6769999999999996</v>
      </c>
      <c r="FX92" s="23">
        <f t="shared" si="35"/>
        <v>4.6209999999999996</v>
      </c>
      <c r="FY92" s="23">
        <f t="shared" si="35"/>
        <v>4.7610000000000001</v>
      </c>
      <c r="FZ92" s="23">
        <f t="shared" si="35"/>
        <v>2.2269999999999999</v>
      </c>
      <c r="GA92" s="23">
        <f t="shared" si="35"/>
        <v>1.542</v>
      </c>
      <c r="GB92" s="23">
        <f t="shared" si="35"/>
        <v>4.5679999999999996</v>
      </c>
      <c r="GC92" s="23">
        <f t="shared" si="35"/>
        <v>1.35</v>
      </c>
      <c r="GD92" s="23">
        <f t="shared" si="35"/>
        <v>1.542</v>
      </c>
      <c r="GE92" s="23">
        <f t="shared" si="35"/>
        <v>2.9349999999999996</v>
      </c>
      <c r="GF92" s="23">
        <f t="shared" si="35"/>
        <v>0.86499999999999999</v>
      </c>
      <c r="GG92" s="23">
        <f t="shared" si="35"/>
        <v>0.86699999999999999</v>
      </c>
      <c r="GH92" s="23">
        <f t="shared" si="35"/>
        <v>1.542</v>
      </c>
      <c r="GI92" s="23">
        <f t="shared" si="35"/>
        <v>1.7290000000000001</v>
      </c>
      <c r="GJ92" s="23">
        <f t="shared" si="35"/>
        <v>143.542</v>
      </c>
      <c r="GK92" s="23">
        <f t="shared" si="35"/>
        <v>1.054</v>
      </c>
      <c r="GL92" s="23">
        <f t="shared" si="35"/>
        <v>1.542</v>
      </c>
      <c r="GM92" s="23">
        <f t="shared" si="35"/>
        <v>1.732</v>
      </c>
      <c r="GN92" s="23">
        <f t="shared" si="35"/>
        <v>4.3629999999999995</v>
      </c>
      <c r="GO92" s="23">
        <f t="shared" si="35"/>
        <v>0</v>
      </c>
      <c r="GP92" s="23">
        <f t="shared" si="35"/>
        <v>5.548</v>
      </c>
      <c r="GQ92" s="23">
        <f t="shared" si="35"/>
        <v>2.2599999999999998</v>
      </c>
      <c r="GR92" s="23">
        <f t="shared" si="35"/>
        <v>0</v>
      </c>
      <c r="GS92" s="23">
        <f t="shared" si="35"/>
        <v>0.67500000000000004</v>
      </c>
      <c r="GT92" s="23">
        <f t="shared" si="35"/>
        <v>0</v>
      </c>
      <c r="GU92" s="23">
        <f t="shared" si="35"/>
        <v>0</v>
      </c>
      <c r="GV92" s="23">
        <f t="shared" si="35"/>
        <v>3.3490000000000002</v>
      </c>
      <c r="GW92" s="23">
        <f t="shared" ref="GW92:IF92" si="36">GW91+GW88+GW81+GW66+GW7</f>
        <v>0.86499999999999999</v>
      </c>
      <c r="GX92" s="23">
        <f t="shared" si="36"/>
        <v>0</v>
      </c>
      <c r="GY92" s="23">
        <f t="shared" si="36"/>
        <v>0</v>
      </c>
      <c r="GZ92" s="23">
        <f t="shared" si="36"/>
        <v>2.2599999999999998</v>
      </c>
      <c r="HA92" s="23">
        <f t="shared" si="36"/>
        <v>60.167999999999992</v>
      </c>
      <c r="HB92" s="23">
        <f t="shared" si="36"/>
        <v>91.958999999999989</v>
      </c>
      <c r="HC92" s="23">
        <f t="shared" si="36"/>
        <v>197.41000000000003</v>
      </c>
      <c r="HD92" s="23">
        <f t="shared" si="36"/>
        <v>1.732</v>
      </c>
      <c r="HE92" s="23">
        <f t="shared" si="36"/>
        <v>2.891</v>
      </c>
      <c r="HF92" s="23">
        <f t="shared" si="36"/>
        <v>1.542</v>
      </c>
      <c r="HG92" s="23">
        <f t="shared" si="36"/>
        <v>5.5659999999999998</v>
      </c>
      <c r="HH92" s="23">
        <f t="shared" si="36"/>
        <v>0</v>
      </c>
      <c r="HI92" s="23">
        <f t="shared" si="36"/>
        <v>0</v>
      </c>
      <c r="HJ92" s="23">
        <f t="shared" si="36"/>
        <v>0</v>
      </c>
      <c r="HK92" s="23">
        <f t="shared" si="36"/>
        <v>5.2380000000000004</v>
      </c>
      <c r="HL92" s="23">
        <f t="shared" si="36"/>
        <v>1.54</v>
      </c>
      <c r="HM92" s="23">
        <f t="shared" si="36"/>
        <v>4.3949999999999996</v>
      </c>
      <c r="HN92" s="23">
        <f t="shared" si="36"/>
        <v>1.54</v>
      </c>
      <c r="HO92" s="23">
        <f t="shared" si="36"/>
        <v>160.75299999999999</v>
      </c>
      <c r="HP92" s="23">
        <f t="shared" si="36"/>
        <v>3.46</v>
      </c>
      <c r="HQ92" s="23">
        <f t="shared" si="36"/>
        <v>7.3209999999999997</v>
      </c>
      <c r="HR92" s="23">
        <f t="shared" si="36"/>
        <v>5.9860000000000007</v>
      </c>
      <c r="HS92" s="23">
        <f t="shared" si="36"/>
        <v>0.86499999999999999</v>
      </c>
      <c r="HT92" s="23">
        <f t="shared" si="36"/>
        <v>1.877</v>
      </c>
      <c r="HU92" s="23">
        <f t="shared" si="36"/>
        <v>0.86499999999999999</v>
      </c>
      <c r="HV92" s="23">
        <f t="shared" si="36"/>
        <v>7.4109999999999996</v>
      </c>
      <c r="HW92" s="23">
        <f t="shared" si="36"/>
        <v>9.5519999999999996</v>
      </c>
      <c r="HX92" s="23">
        <f t="shared" si="36"/>
        <v>76.403999999999996</v>
      </c>
      <c r="HY92" s="23">
        <f t="shared" si="36"/>
        <v>1.54</v>
      </c>
      <c r="HZ92" s="23">
        <f t="shared" si="36"/>
        <v>6.0190000000000001</v>
      </c>
      <c r="IA92" s="23">
        <f t="shared" si="36"/>
        <v>2.5960000000000001</v>
      </c>
      <c r="IB92" s="23">
        <f t="shared" si="36"/>
        <v>0</v>
      </c>
      <c r="IC92" s="23">
        <f t="shared" si="36"/>
        <v>1.732</v>
      </c>
      <c r="ID92" s="23">
        <f t="shared" si="36"/>
        <v>101.49300000000001</v>
      </c>
      <c r="IE92" s="23">
        <f t="shared" si="36"/>
        <v>0.86499999999999999</v>
      </c>
      <c r="IF92" s="23">
        <f t="shared" si="36"/>
        <v>2.726</v>
      </c>
    </row>
    <row r="93" spans="1:240" s="34" customFormat="1" ht="15" customHeight="1">
      <c r="A93" s="32"/>
      <c r="B93" s="65" t="s">
        <v>115</v>
      </c>
      <c r="C93" s="47" t="s">
        <v>116</v>
      </c>
      <c r="D93" s="50">
        <f>SUM(G93:IF93)</f>
        <v>1064959.79</v>
      </c>
      <c r="E93" s="47"/>
      <c r="F93" s="47"/>
      <c r="G93" s="47">
        <v>4639</v>
      </c>
      <c r="H93" s="47">
        <v>3257</v>
      </c>
      <c r="I93" s="47">
        <v>1863</v>
      </c>
      <c r="J93" s="47">
        <v>1043</v>
      </c>
      <c r="K93" s="47">
        <v>5513.85</v>
      </c>
      <c r="L93" s="47">
        <v>1940.18</v>
      </c>
      <c r="M93" s="47">
        <v>770.14</v>
      </c>
      <c r="N93" s="47">
        <v>3532</v>
      </c>
      <c r="O93" s="47">
        <v>1683</v>
      </c>
      <c r="P93" s="47">
        <v>2508</v>
      </c>
      <c r="Q93" s="47">
        <v>4164</v>
      </c>
      <c r="R93" s="47">
        <v>2360</v>
      </c>
      <c r="S93" s="47">
        <v>5598</v>
      </c>
      <c r="T93" s="47">
        <v>4435</v>
      </c>
      <c r="U93" s="47">
        <v>4187</v>
      </c>
      <c r="V93" s="47">
        <v>4155</v>
      </c>
      <c r="W93" s="47">
        <v>4191</v>
      </c>
      <c r="X93" s="47">
        <v>3458</v>
      </c>
      <c r="Y93" s="47">
        <v>3462</v>
      </c>
      <c r="Z93" s="47">
        <v>1606</v>
      </c>
      <c r="AA93" s="47">
        <v>2571</v>
      </c>
      <c r="AB93" s="47">
        <v>4927</v>
      </c>
      <c r="AC93" s="47">
        <v>4970.47</v>
      </c>
      <c r="AD93" s="47">
        <v>4626</v>
      </c>
      <c r="AE93" s="47">
        <v>4759</v>
      </c>
      <c r="AF93" s="47">
        <v>2272</v>
      </c>
      <c r="AG93" s="47">
        <v>5075</v>
      </c>
      <c r="AH93" s="47">
        <v>4478</v>
      </c>
      <c r="AI93" s="47">
        <v>2279</v>
      </c>
      <c r="AJ93" s="47">
        <v>1313</v>
      </c>
      <c r="AK93" s="47">
        <v>1384</v>
      </c>
      <c r="AL93" s="47">
        <v>3253</v>
      </c>
      <c r="AM93" s="47">
        <v>1250</v>
      </c>
      <c r="AN93" s="47">
        <v>1620</v>
      </c>
      <c r="AO93" s="47">
        <v>4506</v>
      </c>
      <c r="AP93" s="47">
        <v>2647</v>
      </c>
      <c r="AQ93" s="47">
        <v>798</v>
      </c>
      <c r="AR93" s="47">
        <v>6024</v>
      </c>
      <c r="AS93" s="47">
        <v>1575</v>
      </c>
      <c r="AT93" s="47">
        <v>2631</v>
      </c>
      <c r="AU93" s="47">
        <v>4817</v>
      </c>
      <c r="AV93" s="47">
        <v>1980</v>
      </c>
      <c r="AW93" s="47">
        <v>3098</v>
      </c>
      <c r="AX93" s="47">
        <v>4807</v>
      </c>
      <c r="AY93" s="47">
        <v>870</v>
      </c>
      <c r="AZ93" s="47">
        <v>4152</v>
      </c>
      <c r="BA93" s="47">
        <v>2942</v>
      </c>
      <c r="BB93" s="47">
        <v>2762</v>
      </c>
      <c r="BC93" s="47">
        <v>3770</v>
      </c>
      <c r="BD93" s="47">
        <v>2762</v>
      </c>
      <c r="BE93" s="47">
        <v>2126</v>
      </c>
      <c r="BF93" s="47">
        <v>3033</v>
      </c>
      <c r="BG93" s="47">
        <v>6121</v>
      </c>
      <c r="BH93" s="47">
        <v>745</v>
      </c>
      <c r="BI93" s="47">
        <v>544</v>
      </c>
      <c r="BJ93" s="47">
        <v>781</v>
      </c>
      <c r="BK93" s="47">
        <v>935</v>
      </c>
      <c r="BL93" s="47">
        <v>5770</v>
      </c>
      <c r="BM93" s="47">
        <v>2389</v>
      </c>
      <c r="BN93" s="47">
        <v>5645</v>
      </c>
      <c r="BO93" s="47">
        <v>4371</v>
      </c>
      <c r="BP93" s="47">
        <v>536</v>
      </c>
      <c r="BQ93" s="47">
        <v>1445</v>
      </c>
      <c r="BR93" s="47">
        <v>1117</v>
      </c>
      <c r="BS93" s="47">
        <v>4336</v>
      </c>
      <c r="BT93" s="47">
        <v>6394</v>
      </c>
      <c r="BU93" s="47">
        <v>11905</v>
      </c>
      <c r="BV93" s="47">
        <v>2260</v>
      </c>
      <c r="BW93" s="47">
        <v>296</v>
      </c>
      <c r="BX93" s="47">
        <v>5442</v>
      </c>
      <c r="BY93" s="47">
        <v>4801</v>
      </c>
      <c r="BZ93" s="47">
        <v>342</v>
      </c>
      <c r="CA93" s="47">
        <v>5664</v>
      </c>
      <c r="CB93" s="47">
        <v>4539</v>
      </c>
      <c r="CC93" s="47">
        <v>3926</v>
      </c>
      <c r="CD93" s="47">
        <v>5478</v>
      </c>
      <c r="CE93" s="47">
        <v>5333</v>
      </c>
      <c r="CF93" s="47">
        <v>4187</v>
      </c>
      <c r="CG93" s="47">
        <v>2228</v>
      </c>
      <c r="CH93" s="47">
        <v>1844</v>
      </c>
      <c r="CI93" s="47">
        <v>251</v>
      </c>
      <c r="CJ93" s="47">
        <v>1580</v>
      </c>
      <c r="CK93" s="47">
        <v>2489</v>
      </c>
      <c r="CL93" s="47">
        <v>5516</v>
      </c>
      <c r="CM93" s="47">
        <v>4134</v>
      </c>
      <c r="CN93" s="47">
        <v>5838</v>
      </c>
      <c r="CO93" s="47">
        <v>2541</v>
      </c>
      <c r="CP93" s="47">
        <v>2048</v>
      </c>
      <c r="CQ93" s="47">
        <v>4131</v>
      </c>
      <c r="CR93" s="47">
        <v>2280</v>
      </c>
      <c r="CS93" s="47">
        <v>2271</v>
      </c>
      <c r="CT93" s="47">
        <v>3555</v>
      </c>
      <c r="CU93" s="47">
        <v>3395</v>
      </c>
      <c r="CV93" s="47">
        <v>3208</v>
      </c>
      <c r="CW93" s="47">
        <v>4140</v>
      </c>
      <c r="CX93" s="47">
        <v>2948</v>
      </c>
      <c r="CY93" s="47">
        <v>2343</v>
      </c>
      <c r="CZ93" s="47">
        <v>2280</v>
      </c>
      <c r="DA93" s="47">
        <v>7372</v>
      </c>
      <c r="DB93" s="47">
        <v>1621</v>
      </c>
      <c r="DC93" s="47">
        <v>3006</v>
      </c>
      <c r="DD93" s="47">
        <v>2508</v>
      </c>
      <c r="DE93" s="47">
        <v>10846</v>
      </c>
      <c r="DF93" s="47">
        <v>487</v>
      </c>
      <c r="DG93" s="47">
        <v>4809</v>
      </c>
      <c r="DH93" s="47">
        <v>2405</v>
      </c>
      <c r="DI93" s="47">
        <v>4748</v>
      </c>
      <c r="DJ93" s="47">
        <v>4665</v>
      </c>
      <c r="DK93" s="47">
        <v>29219</v>
      </c>
      <c r="DL93" s="47">
        <v>24914</v>
      </c>
      <c r="DM93" s="47">
        <v>28123</v>
      </c>
      <c r="DN93" s="47">
        <v>10774</v>
      </c>
      <c r="DO93" s="47">
        <v>28311</v>
      </c>
      <c r="DP93" s="47">
        <v>14754</v>
      </c>
      <c r="DQ93" s="47">
        <v>2760</v>
      </c>
      <c r="DR93" s="47">
        <v>2560</v>
      </c>
      <c r="DS93" s="47">
        <v>3508</v>
      </c>
      <c r="DT93" s="47">
        <v>2532</v>
      </c>
      <c r="DU93" s="47">
        <v>4378</v>
      </c>
      <c r="DV93" s="47">
        <v>2904</v>
      </c>
      <c r="DW93" s="47">
        <v>17434</v>
      </c>
      <c r="DX93" s="47">
        <v>6734</v>
      </c>
      <c r="DY93" s="47">
        <v>24816</v>
      </c>
      <c r="DZ93" s="47">
        <v>6440</v>
      </c>
      <c r="EA93" s="47">
        <v>6977</v>
      </c>
      <c r="EB93" s="47">
        <v>34690</v>
      </c>
      <c r="EC93" s="47">
        <v>6332</v>
      </c>
      <c r="ED93" s="47">
        <v>6986</v>
      </c>
      <c r="EE93" s="47">
        <v>6984</v>
      </c>
      <c r="EF93" s="47">
        <v>4694</v>
      </c>
      <c r="EG93" s="47">
        <v>4596</v>
      </c>
      <c r="EH93" s="47">
        <v>7359</v>
      </c>
      <c r="EI93" s="47">
        <v>5976</v>
      </c>
      <c r="EJ93" s="47">
        <v>2901</v>
      </c>
      <c r="EK93" s="47">
        <v>3404</v>
      </c>
      <c r="EL93" s="47">
        <v>982</v>
      </c>
      <c r="EM93" s="47">
        <v>2349</v>
      </c>
      <c r="EN93" s="47">
        <v>2348</v>
      </c>
      <c r="EO93" s="47">
        <v>2359</v>
      </c>
      <c r="EP93" s="47">
        <v>4942</v>
      </c>
      <c r="EQ93" s="47">
        <v>3076</v>
      </c>
      <c r="ER93" s="47">
        <v>3202</v>
      </c>
      <c r="ES93" s="47">
        <v>3964</v>
      </c>
      <c r="ET93" s="47">
        <v>1919</v>
      </c>
      <c r="EU93" s="47">
        <v>2151</v>
      </c>
      <c r="EV93" s="47">
        <v>3643</v>
      </c>
      <c r="EW93" s="47">
        <v>15242</v>
      </c>
      <c r="EX93" s="47">
        <v>7344</v>
      </c>
      <c r="EY93" s="47">
        <v>4324</v>
      </c>
      <c r="EZ93" s="47">
        <v>4568</v>
      </c>
      <c r="FA93" s="47">
        <v>4950</v>
      </c>
      <c r="FB93" s="47">
        <v>4193</v>
      </c>
      <c r="FC93" s="47">
        <v>5479</v>
      </c>
      <c r="FD93" s="47">
        <v>3494</v>
      </c>
      <c r="FE93" s="47">
        <v>3557</v>
      </c>
      <c r="FF93" s="47">
        <v>4140</v>
      </c>
      <c r="FG93" s="47">
        <v>4184</v>
      </c>
      <c r="FH93" s="47">
        <v>8944.73</v>
      </c>
      <c r="FI93" s="47">
        <v>18018.669999999998</v>
      </c>
      <c r="FJ93" s="47">
        <v>3413</v>
      </c>
      <c r="FK93" s="47">
        <v>3474</v>
      </c>
      <c r="FL93" s="47">
        <v>24509.35</v>
      </c>
      <c r="FM93" s="47">
        <v>28987</v>
      </c>
      <c r="FN93" s="47">
        <v>5956</v>
      </c>
      <c r="FO93" s="47">
        <v>8350</v>
      </c>
      <c r="FP93" s="47">
        <v>2536</v>
      </c>
      <c r="FQ93" s="47">
        <v>4311</v>
      </c>
      <c r="FR93" s="47">
        <v>5192</v>
      </c>
      <c r="FS93" s="47">
        <v>3766</v>
      </c>
      <c r="FT93" s="47">
        <v>2537</v>
      </c>
      <c r="FU93" s="47">
        <v>2804</v>
      </c>
      <c r="FV93" s="47">
        <v>4306</v>
      </c>
      <c r="FW93" s="47">
        <v>2048</v>
      </c>
      <c r="FX93" s="47">
        <v>3014</v>
      </c>
      <c r="FY93" s="47">
        <v>3596</v>
      </c>
      <c r="FZ93" s="47">
        <v>2573</v>
      </c>
      <c r="GA93" s="47">
        <v>3802</v>
      </c>
      <c r="GB93" s="47">
        <v>3457</v>
      </c>
      <c r="GC93" s="47">
        <v>1252</v>
      </c>
      <c r="GD93" s="47">
        <v>3463</v>
      </c>
      <c r="GE93" s="47">
        <v>4031</v>
      </c>
      <c r="GF93" s="47">
        <v>1798</v>
      </c>
      <c r="GG93" s="47">
        <v>411</v>
      </c>
      <c r="GH93" s="47">
        <v>3453</v>
      </c>
      <c r="GI93" s="47">
        <v>2245</v>
      </c>
      <c r="GJ93" s="47">
        <v>3514</v>
      </c>
      <c r="GK93" s="47">
        <v>4086</v>
      </c>
      <c r="GL93" s="47">
        <v>1069</v>
      </c>
      <c r="GM93" s="47">
        <v>1022</v>
      </c>
      <c r="GN93" s="47">
        <v>1753</v>
      </c>
      <c r="GO93" s="47">
        <v>2458</v>
      </c>
      <c r="GP93" s="47">
        <v>3905</v>
      </c>
      <c r="GQ93" s="47">
        <v>2568</v>
      </c>
      <c r="GR93" s="47">
        <v>1604</v>
      </c>
      <c r="GS93" s="47">
        <v>5032</v>
      </c>
      <c r="GT93" s="47">
        <v>2637</v>
      </c>
      <c r="GU93" s="47">
        <v>2741</v>
      </c>
      <c r="GV93" s="47">
        <v>2000</v>
      </c>
      <c r="GW93" s="47">
        <v>1424</v>
      </c>
      <c r="GX93" s="47">
        <v>567.4</v>
      </c>
      <c r="GY93" s="47">
        <v>1178</v>
      </c>
      <c r="GZ93" s="47">
        <v>2139</v>
      </c>
      <c r="HA93" s="47">
        <v>1208</v>
      </c>
      <c r="HB93" s="47">
        <v>5282</v>
      </c>
      <c r="HC93" s="47">
        <v>3935</v>
      </c>
      <c r="HD93" s="47">
        <v>3433</v>
      </c>
      <c r="HE93" s="47">
        <v>8273</v>
      </c>
      <c r="HF93" s="47">
        <v>195</v>
      </c>
      <c r="HG93" s="47">
        <v>590</v>
      </c>
      <c r="HH93" s="47">
        <v>1759</v>
      </c>
      <c r="HI93" s="47">
        <v>2041</v>
      </c>
      <c r="HJ93" s="47">
        <v>2112</v>
      </c>
      <c r="HK93" s="47">
        <v>871</v>
      </c>
      <c r="HL93" s="47">
        <v>5125</v>
      </c>
      <c r="HM93" s="47">
        <v>3929</v>
      </c>
      <c r="HN93" s="47">
        <v>1980</v>
      </c>
      <c r="HO93" s="47">
        <v>13634</v>
      </c>
      <c r="HP93" s="47">
        <v>2485</v>
      </c>
      <c r="HQ93" s="47">
        <v>2374</v>
      </c>
      <c r="HR93" s="47">
        <v>2540</v>
      </c>
      <c r="HS93" s="47">
        <v>5261</v>
      </c>
      <c r="HT93" s="47">
        <v>3360</v>
      </c>
      <c r="HU93" s="47">
        <v>4202</v>
      </c>
      <c r="HV93" s="47">
        <v>1582</v>
      </c>
      <c r="HW93" s="47">
        <v>4517</v>
      </c>
      <c r="HX93" s="47">
        <v>2745</v>
      </c>
      <c r="HY93" s="47">
        <v>2787</v>
      </c>
      <c r="HZ93" s="47">
        <v>2570</v>
      </c>
      <c r="IA93" s="47">
        <v>2401</v>
      </c>
      <c r="IB93" s="47">
        <v>1642</v>
      </c>
      <c r="IC93" s="47">
        <v>2556</v>
      </c>
      <c r="ID93" s="47">
        <v>5550</v>
      </c>
      <c r="IE93" s="47">
        <v>2561</v>
      </c>
      <c r="IF93" s="47">
        <v>4813</v>
      </c>
    </row>
    <row r="94" spans="1:240" ht="15" customHeight="1">
      <c r="A94" s="21"/>
      <c r="B94" s="35" t="s">
        <v>117</v>
      </c>
      <c r="C94" s="49" t="s">
        <v>17</v>
      </c>
      <c r="D94" s="50">
        <f t="shared" ref="D94:D96" si="37">SUM(G94:IF94)</f>
        <v>5409.9957331999994</v>
      </c>
      <c r="E94" s="49"/>
      <c r="F94" s="50"/>
      <c r="G94" s="50">
        <f>G93*5.08/1000</f>
        <v>23.566119999999998</v>
      </c>
      <c r="H94" s="50">
        <f t="shared" ref="H94:BX94" si="38">H93*5.08/1000</f>
        <v>16.545560000000002</v>
      </c>
      <c r="I94" s="50">
        <f t="shared" si="38"/>
        <v>9.4640400000000007</v>
      </c>
      <c r="J94" s="50">
        <f t="shared" si="38"/>
        <v>5.2984400000000003</v>
      </c>
      <c r="K94" s="50">
        <f t="shared" si="38"/>
        <v>28.010358000000004</v>
      </c>
      <c r="L94" s="50">
        <f t="shared" si="38"/>
        <v>9.8561144000000009</v>
      </c>
      <c r="M94" s="50">
        <f t="shared" si="38"/>
        <v>3.9123112</v>
      </c>
      <c r="N94" s="50">
        <f t="shared" si="38"/>
        <v>17.94256</v>
      </c>
      <c r="O94" s="50">
        <f t="shared" si="38"/>
        <v>8.5496400000000001</v>
      </c>
      <c r="P94" s="50">
        <f t="shared" si="38"/>
        <v>12.740639999999999</v>
      </c>
      <c r="Q94" s="50">
        <f t="shared" si="38"/>
        <v>21.153119999999998</v>
      </c>
      <c r="R94" s="50">
        <f t="shared" si="38"/>
        <v>11.988799999999999</v>
      </c>
      <c r="S94" s="50">
        <f t="shared" si="38"/>
        <v>28.437840000000001</v>
      </c>
      <c r="T94" s="50">
        <f t="shared" si="38"/>
        <v>22.529799999999998</v>
      </c>
      <c r="U94" s="50">
        <f t="shared" si="38"/>
        <v>21.269959999999998</v>
      </c>
      <c r="V94" s="50">
        <f t="shared" si="38"/>
        <v>21.107400000000002</v>
      </c>
      <c r="W94" s="50">
        <f t="shared" si="38"/>
        <v>21.290279999999999</v>
      </c>
      <c r="X94" s="50">
        <f t="shared" si="38"/>
        <v>17.56664</v>
      </c>
      <c r="Y94" s="50">
        <f t="shared" si="38"/>
        <v>17.586959999999998</v>
      </c>
      <c r="Z94" s="50">
        <f t="shared" si="38"/>
        <v>8.1584800000000008</v>
      </c>
      <c r="AA94" s="50">
        <f t="shared" si="38"/>
        <v>13.06068</v>
      </c>
      <c r="AB94" s="50">
        <f t="shared" si="38"/>
        <v>25.029160000000001</v>
      </c>
      <c r="AC94" s="50">
        <f t="shared" si="38"/>
        <v>25.249987600000001</v>
      </c>
      <c r="AD94" s="50">
        <f t="shared" si="38"/>
        <v>23.500080000000001</v>
      </c>
      <c r="AE94" s="50">
        <f t="shared" si="38"/>
        <v>24.175720000000002</v>
      </c>
      <c r="AF94" s="50">
        <f t="shared" si="38"/>
        <v>11.54176</v>
      </c>
      <c r="AG94" s="50">
        <f t="shared" si="38"/>
        <v>25.780999999999999</v>
      </c>
      <c r="AH94" s="50">
        <f t="shared" si="38"/>
        <v>22.748240000000003</v>
      </c>
      <c r="AI94" s="50">
        <f t="shared" si="38"/>
        <v>11.57732</v>
      </c>
      <c r="AJ94" s="50">
        <f t="shared" si="38"/>
        <v>6.6700400000000002</v>
      </c>
      <c r="AK94" s="50">
        <f t="shared" si="38"/>
        <v>7.0307200000000005</v>
      </c>
      <c r="AL94" s="50">
        <f t="shared" si="38"/>
        <v>16.52524</v>
      </c>
      <c r="AM94" s="50">
        <f t="shared" si="38"/>
        <v>6.35</v>
      </c>
      <c r="AN94" s="50">
        <f t="shared" si="38"/>
        <v>8.2295999999999996</v>
      </c>
      <c r="AO94" s="50">
        <f t="shared" si="38"/>
        <v>22.89048</v>
      </c>
      <c r="AP94" s="50">
        <f t="shared" si="38"/>
        <v>13.446759999999999</v>
      </c>
      <c r="AQ94" s="50">
        <f t="shared" si="38"/>
        <v>4.0538400000000001</v>
      </c>
      <c r="AR94" s="50">
        <f t="shared" si="38"/>
        <v>30.601920000000003</v>
      </c>
      <c r="AS94" s="50">
        <f t="shared" si="38"/>
        <v>8.0009999999999994</v>
      </c>
      <c r="AT94" s="50">
        <f t="shared" si="38"/>
        <v>13.36548</v>
      </c>
      <c r="AU94" s="50">
        <f t="shared" si="38"/>
        <v>24.470359999999999</v>
      </c>
      <c r="AV94" s="50">
        <f t="shared" si="38"/>
        <v>10.058399999999999</v>
      </c>
      <c r="AW94" s="50">
        <f t="shared" si="38"/>
        <v>15.73784</v>
      </c>
      <c r="AX94" s="50">
        <f t="shared" si="38"/>
        <v>24.419560000000001</v>
      </c>
      <c r="AY94" s="50">
        <f t="shared" si="38"/>
        <v>4.4196</v>
      </c>
      <c r="AZ94" s="50">
        <f t="shared" si="38"/>
        <v>21.09216</v>
      </c>
      <c r="BA94" s="50">
        <f t="shared" si="38"/>
        <v>14.945360000000001</v>
      </c>
      <c r="BB94" s="50">
        <f t="shared" si="38"/>
        <v>14.03096</v>
      </c>
      <c r="BC94" s="50">
        <f t="shared" si="38"/>
        <v>19.151599999999998</v>
      </c>
      <c r="BD94" s="50">
        <f t="shared" si="38"/>
        <v>14.03096</v>
      </c>
      <c r="BE94" s="50">
        <f t="shared" si="38"/>
        <v>10.800079999999999</v>
      </c>
      <c r="BF94" s="50">
        <f t="shared" si="38"/>
        <v>15.407639999999999</v>
      </c>
      <c r="BG94" s="50">
        <f t="shared" si="38"/>
        <v>31.09468</v>
      </c>
      <c r="BH94" s="50">
        <f t="shared" si="38"/>
        <v>3.7845999999999997</v>
      </c>
      <c r="BI94" s="50">
        <f t="shared" si="38"/>
        <v>2.7635200000000002</v>
      </c>
      <c r="BJ94" s="50">
        <f t="shared" si="38"/>
        <v>3.9674800000000001</v>
      </c>
      <c r="BK94" s="50">
        <f t="shared" si="38"/>
        <v>4.7498000000000005</v>
      </c>
      <c r="BL94" s="50">
        <f t="shared" si="38"/>
        <v>29.311600000000002</v>
      </c>
      <c r="BM94" s="50">
        <f t="shared" si="38"/>
        <v>12.13612</v>
      </c>
      <c r="BN94" s="50">
        <f t="shared" si="38"/>
        <v>28.676600000000001</v>
      </c>
      <c r="BO94" s="50">
        <f t="shared" si="38"/>
        <v>22.20468</v>
      </c>
      <c r="BP94" s="50">
        <f t="shared" si="38"/>
        <v>2.72288</v>
      </c>
      <c r="BQ94" s="50">
        <f t="shared" si="38"/>
        <v>7.3406000000000002</v>
      </c>
      <c r="BR94" s="50">
        <f t="shared" si="38"/>
        <v>5.6743600000000001</v>
      </c>
      <c r="BS94" s="50">
        <f t="shared" si="38"/>
        <v>22.026880000000002</v>
      </c>
      <c r="BT94" s="50">
        <f t="shared" si="38"/>
        <v>32.481520000000003</v>
      </c>
      <c r="BU94" s="50">
        <f t="shared" si="38"/>
        <v>60.477400000000003</v>
      </c>
      <c r="BV94" s="50">
        <f t="shared" si="38"/>
        <v>11.480799999999999</v>
      </c>
      <c r="BW94" s="50">
        <f t="shared" si="38"/>
        <v>1.5036800000000001</v>
      </c>
      <c r="BX94" s="50">
        <f t="shared" si="38"/>
        <v>27.64536</v>
      </c>
      <c r="BY94" s="50">
        <f t="shared" ref="BY94:EJ94" si="39">BY93*5.08/1000</f>
        <v>24.389080000000003</v>
      </c>
      <c r="BZ94" s="50">
        <f t="shared" si="39"/>
        <v>1.7373600000000002</v>
      </c>
      <c r="CA94" s="50">
        <f t="shared" si="39"/>
        <v>28.773119999999999</v>
      </c>
      <c r="CB94" s="50">
        <f t="shared" si="39"/>
        <v>23.058119999999999</v>
      </c>
      <c r="CC94" s="50">
        <f t="shared" si="39"/>
        <v>19.944080000000003</v>
      </c>
      <c r="CD94" s="50">
        <f t="shared" si="39"/>
        <v>27.828240000000001</v>
      </c>
      <c r="CE94" s="50">
        <f t="shared" si="39"/>
        <v>27.091639999999998</v>
      </c>
      <c r="CF94" s="50">
        <f t="shared" si="39"/>
        <v>21.269959999999998</v>
      </c>
      <c r="CG94" s="50">
        <f t="shared" si="39"/>
        <v>11.318239999999999</v>
      </c>
      <c r="CH94" s="50">
        <f t="shared" si="39"/>
        <v>9.3675200000000007</v>
      </c>
      <c r="CI94" s="50">
        <f t="shared" si="39"/>
        <v>1.27508</v>
      </c>
      <c r="CJ94" s="50">
        <f t="shared" si="39"/>
        <v>8.0264000000000006</v>
      </c>
      <c r="CK94" s="50">
        <f t="shared" si="39"/>
        <v>12.644120000000001</v>
      </c>
      <c r="CL94" s="50">
        <f t="shared" si="39"/>
        <v>28.021279999999997</v>
      </c>
      <c r="CM94" s="50">
        <f t="shared" si="39"/>
        <v>21.000720000000001</v>
      </c>
      <c r="CN94" s="50">
        <f t="shared" si="39"/>
        <v>29.657040000000002</v>
      </c>
      <c r="CO94" s="50">
        <f t="shared" si="39"/>
        <v>12.908280000000001</v>
      </c>
      <c r="CP94" s="50">
        <f t="shared" si="39"/>
        <v>10.403840000000001</v>
      </c>
      <c r="CQ94" s="50">
        <f t="shared" si="39"/>
        <v>20.985479999999999</v>
      </c>
      <c r="CR94" s="50">
        <f t="shared" si="39"/>
        <v>11.5824</v>
      </c>
      <c r="CS94" s="50">
        <f t="shared" si="39"/>
        <v>11.53668</v>
      </c>
      <c r="CT94" s="50">
        <f t="shared" si="39"/>
        <v>18.0594</v>
      </c>
      <c r="CU94" s="50">
        <f t="shared" si="39"/>
        <v>17.246599999999997</v>
      </c>
      <c r="CV94" s="50">
        <f t="shared" si="39"/>
        <v>16.29664</v>
      </c>
      <c r="CW94" s="50">
        <f t="shared" si="39"/>
        <v>21.031200000000002</v>
      </c>
      <c r="CX94" s="50">
        <f t="shared" si="39"/>
        <v>14.97584</v>
      </c>
      <c r="CY94" s="50">
        <f t="shared" si="39"/>
        <v>11.90244</v>
      </c>
      <c r="CZ94" s="50">
        <f t="shared" si="39"/>
        <v>11.5824</v>
      </c>
      <c r="DA94" s="50">
        <f t="shared" si="39"/>
        <v>37.449760000000005</v>
      </c>
      <c r="DB94" s="50">
        <f t="shared" si="39"/>
        <v>8.2346800000000009</v>
      </c>
      <c r="DC94" s="50">
        <f t="shared" si="39"/>
        <v>15.270479999999999</v>
      </c>
      <c r="DD94" s="50">
        <f t="shared" si="39"/>
        <v>12.740639999999999</v>
      </c>
      <c r="DE94" s="50">
        <f t="shared" si="39"/>
        <v>55.097679999999997</v>
      </c>
      <c r="DF94" s="50">
        <f t="shared" si="39"/>
        <v>2.4739599999999999</v>
      </c>
      <c r="DG94" s="50">
        <f t="shared" si="39"/>
        <v>24.42972</v>
      </c>
      <c r="DH94" s="50">
        <f t="shared" si="39"/>
        <v>12.2174</v>
      </c>
      <c r="DI94" s="50">
        <f t="shared" si="39"/>
        <v>24.11984</v>
      </c>
      <c r="DJ94" s="50">
        <f t="shared" si="39"/>
        <v>23.6982</v>
      </c>
      <c r="DK94" s="50">
        <f t="shared" si="39"/>
        <v>148.43251999999998</v>
      </c>
      <c r="DL94" s="50">
        <f t="shared" si="39"/>
        <v>126.56312</v>
      </c>
      <c r="DM94" s="50">
        <f t="shared" si="39"/>
        <v>142.86483999999999</v>
      </c>
      <c r="DN94" s="50">
        <f t="shared" si="39"/>
        <v>54.731919999999995</v>
      </c>
      <c r="DO94" s="50">
        <f t="shared" si="39"/>
        <v>143.81988000000001</v>
      </c>
      <c r="DP94" s="50">
        <f t="shared" si="39"/>
        <v>74.950320000000005</v>
      </c>
      <c r="DQ94" s="50">
        <f t="shared" si="39"/>
        <v>14.020800000000001</v>
      </c>
      <c r="DR94" s="50">
        <f t="shared" si="39"/>
        <v>13.004799999999999</v>
      </c>
      <c r="DS94" s="50">
        <f t="shared" si="39"/>
        <v>17.820640000000001</v>
      </c>
      <c r="DT94" s="50">
        <f t="shared" si="39"/>
        <v>12.86256</v>
      </c>
      <c r="DU94" s="50">
        <f t="shared" si="39"/>
        <v>22.24024</v>
      </c>
      <c r="DV94" s="50">
        <f t="shared" si="39"/>
        <v>14.752319999999999</v>
      </c>
      <c r="DW94" s="50">
        <f t="shared" si="39"/>
        <v>88.564719999999994</v>
      </c>
      <c r="DX94" s="50">
        <f t="shared" si="39"/>
        <v>34.20872</v>
      </c>
      <c r="DY94" s="50">
        <f t="shared" si="39"/>
        <v>126.06528</v>
      </c>
      <c r="DZ94" s="50">
        <f t="shared" si="39"/>
        <v>32.715200000000003</v>
      </c>
      <c r="EA94" s="50">
        <f t="shared" si="39"/>
        <v>35.443160000000006</v>
      </c>
      <c r="EB94" s="50">
        <f t="shared" si="39"/>
        <v>176.2252</v>
      </c>
      <c r="EC94" s="50">
        <f t="shared" si="39"/>
        <v>32.166560000000004</v>
      </c>
      <c r="ED94" s="50">
        <f t="shared" si="39"/>
        <v>35.488879999999995</v>
      </c>
      <c r="EE94" s="50">
        <f t="shared" si="39"/>
        <v>35.478720000000003</v>
      </c>
      <c r="EF94" s="50">
        <f t="shared" si="39"/>
        <v>23.84552</v>
      </c>
      <c r="EG94" s="50">
        <f t="shared" si="39"/>
        <v>23.34768</v>
      </c>
      <c r="EH94" s="50">
        <f t="shared" si="39"/>
        <v>37.383720000000004</v>
      </c>
      <c r="EI94" s="50">
        <f t="shared" si="39"/>
        <v>30.358080000000001</v>
      </c>
      <c r="EJ94" s="50">
        <f t="shared" si="39"/>
        <v>14.737080000000001</v>
      </c>
      <c r="EK94" s="50">
        <f t="shared" ref="EK94:GZ94" si="40">EK93*5.08/1000</f>
        <v>17.29232</v>
      </c>
      <c r="EL94" s="50">
        <f t="shared" si="40"/>
        <v>4.9885600000000005</v>
      </c>
      <c r="EM94" s="50">
        <f t="shared" si="40"/>
        <v>11.932919999999999</v>
      </c>
      <c r="EN94" s="50">
        <f t="shared" si="40"/>
        <v>11.92784</v>
      </c>
      <c r="EO94" s="50">
        <f t="shared" si="40"/>
        <v>11.98372</v>
      </c>
      <c r="EP94" s="50">
        <f t="shared" si="40"/>
        <v>25.105360000000001</v>
      </c>
      <c r="EQ94" s="50">
        <f t="shared" si="40"/>
        <v>15.62608</v>
      </c>
      <c r="ER94" s="50">
        <f t="shared" si="40"/>
        <v>16.266159999999999</v>
      </c>
      <c r="ES94" s="50">
        <f t="shared" si="40"/>
        <v>20.137119999999999</v>
      </c>
      <c r="ET94" s="50">
        <f t="shared" si="40"/>
        <v>9.748520000000001</v>
      </c>
      <c r="EU94" s="50">
        <f t="shared" si="40"/>
        <v>10.92708</v>
      </c>
      <c r="EV94" s="50">
        <f t="shared" si="40"/>
        <v>18.506439999999998</v>
      </c>
      <c r="EW94" s="50">
        <f t="shared" si="40"/>
        <v>77.429360000000003</v>
      </c>
      <c r="EX94" s="50">
        <f t="shared" si="40"/>
        <v>37.307520000000004</v>
      </c>
      <c r="EY94" s="50">
        <f t="shared" si="40"/>
        <v>21.965920000000001</v>
      </c>
      <c r="EZ94" s="50">
        <f t="shared" si="40"/>
        <v>23.205439999999999</v>
      </c>
      <c r="FA94" s="50">
        <f t="shared" si="40"/>
        <v>25.146000000000001</v>
      </c>
      <c r="FB94" s="50">
        <f t="shared" si="40"/>
        <v>21.300439999999998</v>
      </c>
      <c r="FC94" s="50">
        <f t="shared" si="40"/>
        <v>27.833320000000001</v>
      </c>
      <c r="FD94" s="50">
        <f t="shared" si="40"/>
        <v>17.74952</v>
      </c>
      <c r="FE94" s="50">
        <f t="shared" si="40"/>
        <v>18.069560000000003</v>
      </c>
      <c r="FF94" s="50">
        <f t="shared" si="40"/>
        <v>21.031200000000002</v>
      </c>
      <c r="FG94" s="50">
        <f t="shared" si="40"/>
        <v>21.254720000000002</v>
      </c>
      <c r="FH94" s="50">
        <f t="shared" si="40"/>
        <v>45.439228399999998</v>
      </c>
      <c r="FI94" s="50">
        <f t="shared" si="40"/>
        <v>91.534843599999988</v>
      </c>
      <c r="FJ94" s="50">
        <f t="shared" si="40"/>
        <v>17.338039999999999</v>
      </c>
      <c r="FK94" s="50">
        <f t="shared" si="40"/>
        <v>17.647920000000003</v>
      </c>
      <c r="FL94" s="50">
        <f t="shared" si="40"/>
        <v>124.507498</v>
      </c>
      <c r="FM94" s="50">
        <f t="shared" si="40"/>
        <v>147.25395999999998</v>
      </c>
      <c r="FN94" s="50">
        <f t="shared" si="40"/>
        <v>30.25648</v>
      </c>
      <c r="FO94" s="50">
        <f t="shared" si="40"/>
        <v>42.417999999999999</v>
      </c>
      <c r="FP94" s="50">
        <f t="shared" si="40"/>
        <v>12.882880000000002</v>
      </c>
      <c r="FQ94" s="50">
        <f t="shared" si="40"/>
        <v>21.89988</v>
      </c>
      <c r="FR94" s="50">
        <f t="shared" si="40"/>
        <v>26.375360000000001</v>
      </c>
      <c r="FS94" s="50">
        <f t="shared" si="40"/>
        <v>19.13128</v>
      </c>
      <c r="FT94" s="50">
        <f t="shared" si="40"/>
        <v>12.887960000000001</v>
      </c>
      <c r="FU94" s="50">
        <f t="shared" si="40"/>
        <v>14.24432</v>
      </c>
      <c r="FV94" s="50">
        <f t="shared" si="40"/>
        <v>21.874479999999998</v>
      </c>
      <c r="FW94" s="50">
        <f t="shared" si="40"/>
        <v>10.403840000000001</v>
      </c>
      <c r="FX94" s="50">
        <f t="shared" si="40"/>
        <v>15.311120000000001</v>
      </c>
      <c r="FY94" s="50">
        <f t="shared" si="40"/>
        <v>18.267679999999999</v>
      </c>
      <c r="FZ94" s="50">
        <f t="shared" si="40"/>
        <v>13.07084</v>
      </c>
      <c r="GA94" s="50">
        <f t="shared" si="40"/>
        <v>19.314160000000001</v>
      </c>
      <c r="GB94" s="50">
        <f t="shared" si="40"/>
        <v>17.56156</v>
      </c>
      <c r="GC94" s="50">
        <f t="shared" si="40"/>
        <v>6.3601599999999996</v>
      </c>
      <c r="GD94" s="50">
        <f t="shared" si="40"/>
        <v>17.592040000000001</v>
      </c>
      <c r="GE94" s="50">
        <f t="shared" si="40"/>
        <v>20.47748</v>
      </c>
      <c r="GF94" s="50">
        <f t="shared" si="40"/>
        <v>9.1338399999999993</v>
      </c>
      <c r="GG94" s="50">
        <f t="shared" si="40"/>
        <v>2.0878800000000002</v>
      </c>
      <c r="GH94" s="50">
        <f t="shared" si="40"/>
        <v>17.541240000000002</v>
      </c>
      <c r="GI94" s="50">
        <f t="shared" si="40"/>
        <v>11.4046</v>
      </c>
      <c r="GJ94" s="50">
        <f t="shared" si="40"/>
        <v>17.851119999999998</v>
      </c>
      <c r="GK94" s="50">
        <f t="shared" si="40"/>
        <v>20.756880000000002</v>
      </c>
      <c r="GL94" s="50">
        <f t="shared" si="40"/>
        <v>5.4305200000000005</v>
      </c>
      <c r="GM94" s="50">
        <f t="shared" si="40"/>
        <v>5.1917600000000004</v>
      </c>
      <c r="GN94" s="50">
        <f t="shared" si="40"/>
        <v>8.9052399999999992</v>
      </c>
      <c r="GO94" s="50">
        <f t="shared" si="40"/>
        <v>12.48664</v>
      </c>
      <c r="GP94" s="50">
        <f t="shared" si="40"/>
        <v>19.837400000000002</v>
      </c>
      <c r="GQ94" s="50">
        <f t="shared" si="40"/>
        <v>13.045440000000001</v>
      </c>
      <c r="GR94" s="50">
        <f t="shared" si="40"/>
        <v>8.14832</v>
      </c>
      <c r="GS94" s="50">
        <f t="shared" si="40"/>
        <v>25.562560000000001</v>
      </c>
      <c r="GT94" s="50">
        <f t="shared" si="40"/>
        <v>13.395960000000001</v>
      </c>
      <c r="GU94" s="50">
        <f t="shared" si="40"/>
        <v>13.924280000000001</v>
      </c>
      <c r="GV94" s="50">
        <f t="shared" si="40"/>
        <v>10.16</v>
      </c>
      <c r="GW94" s="50">
        <f t="shared" si="40"/>
        <v>7.2339200000000003</v>
      </c>
      <c r="GX94" s="50">
        <f>GX93*5.08/1000</f>
        <v>2.8823919999999998</v>
      </c>
      <c r="GY94" s="50">
        <f t="shared" si="40"/>
        <v>5.9842399999999998</v>
      </c>
      <c r="GZ94" s="50">
        <f t="shared" si="40"/>
        <v>10.86612</v>
      </c>
      <c r="HA94" s="50">
        <f t="shared" ref="HA94:IF94" si="41">HA93*5.08/1000</f>
        <v>6.1366400000000008</v>
      </c>
      <c r="HB94" s="50">
        <f t="shared" si="41"/>
        <v>26.832560000000001</v>
      </c>
      <c r="HC94" s="50">
        <f t="shared" si="41"/>
        <v>19.989799999999999</v>
      </c>
      <c r="HD94" s="50">
        <f t="shared" si="41"/>
        <v>17.439640000000001</v>
      </c>
      <c r="HE94" s="50">
        <f t="shared" si="41"/>
        <v>42.026840000000007</v>
      </c>
      <c r="HF94" s="50">
        <f t="shared" si="41"/>
        <v>0.99060000000000004</v>
      </c>
      <c r="HG94" s="50">
        <f t="shared" si="41"/>
        <v>2.9971999999999999</v>
      </c>
      <c r="HH94" s="50">
        <f t="shared" si="41"/>
        <v>8.9357199999999999</v>
      </c>
      <c r="HI94" s="50">
        <f t="shared" si="41"/>
        <v>10.36828</v>
      </c>
      <c r="HJ94" s="50">
        <f t="shared" si="41"/>
        <v>10.728960000000001</v>
      </c>
      <c r="HK94" s="50">
        <f t="shared" si="41"/>
        <v>4.4246800000000004</v>
      </c>
      <c r="HL94" s="50">
        <f t="shared" si="41"/>
        <v>26.035</v>
      </c>
      <c r="HM94" s="50">
        <f t="shared" si="41"/>
        <v>19.959319999999998</v>
      </c>
      <c r="HN94" s="50">
        <f t="shared" si="41"/>
        <v>10.058399999999999</v>
      </c>
      <c r="HO94" s="50">
        <f t="shared" si="41"/>
        <v>69.260720000000006</v>
      </c>
      <c r="HP94" s="50">
        <f t="shared" si="41"/>
        <v>12.623799999999999</v>
      </c>
      <c r="HQ94" s="50">
        <f t="shared" si="41"/>
        <v>12.05992</v>
      </c>
      <c r="HR94" s="50">
        <f t="shared" si="41"/>
        <v>12.9032</v>
      </c>
      <c r="HS94" s="50">
        <f t="shared" si="41"/>
        <v>26.72588</v>
      </c>
      <c r="HT94" s="50">
        <f t="shared" si="41"/>
        <v>17.0688</v>
      </c>
      <c r="HU94" s="50">
        <f t="shared" si="41"/>
        <v>21.346160000000001</v>
      </c>
      <c r="HV94" s="50">
        <f t="shared" si="41"/>
        <v>8.0365599999999997</v>
      </c>
      <c r="HW94" s="50">
        <f t="shared" si="41"/>
        <v>22.946360000000002</v>
      </c>
      <c r="HX94" s="50">
        <f t="shared" si="41"/>
        <v>13.944600000000001</v>
      </c>
      <c r="HY94" s="50">
        <f t="shared" si="41"/>
        <v>14.157960000000001</v>
      </c>
      <c r="HZ94" s="50">
        <f t="shared" si="41"/>
        <v>13.0556</v>
      </c>
      <c r="IA94" s="50">
        <f t="shared" si="41"/>
        <v>12.19708</v>
      </c>
      <c r="IB94" s="50">
        <f t="shared" si="41"/>
        <v>8.3413599999999999</v>
      </c>
      <c r="IC94" s="50">
        <f t="shared" si="41"/>
        <v>12.98448</v>
      </c>
      <c r="ID94" s="50">
        <f t="shared" si="41"/>
        <v>28.193999999999999</v>
      </c>
      <c r="IE94" s="50">
        <f t="shared" si="41"/>
        <v>13.009880000000001</v>
      </c>
      <c r="IF94" s="50">
        <f t="shared" si="41"/>
        <v>24.450040000000001</v>
      </c>
    </row>
    <row r="95" spans="1:240" ht="15" customHeight="1">
      <c r="A95" s="21"/>
      <c r="B95" s="35" t="s">
        <v>118</v>
      </c>
      <c r="C95" s="49" t="s">
        <v>17</v>
      </c>
      <c r="D95" s="50">
        <f t="shared" si="37"/>
        <v>64919.948798399972</v>
      </c>
      <c r="E95" s="50"/>
      <c r="F95" s="49"/>
      <c r="G95" s="50">
        <f t="shared" ref="G95:BW95" si="42">G94*12</f>
        <v>282.79343999999998</v>
      </c>
      <c r="H95" s="50">
        <f t="shared" si="42"/>
        <v>198.54672000000002</v>
      </c>
      <c r="I95" s="50">
        <f t="shared" si="42"/>
        <v>113.56848000000001</v>
      </c>
      <c r="J95" s="50">
        <f t="shared" si="42"/>
        <v>63.581280000000007</v>
      </c>
      <c r="K95" s="50">
        <f t="shared" si="42"/>
        <v>336.12429600000007</v>
      </c>
      <c r="L95" s="50">
        <f t="shared" si="42"/>
        <v>118.2733728</v>
      </c>
      <c r="M95" s="50">
        <f t="shared" si="42"/>
        <v>46.947734400000002</v>
      </c>
      <c r="N95" s="50">
        <f t="shared" si="42"/>
        <v>215.31072</v>
      </c>
      <c r="O95" s="50">
        <f t="shared" si="42"/>
        <v>102.59568</v>
      </c>
      <c r="P95" s="50">
        <f t="shared" si="42"/>
        <v>152.88767999999999</v>
      </c>
      <c r="Q95" s="50">
        <f t="shared" si="42"/>
        <v>253.83743999999996</v>
      </c>
      <c r="R95" s="50">
        <f t="shared" si="42"/>
        <v>143.8656</v>
      </c>
      <c r="S95" s="50">
        <f t="shared" si="42"/>
        <v>341.25408000000004</v>
      </c>
      <c r="T95" s="50">
        <f t="shared" si="42"/>
        <v>270.35759999999999</v>
      </c>
      <c r="U95" s="50">
        <f t="shared" si="42"/>
        <v>255.23951999999997</v>
      </c>
      <c r="V95" s="50">
        <f t="shared" si="42"/>
        <v>253.28880000000004</v>
      </c>
      <c r="W95" s="50">
        <f t="shared" si="42"/>
        <v>255.48336</v>
      </c>
      <c r="X95" s="50">
        <f t="shared" si="42"/>
        <v>210.79968</v>
      </c>
      <c r="Y95" s="50">
        <f t="shared" si="42"/>
        <v>211.04351999999997</v>
      </c>
      <c r="Z95" s="50">
        <f t="shared" si="42"/>
        <v>97.90176000000001</v>
      </c>
      <c r="AA95" s="50">
        <f t="shared" si="42"/>
        <v>156.72816</v>
      </c>
      <c r="AB95" s="50">
        <f t="shared" si="42"/>
        <v>300.34992</v>
      </c>
      <c r="AC95" s="50">
        <f t="shared" si="42"/>
        <v>302.99985120000002</v>
      </c>
      <c r="AD95" s="50">
        <f t="shared" si="42"/>
        <v>282.00096000000002</v>
      </c>
      <c r="AE95" s="50">
        <f t="shared" si="42"/>
        <v>290.10864000000004</v>
      </c>
      <c r="AF95" s="50">
        <f t="shared" si="42"/>
        <v>138.50112000000001</v>
      </c>
      <c r="AG95" s="50">
        <f t="shared" si="42"/>
        <v>309.37199999999996</v>
      </c>
      <c r="AH95" s="50">
        <f t="shared" si="42"/>
        <v>272.97888</v>
      </c>
      <c r="AI95" s="50">
        <f t="shared" si="42"/>
        <v>138.92784</v>
      </c>
      <c r="AJ95" s="50">
        <f t="shared" si="42"/>
        <v>80.040480000000002</v>
      </c>
      <c r="AK95" s="50">
        <f t="shared" si="42"/>
        <v>84.368639999999999</v>
      </c>
      <c r="AL95" s="50">
        <f t="shared" si="42"/>
        <v>198.30288000000002</v>
      </c>
      <c r="AM95" s="50">
        <f t="shared" si="42"/>
        <v>76.199999999999989</v>
      </c>
      <c r="AN95" s="50">
        <f t="shared" si="42"/>
        <v>98.755200000000002</v>
      </c>
      <c r="AO95" s="50">
        <f t="shared" si="42"/>
        <v>274.68576000000002</v>
      </c>
      <c r="AP95" s="50">
        <f t="shared" si="42"/>
        <v>161.36112</v>
      </c>
      <c r="AQ95" s="50">
        <f t="shared" si="42"/>
        <v>48.646079999999998</v>
      </c>
      <c r="AR95" s="50">
        <f t="shared" si="42"/>
        <v>367.22304000000003</v>
      </c>
      <c r="AS95" s="50">
        <f t="shared" si="42"/>
        <v>96.012</v>
      </c>
      <c r="AT95" s="50">
        <f t="shared" si="42"/>
        <v>160.38576</v>
      </c>
      <c r="AU95" s="50">
        <f t="shared" si="42"/>
        <v>293.64431999999999</v>
      </c>
      <c r="AV95" s="50">
        <f t="shared" si="42"/>
        <v>120.70079999999999</v>
      </c>
      <c r="AW95" s="50">
        <f t="shared" si="42"/>
        <v>188.85408000000001</v>
      </c>
      <c r="AX95" s="50">
        <f t="shared" si="42"/>
        <v>293.03471999999999</v>
      </c>
      <c r="AY95" s="50">
        <f t="shared" si="42"/>
        <v>53.035200000000003</v>
      </c>
      <c r="AZ95" s="50">
        <f t="shared" si="42"/>
        <v>253.10592</v>
      </c>
      <c r="BA95" s="50">
        <f t="shared" si="42"/>
        <v>179.34432000000001</v>
      </c>
      <c r="BB95" s="50">
        <f t="shared" si="42"/>
        <v>168.37152</v>
      </c>
      <c r="BC95" s="50">
        <f t="shared" si="42"/>
        <v>229.81919999999997</v>
      </c>
      <c r="BD95" s="50">
        <f t="shared" si="42"/>
        <v>168.37152</v>
      </c>
      <c r="BE95" s="50">
        <f t="shared" si="42"/>
        <v>129.60095999999999</v>
      </c>
      <c r="BF95" s="50">
        <f t="shared" si="42"/>
        <v>184.89167999999998</v>
      </c>
      <c r="BG95" s="50">
        <f t="shared" si="42"/>
        <v>373.13616000000002</v>
      </c>
      <c r="BH95" s="50">
        <f t="shared" si="42"/>
        <v>45.415199999999999</v>
      </c>
      <c r="BI95" s="50">
        <f t="shared" si="42"/>
        <v>33.162240000000004</v>
      </c>
      <c r="BJ95" s="50">
        <f t="shared" si="42"/>
        <v>47.609760000000001</v>
      </c>
      <c r="BK95" s="50">
        <f t="shared" si="42"/>
        <v>56.997600000000006</v>
      </c>
      <c r="BL95" s="50">
        <f t="shared" si="42"/>
        <v>351.73920000000004</v>
      </c>
      <c r="BM95" s="50">
        <f t="shared" si="42"/>
        <v>145.63344000000001</v>
      </c>
      <c r="BN95" s="50">
        <f t="shared" si="42"/>
        <v>344.11919999999998</v>
      </c>
      <c r="BO95" s="50">
        <f t="shared" si="42"/>
        <v>266.45616000000001</v>
      </c>
      <c r="BP95" s="50">
        <f t="shared" si="42"/>
        <v>32.67456</v>
      </c>
      <c r="BQ95" s="50">
        <f t="shared" si="42"/>
        <v>88.087199999999996</v>
      </c>
      <c r="BR95" s="50">
        <f t="shared" si="42"/>
        <v>68.092320000000001</v>
      </c>
      <c r="BS95" s="50">
        <f t="shared" si="42"/>
        <v>264.32256000000001</v>
      </c>
      <c r="BT95" s="50">
        <f t="shared" si="42"/>
        <v>389.77824000000004</v>
      </c>
      <c r="BU95" s="50">
        <f t="shared" si="42"/>
        <v>725.72880000000009</v>
      </c>
      <c r="BV95" s="50">
        <f t="shared" si="42"/>
        <v>137.76959999999997</v>
      </c>
      <c r="BW95" s="50">
        <f t="shared" si="42"/>
        <v>18.044160000000002</v>
      </c>
      <c r="BX95" s="50">
        <f t="shared" ref="BX95:EI95" si="43">BX94*12</f>
        <v>331.74432000000002</v>
      </c>
      <c r="BY95" s="50">
        <f t="shared" si="43"/>
        <v>292.66896000000003</v>
      </c>
      <c r="BZ95" s="50">
        <f t="shared" si="43"/>
        <v>20.848320000000001</v>
      </c>
      <c r="CA95" s="50">
        <f t="shared" si="43"/>
        <v>345.27743999999996</v>
      </c>
      <c r="CB95" s="50">
        <f t="shared" si="43"/>
        <v>276.69743999999997</v>
      </c>
      <c r="CC95" s="50">
        <f t="shared" si="43"/>
        <v>239.32896000000005</v>
      </c>
      <c r="CD95" s="50">
        <f t="shared" si="43"/>
        <v>333.93888000000004</v>
      </c>
      <c r="CE95" s="50">
        <f t="shared" si="43"/>
        <v>325.09967999999998</v>
      </c>
      <c r="CF95" s="50">
        <f t="shared" si="43"/>
        <v>255.23951999999997</v>
      </c>
      <c r="CG95" s="50">
        <f t="shared" si="43"/>
        <v>135.81887999999998</v>
      </c>
      <c r="CH95" s="50">
        <f t="shared" si="43"/>
        <v>112.41024000000002</v>
      </c>
      <c r="CI95" s="50">
        <f t="shared" si="43"/>
        <v>15.30096</v>
      </c>
      <c r="CJ95" s="50">
        <f t="shared" si="43"/>
        <v>96.316800000000001</v>
      </c>
      <c r="CK95" s="50">
        <f t="shared" si="43"/>
        <v>151.72944000000001</v>
      </c>
      <c r="CL95" s="50">
        <f t="shared" si="43"/>
        <v>336.25536</v>
      </c>
      <c r="CM95" s="50">
        <f t="shared" si="43"/>
        <v>252.00864000000001</v>
      </c>
      <c r="CN95" s="50">
        <f t="shared" si="43"/>
        <v>355.88448000000005</v>
      </c>
      <c r="CO95" s="50">
        <f t="shared" si="43"/>
        <v>154.89936</v>
      </c>
      <c r="CP95" s="50">
        <f t="shared" si="43"/>
        <v>124.84608</v>
      </c>
      <c r="CQ95" s="50">
        <f t="shared" si="43"/>
        <v>251.82576</v>
      </c>
      <c r="CR95" s="50">
        <f t="shared" si="43"/>
        <v>138.9888</v>
      </c>
      <c r="CS95" s="50">
        <f t="shared" si="43"/>
        <v>138.44015999999999</v>
      </c>
      <c r="CT95" s="50">
        <f t="shared" si="43"/>
        <v>216.71280000000002</v>
      </c>
      <c r="CU95" s="50">
        <f t="shared" si="43"/>
        <v>206.95919999999995</v>
      </c>
      <c r="CV95" s="50">
        <f t="shared" si="43"/>
        <v>195.55968000000001</v>
      </c>
      <c r="CW95" s="50">
        <f t="shared" si="43"/>
        <v>252.37440000000004</v>
      </c>
      <c r="CX95" s="50">
        <f t="shared" si="43"/>
        <v>179.71008</v>
      </c>
      <c r="CY95" s="50">
        <f t="shared" si="43"/>
        <v>142.82928000000001</v>
      </c>
      <c r="CZ95" s="50">
        <f t="shared" si="43"/>
        <v>138.9888</v>
      </c>
      <c r="DA95" s="50">
        <f t="shared" si="43"/>
        <v>449.39712000000009</v>
      </c>
      <c r="DB95" s="50">
        <f t="shared" si="43"/>
        <v>98.816160000000011</v>
      </c>
      <c r="DC95" s="50">
        <f t="shared" si="43"/>
        <v>183.24575999999999</v>
      </c>
      <c r="DD95" s="50">
        <f t="shared" si="43"/>
        <v>152.88767999999999</v>
      </c>
      <c r="DE95" s="50">
        <f t="shared" si="43"/>
        <v>661.17215999999996</v>
      </c>
      <c r="DF95" s="50">
        <f t="shared" si="43"/>
        <v>29.687519999999999</v>
      </c>
      <c r="DG95" s="50">
        <f t="shared" si="43"/>
        <v>293.15663999999998</v>
      </c>
      <c r="DH95" s="50">
        <f t="shared" si="43"/>
        <v>146.6088</v>
      </c>
      <c r="DI95" s="50">
        <f t="shared" si="43"/>
        <v>289.43808000000001</v>
      </c>
      <c r="DJ95" s="50">
        <f t="shared" si="43"/>
        <v>284.3784</v>
      </c>
      <c r="DK95" s="50">
        <f t="shared" si="43"/>
        <v>1781.1902399999999</v>
      </c>
      <c r="DL95" s="50">
        <f t="shared" si="43"/>
        <v>1518.7574399999999</v>
      </c>
      <c r="DM95" s="50">
        <f t="shared" si="43"/>
        <v>1714.37808</v>
      </c>
      <c r="DN95" s="50">
        <f t="shared" si="43"/>
        <v>656.78303999999991</v>
      </c>
      <c r="DO95" s="50">
        <f t="shared" si="43"/>
        <v>1725.8385600000001</v>
      </c>
      <c r="DP95" s="50">
        <f t="shared" si="43"/>
        <v>899.40384000000006</v>
      </c>
      <c r="DQ95" s="50">
        <f t="shared" si="43"/>
        <v>168.24960000000002</v>
      </c>
      <c r="DR95" s="50">
        <f t="shared" si="43"/>
        <v>156.05759999999998</v>
      </c>
      <c r="DS95" s="50">
        <f t="shared" si="43"/>
        <v>213.84768000000003</v>
      </c>
      <c r="DT95" s="50">
        <f t="shared" si="43"/>
        <v>154.35072</v>
      </c>
      <c r="DU95" s="50">
        <f t="shared" si="43"/>
        <v>266.88288</v>
      </c>
      <c r="DV95" s="50">
        <f t="shared" si="43"/>
        <v>177.02784</v>
      </c>
      <c r="DW95" s="50">
        <f t="shared" si="43"/>
        <v>1062.77664</v>
      </c>
      <c r="DX95" s="50">
        <f t="shared" si="43"/>
        <v>410.50463999999999</v>
      </c>
      <c r="DY95" s="50">
        <f t="shared" si="43"/>
        <v>1512.7833599999999</v>
      </c>
      <c r="DZ95" s="50">
        <f t="shared" si="43"/>
        <v>392.58240000000001</v>
      </c>
      <c r="EA95" s="50">
        <f t="shared" si="43"/>
        <v>425.31792000000007</v>
      </c>
      <c r="EB95" s="50">
        <f t="shared" si="43"/>
        <v>2114.7024000000001</v>
      </c>
      <c r="EC95" s="50">
        <f t="shared" si="43"/>
        <v>385.99872000000005</v>
      </c>
      <c r="ED95" s="50">
        <f t="shared" si="43"/>
        <v>425.86655999999994</v>
      </c>
      <c r="EE95" s="50">
        <f t="shared" si="43"/>
        <v>425.74464</v>
      </c>
      <c r="EF95" s="50">
        <f t="shared" si="43"/>
        <v>286.14624000000003</v>
      </c>
      <c r="EG95" s="50">
        <f t="shared" si="43"/>
        <v>280.17216000000002</v>
      </c>
      <c r="EH95" s="50">
        <f t="shared" si="43"/>
        <v>448.60464000000002</v>
      </c>
      <c r="EI95" s="50">
        <f t="shared" si="43"/>
        <v>364.29696000000001</v>
      </c>
      <c r="EJ95" s="50">
        <f t="shared" ref="EJ95:GY95" si="44">EJ94*12</f>
        <v>176.84496000000001</v>
      </c>
      <c r="EK95" s="50">
        <f t="shared" si="44"/>
        <v>207.50783999999999</v>
      </c>
      <c r="EL95" s="50">
        <f t="shared" si="44"/>
        <v>59.86272000000001</v>
      </c>
      <c r="EM95" s="50">
        <f t="shared" si="44"/>
        <v>143.19504000000001</v>
      </c>
      <c r="EN95" s="50">
        <f t="shared" si="44"/>
        <v>143.13407999999998</v>
      </c>
      <c r="EO95" s="50">
        <f t="shared" si="44"/>
        <v>143.80464000000001</v>
      </c>
      <c r="EP95" s="50">
        <f t="shared" si="44"/>
        <v>301.26432</v>
      </c>
      <c r="EQ95" s="50">
        <f t="shared" si="44"/>
        <v>187.51295999999999</v>
      </c>
      <c r="ER95" s="50">
        <f t="shared" si="44"/>
        <v>195.19391999999999</v>
      </c>
      <c r="ES95" s="50">
        <f t="shared" si="44"/>
        <v>241.64544000000001</v>
      </c>
      <c r="ET95" s="50">
        <f t="shared" si="44"/>
        <v>116.98224000000002</v>
      </c>
      <c r="EU95" s="50">
        <f t="shared" si="44"/>
        <v>131.12495999999999</v>
      </c>
      <c r="EV95" s="50">
        <f t="shared" si="44"/>
        <v>222.07727999999997</v>
      </c>
      <c r="EW95" s="50">
        <f t="shared" si="44"/>
        <v>929.15232000000003</v>
      </c>
      <c r="EX95" s="50">
        <f t="shared" si="44"/>
        <v>447.69024000000002</v>
      </c>
      <c r="EY95" s="50">
        <f t="shared" si="44"/>
        <v>263.59104000000002</v>
      </c>
      <c r="EZ95" s="50">
        <f t="shared" si="44"/>
        <v>278.46528000000001</v>
      </c>
      <c r="FA95" s="50">
        <f t="shared" si="44"/>
        <v>301.75200000000001</v>
      </c>
      <c r="FB95" s="50">
        <f t="shared" si="44"/>
        <v>255.60527999999999</v>
      </c>
      <c r="FC95" s="50">
        <f t="shared" si="44"/>
        <v>333.99984000000001</v>
      </c>
      <c r="FD95" s="50">
        <f t="shared" si="44"/>
        <v>212.99423999999999</v>
      </c>
      <c r="FE95" s="50">
        <f t="shared" si="44"/>
        <v>216.83472000000003</v>
      </c>
      <c r="FF95" s="50">
        <f t="shared" si="44"/>
        <v>252.37440000000004</v>
      </c>
      <c r="FG95" s="50">
        <f t="shared" si="44"/>
        <v>255.05664000000002</v>
      </c>
      <c r="FH95" s="50">
        <f t="shared" si="44"/>
        <v>545.2707408</v>
      </c>
      <c r="FI95" s="50">
        <f t="shared" si="44"/>
        <v>1098.4181231999999</v>
      </c>
      <c r="FJ95" s="50">
        <f t="shared" si="44"/>
        <v>208.05647999999999</v>
      </c>
      <c r="FK95" s="50">
        <f t="shared" si="44"/>
        <v>211.77504000000005</v>
      </c>
      <c r="FL95" s="50">
        <f t="shared" si="44"/>
        <v>1494.089976</v>
      </c>
      <c r="FM95" s="50">
        <f t="shared" si="44"/>
        <v>1767.0475199999996</v>
      </c>
      <c r="FN95" s="50">
        <f t="shared" si="44"/>
        <v>363.07776000000001</v>
      </c>
      <c r="FO95" s="50">
        <f t="shared" si="44"/>
        <v>509.01599999999996</v>
      </c>
      <c r="FP95" s="50">
        <f t="shared" si="44"/>
        <v>154.59456000000003</v>
      </c>
      <c r="FQ95" s="50">
        <f t="shared" si="44"/>
        <v>262.79856000000001</v>
      </c>
      <c r="FR95" s="50">
        <f t="shared" si="44"/>
        <v>316.50432000000001</v>
      </c>
      <c r="FS95" s="50">
        <f t="shared" si="44"/>
        <v>229.57535999999999</v>
      </c>
      <c r="FT95" s="50">
        <f t="shared" si="44"/>
        <v>154.65552000000002</v>
      </c>
      <c r="FU95" s="50">
        <f t="shared" si="44"/>
        <v>170.93183999999999</v>
      </c>
      <c r="FV95" s="50">
        <f t="shared" si="44"/>
        <v>262.49375999999995</v>
      </c>
      <c r="FW95" s="50">
        <f t="shared" si="44"/>
        <v>124.84608</v>
      </c>
      <c r="FX95" s="50">
        <f t="shared" si="44"/>
        <v>183.73344</v>
      </c>
      <c r="FY95" s="50">
        <f t="shared" si="44"/>
        <v>219.21215999999998</v>
      </c>
      <c r="FZ95" s="50">
        <f t="shared" si="44"/>
        <v>156.85007999999999</v>
      </c>
      <c r="GA95" s="50">
        <f t="shared" si="44"/>
        <v>231.76992000000001</v>
      </c>
      <c r="GB95" s="50">
        <f t="shared" si="44"/>
        <v>210.73872</v>
      </c>
      <c r="GC95" s="50">
        <f t="shared" si="44"/>
        <v>76.321919999999992</v>
      </c>
      <c r="GD95" s="50">
        <f t="shared" si="44"/>
        <v>211.10448000000002</v>
      </c>
      <c r="GE95" s="50">
        <f t="shared" si="44"/>
        <v>245.72976</v>
      </c>
      <c r="GF95" s="50">
        <f t="shared" si="44"/>
        <v>109.60607999999999</v>
      </c>
      <c r="GG95" s="50">
        <f t="shared" si="44"/>
        <v>25.054560000000002</v>
      </c>
      <c r="GH95" s="50">
        <f t="shared" si="44"/>
        <v>210.49488000000002</v>
      </c>
      <c r="GI95" s="50">
        <f t="shared" si="44"/>
        <v>136.8552</v>
      </c>
      <c r="GJ95" s="50">
        <f t="shared" si="44"/>
        <v>214.21343999999999</v>
      </c>
      <c r="GK95" s="50">
        <f t="shared" si="44"/>
        <v>249.08256000000003</v>
      </c>
      <c r="GL95" s="50">
        <f t="shared" si="44"/>
        <v>65.166240000000002</v>
      </c>
      <c r="GM95" s="50">
        <f t="shared" si="44"/>
        <v>62.301120000000004</v>
      </c>
      <c r="GN95" s="50">
        <f t="shared" si="44"/>
        <v>106.86287999999999</v>
      </c>
      <c r="GO95" s="50">
        <f t="shared" si="44"/>
        <v>149.83967999999999</v>
      </c>
      <c r="GP95" s="50">
        <f t="shared" si="44"/>
        <v>238.04880000000003</v>
      </c>
      <c r="GQ95" s="50">
        <f t="shared" si="44"/>
        <v>156.54528000000002</v>
      </c>
      <c r="GR95" s="50">
        <f t="shared" si="44"/>
        <v>97.779840000000007</v>
      </c>
      <c r="GS95" s="50">
        <f t="shared" si="44"/>
        <v>306.75072</v>
      </c>
      <c r="GT95" s="50">
        <f t="shared" si="44"/>
        <v>160.75152</v>
      </c>
      <c r="GU95" s="50">
        <f t="shared" si="44"/>
        <v>167.09136000000001</v>
      </c>
      <c r="GV95" s="50">
        <f t="shared" si="44"/>
        <v>121.92</v>
      </c>
      <c r="GW95" s="50">
        <f t="shared" si="44"/>
        <v>86.807040000000001</v>
      </c>
      <c r="GX95" s="50">
        <f>GX94*12</f>
        <v>34.588704</v>
      </c>
      <c r="GY95" s="50">
        <f t="shared" si="44"/>
        <v>71.810879999999997</v>
      </c>
      <c r="GZ95" s="50">
        <f t="shared" ref="GZ95:IF95" si="45">GZ94*12</f>
        <v>130.39344</v>
      </c>
      <c r="HA95" s="50">
        <f t="shared" si="45"/>
        <v>73.639680000000013</v>
      </c>
      <c r="HB95" s="50">
        <f t="shared" si="45"/>
        <v>321.99072000000001</v>
      </c>
      <c r="HC95" s="50">
        <f t="shared" si="45"/>
        <v>239.87759999999997</v>
      </c>
      <c r="HD95" s="50">
        <f t="shared" si="45"/>
        <v>209.27568000000002</v>
      </c>
      <c r="HE95" s="50">
        <f t="shared" si="45"/>
        <v>504.32208000000008</v>
      </c>
      <c r="HF95" s="50">
        <f t="shared" si="45"/>
        <v>11.8872</v>
      </c>
      <c r="HG95" s="50">
        <f t="shared" si="45"/>
        <v>35.9664</v>
      </c>
      <c r="HH95" s="50">
        <f t="shared" si="45"/>
        <v>107.22864</v>
      </c>
      <c r="HI95" s="50">
        <f t="shared" si="45"/>
        <v>124.41936000000001</v>
      </c>
      <c r="HJ95" s="50">
        <f t="shared" si="45"/>
        <v>128.74752000000001</v>
      </c>
      <c r="HK95" s="50">
        <f t="shared" si="45"/>
        <v>53.096160000000005</v>
      </c>
      <c r="HL95" s="50">
        <f t="shared" si="45"/>
        <v>312.42</v>
      </c>
      <c r="HM95" s="50">
        <f t="shared" si="45"/>
        <v>239.51183999999998</v>
      </c>
      <c r="HN95" s="50">
        <f t="shared" si="45"/>
        <v>120.70079999999999</v>
      </c>
      <c r="HO95" s="50">
        <f t="shared" si="45"/>
        <v>831.12864000000013</v>
      </c>
      <c r="HP95" s="50">
        <f t="shared" si="45"/>
        <v>151.48559999999998</v>
      </c>
      <c r="HQ95" s="50">
        <f t="shared" si="45"/>
        <v>144.71904000000001</v>
      </c>
      <c r="HR95" s="50">
        <f t="shared" si="45"/>
        <v>154.83840000000001</v>
      </c>
      <c r="HS95" s="50">
        <f t="shared" si="45"/>
        <v>320.71055999999999</v>
      </c>
      <c r="HT95" s="50">
        <f t="shared" si="45"/>
        <v>204.82560000000001</v>
      </c>
      <c r="HU95" s="50">
        <f t="shared" si="45"/>
        <v>256.15392000000003</v>
      </c>
      <c r="HV95" s="50">
        <f t="shared" si="45"/>
        <v>96.438719999999989</v>
      </c>
      <c r="HW95" s="50">
        <f t="shared" si="45"/>
        <v>275.35632000000004</v>
      </c>
      <c r="HX95" s="50">
        <f t="shared" si="45"/>
        <v>167.33520000000001</v>
      </c>
      <c r="HY95" s="50">
        <f t="shared" si="45"/>
        <v>169.89552</v>
      </c>
      <c r="HZ95" s="50">
        <f t="shared" si="45"/>
        <v>156.66720000000001</v>
      </c>
      <c r="IA95" s="50">
        <f t="shared" si="45"/>
        <v>146.36496</v>
      </c>
      <c r="IB95" s="50">
        <f t="shared" si="45"/>
        <v>100.09631999999999</v>
      </c>
      <c r="IC95" s="50">
        <f t="shared" si="45"/>
        <v>155.81376</v>
      </c>
      <c r="ID95" s="50">
        <f t="shared" si="45"/>
        <v>338.32799999999997</v>
      </c>
      <c r="IE95" s="50">
        <f t="shared" si="45"/>
        <v>156.11856</v>
      </c>
      <c r="IF95" s="50">
        <f t="shared" si="45"/>
        <v>293.40048000000002</v>
      </c>
    </row>
    <row r="96" spans="1:240" ht="15" customHeight="1">
      <c r="A96" s="21"/>
      <c r="B96" s="35" t="s">
        <v>353</v>
      </c>
      <c r="C96" s="49" t="s">
        <v>17</v>
      </c>
      <c r="D96" s="50">
        <f t="shared" si="37"/>
        <v>61977.907798399989</v>
      </c>
      <c r="E96" s="50"/>
      <c r="F96" s="50"/>
      <c r="G96" s="50">
        <f>G95-G92</f>
        <v>282.79343999999998</v>
      </c>
      <c r="H96" s="50">
        <f t="shared" ref="H96:BX96" si="46">H95-H92</f>
        <v>197.19672000000003</v>
      </c>
      <c r="I96" s="50">
        <f t="shared" si="46"/>
        <v>112.21848000000001</v>
      </c>
      <c r="J96" s="50">
        <f t="shared" si="46"/>
        <v>62.714280000000009</v>
      </c>
      <c r="K96" s="50">
        <f t="shared" si="46"/>
        <v>330.14129600000007</v>
      </c>
      <c r="L96" s="50">
        <f t="shared" si="46"/>
        <v>118.2733728</v>
      </c>
      <c r="M96" s="50">
        <f>M95-M92</f>
        <v>46.947734400000002</v>
      </c>
      <c r="N96" s="50">
        <f>N95-N92</f>
        <v>212.95372</v>
      </c>
      <c r="O96" s="50">
        <f t="shared" si="46"/>
        <v>101.73068000000001</v>
      </c>
      <c r="P96" s="50">
        <f t="shared" si="46"/>
        <v>152.02267999999998</v>
      </c>
      <c r="Q96" s="50">
        <f t="shared" si="46"/>
        <v>253.16743999999997</v>
      </c>
      <c r="R96" s="50">
        <f t="shared" si="46"/>
        <v>143.8656</v>
      </c>
      <c r="S96" s="50">
        <f t="shared" si="46"/>
        <v>336.91208000000006</v>
      </c>
      <c r="T96" s="50">
        <f t="shared" si="46"/>
        <v>270.35759999999999</v>
      </c>
      <c r="U96" s="50">
        <f t="shared" si="46"/>
        <v>247.33351999999996</v>
      </c>
      <c r="V96" s="50">
        <f t="shared" si="46"/>
        <v>251.74680000000004</v>
      </c>
      <c r="W96" s="50">
        <f t="shared" si="46"/>
        <v>255.48336</v>
      </c>
      <c r="X96" s="50">
        <f t="shared" si="46"/>
        <v>209.13067999999998</v>
      </c>
      <c r="Y96" s="50">
        <f t="shared" si="46"/>
        <v>211.04351999999997</v>
      </c>
      <c r="Z96" s="50">
        <f t="shared" si="46"/>
        <v>97.036760000000015</v>
      </c>
      <c r="AA96" s="50">
        <f t="shared" si="46"/>
        <v>156.72816</v>
      </c>
      <c r="AB96" s="50">
        <f>AB95-AB92</f>
        <v>298.19992000000002</v>
      </c>
      <c r="AC96" s="50">
        <f>AC95-AC92</f>
        <v>300.46985120000005</v>
      </c>
      <c r="AD96" s="50">
        <f>AD95-AD92</f>
        <v>272.68896000000001</v>
      </c>
      <c r="AE96" s="50">
        <f t="shared" si="46"/>
        <v>290.10864000000004</v>
      </c>
      <c r="AF96" s="50">
        <f t="shared" si="46"/>
        <v>138.50112000000001</v>
      </c>
      <c r="AG96" s="50">
        <f t="shared" si="46"/>
        <v>306.68599999999998</v>
      </c>
      <c r="AH96" s="50">
        <f t="shared" si="46"/>
        <v>272.97888</v>
      </c>
      <c r="AI96" s="50">
        <f t="shared" si="46"/>
        <v>138.92784</v>
      </c>
      <c r="AJ96" s="50">
        <f t="shared" si="46"/>
        <v>80.040480000000002</v>
      </c>
      <c r="AK96" s="50">
        <f t="shared" si="46"/>
        <v>83.374639999999999</v>
      </c>
      <c r="AL96" s="50">
        <f t="shared" si="46"/>
        <v>-370.70811999999995</v>
      </c>
      <c r="AM96" s="50">
        <f t="shared" si="46"/>
        <v>74.467999999999989</v>
      </c>
      <c r="AN96" s="50">
        <f t="shared" si="46"/>
        <v>98.755200000000002</v>
      </c>
      <c r="AO96" s="50">
        <f t="shared" si="46"/>
        <v>273.81876</v>
      </c>
      <c r="AP96" s="50">
        <f t="shared" si="46"/>
        <v>160.68611999999999</v>
      </c>
      <c r="AQ96" s="50">
        <f t="shared" si="46"/>
        <v>48.646079999999998</v>
      </c>
      <c r="AR96" s="50">
        <f t="shared" si="46"/>
        <v>366.35604000000001</v>
      </c>
      <c r="AS96" s="50">
        <f t="shared" si="46"/>
        <v>96.012</v>
      </c>
      <c r="AT96" s="50">
        <f t="shared" si="46"/>
        <v>157.69976</v>
      </c>
      <c r="AU96" s="50">
        <f t="shared" si="46"/>
        <v>291.95432</v>
      </c>
      <c r="AV96" s="50">
        <f t="shared" si="46"/>
        <v>119.26279999999998</v>
      </c>
      <c r="AW96" s="50">
        <f t="shared" si="46"/>
        <v>188.85408000000001</v>
      </c>
      <c r="AX96" s="50">
        <f t="shared" si="46"/>
        <v>288.76871999999997</v>
      </c>
      <c r="AY96" s="50">
        <f t="shared" si="46"/>
        <v>53.035200000000003</v>
      </c>
      <c r="AZ96" s="50">
        <f t="shared" si="46"/>
        <v>251.75592</v>
      </c>
      <c r="BA96" s="50">
        <f t="shared" si="46"/>
        <v>171.38332</v>
      </c>
      <c r="BB96" s="50">
        <f t="shared" si="46"/>
        <v>163.52452</v>
      </c>
      <c r="BC96" s="50">
        <f t="shared" si="46"/>
        <v>228.27919999999997</v>
      </c>
      <c r="BD96" s="50">
        <f t="shared" si="46"/>
        <v>166.15451999999999</v>
      </c>
      <c r="BE96" s="50">
        <f t="shared" si="46"/>
        <v>127.19395999999999</v>
      </c>
      <c r="BF96" s="50">
        <f t="shared" si="46"/>
        <v>183.34967999999998</v>
      </c>
      <c r="BG96" s="50">
        <f t="shared" si="46"/>
        <v>251.43416000000002</v>
      </c>
      <c r="BH96" s="50">
        <f t="shared" si="46"/>
        <v>44.044199999999996</v>
      </c>
      <c r="BI96" s="50">
        <f t="shared" si="46"/>
        <v>32.105240000000002</v>
      </c>
      <c r="BJ96" s="50">
        <f t="shared" si="46"/>
        <v>44.715760000000003</v>
      </c>
      <c r="BK96" s="50">
        <f t="shared" si="46"/>
        <v>49.910600000000002</v>
      </c>
      <c r="BL96" s="50">
        <f t="shared" si="46"/>
        <v>349.23820000000006</v>
      </c>
      <c r="BM96" s="50">
        <f t="shared" si="46"/>
        <v>143.90144000000001</v>
      </c>
      <c r="BN96" s="50">
        <f t="shared" si="46"/>
        <v>342.5772</v>
      </c>
      <c r="BO96" s="50">
        <f t="shared" si="46"/>
        <v>259.11716000000001</v>
      </c>
      <c r="BP96" s="50">
        <f t="shared" si="46"/>
        <v>32.67456</v>
      </c>
      <c r="BQ96" s="50">
        <f t="shared" si="46"/>
        <v>86.355199999999996</v>
      </c>
      <c r="BR96" s="50">
        <f t="shared" si="46"/>
        <v>67.227320000000006</v>
      </c>
      <c r="BS96" s="50">
        <f t="shared" si="46"/>
        <v>262.78255999999999</v>
      </c>
      <c r="BT96" s="50">
        <f t="shared" si="46"/>
        <v>375.40624000000003</v>
      </c>
      <c r="BU96" s="50">
        <f t="shared" si="46"/>
        <v>724.18280000000004</v>
      </c>
      <c r="BV96" s="50">
        <f t="shared" si="46"/>
        <v>137.76959999999997</v>
      </c>
      <c r="BW96" s="50">
        <f t="shared" si="46"/>
        <v>16.50216</v>
      </c>
      <c r="BX96" s="50">
        <f t="shared" si="46"/>
        <v>330.39431999999999</v>
      </c>
      <c r="BY96" s="50">
        <f t="shared" ref="BY96:EJ96" si="47">BY95-BY92</f>
        <v>288.64296000000002</v>
      </c>
      <c r="BZ96" s="50">
        <f t="shared" si="47"/>
        <v>19.791320000000002</v>
      </c>
      <c r="CA96" s="50">
        <f t="shared" si="47"/>
        <v>344.41043999999994</v>
      </c>
      <c r="CB96" s="50">
        <f t="shared" si="47"/>
        <v>276.31843999999995</v>
      </c>
      <c r="CC96" s="50">
        <f t="shared" si="47"/>
        <v>238.45796000000004</v>
      </c>
      <c r="CD96" s="50">
        <f t="shared" si="47"/>
        <v>329.30088000000006</v>
      </c>
      <c r="CE96" s="50">
        <f t="shared" si="47"/>
        <v>323.37067999999999</v>
      </c>
      <c r="CF96" s="50">
        <f t="shared" si="47"/>
        <v>255.23951999999997</v>
      </c>
      <c r="CG96" s="50">
        <f t="shared" si="47"/>
        <v>134.27887999999999</v>
      </c>
      <c r="CH96" s="50">
        <f t="shared" si="47"/>
        <v>110.02524000000001</v>
      </c>
      <c r="CI96" s="50">
        <f t="shared" si="47"/>
        <v>14.24696</v>
      </c>
      <c r="CJ96" s="50">
        <f t="shared" si="47"/>
        <v>95.451800000000006</v>
      </c>
      <c r="CK96" s="50">
        <f t="shared" si="47"/>
        <v>150.86244000000002</v>
      </c>
      <c r="CL96" s="50">
        <f t="shared" si="47"/>
        <v>334.05736000000002</v>
      </c>
      <c r="CM96" s="50">
        <f t="shared" si="47"/>
        <v>231.96964000000003</v>
      </c>
      <c r="CN96" s="50">
        <f t="shared" si="47"/>
        <v>355.01948000000004</v>
      </c>
      <c r="CO96" s="50">
        <f t="shared" si="47"/>
        <v>153.84536</v>
      </c>
      <c r="CP96" s="50">
        <f t="shared" si="47"/>
        <v>122.05508</v>
      </c>
      <c r="CQ96" s="50">
        <f t="shared" si="47"/>
        <v>251.82576</v>
      </c>
      <c r="CR96" s="50">
        <f t="shared" si="47"/>
        <v>138.31379999999999</v>
      </c>
      <c r="CS96" s="50">
        <f t="shared" si="47"/>
        <v>138.06116</v>
      </c>
      <c r="CT96" s="50">
        <f t="shared" si="47"/>
        <v>215.36280000000002</v>
      </c>
      <c r="CU96" s="50">
        <f t="shared" si="47"/>
        <v>204.36319999999995</v>
      </c>
      <c r="CV96" s="50">
        <f t="shared" si="47"/>
        <v>195.55968000000001</v>
      </c>
      <c r="CW96" s="50">
        <f t="shared" si="47"/>
        <v>249.69940000000003</v>
      </c>
      <c r="CX96" s="50">
        <f t="shared" si="47"/>
        <v>178.16808</v>
      </c>
      <c r="CY96" s="50">
        <f t="shared" si="47"/>
        <v>139.13928000000001</v>
      </c>
      <c r="CZ96" s="50">
        <f t="shared" si="47"/>
        <v>138.12379999999999</v>
      </c>
      <c r="DA96" s="50">
        <f t="shared" si="47"/>
        <v>447.66512000000006</v>
      </c>
      <c r="DB96" s="50">
        <f t="shared" si="47"/>
        <v>97.951160000000016</v>
      </c>
      <c r="DC96" s="50">
        <f t="shared" si="47"/>
        <v>183.24575999999999</v>
      </c>
      <c r="DD96" s="50">
        <f t="shared" si="47"/>
        <v>152.02068</v>
      </c>
      <c r="DE96" s="50">
        <f t="shared" si="47"/>
        <v>660.49716000000001</v>
      </c>
      <c r="DF96" s="50">
        <f t="shared" si="47"/>
        <v>29.687519999999999</v>
      </c>
      <c r="DG96" s="50">
        <f t="shared" si="47"/>
        <v>291.42463999999995</v>
      </c>
      <c r="DH96" s="50">
        <f t="shared" si="47"/>
        <v>146.4188</v>
      </c>
      <c r="DI96" s="50">
        <f t="shared" si="47"/>
        <v>284.16808000000003</v>
      </c>
      <c r="DJ96" s="50">
        <f t="shared" si="47"/>
        <v>279.75839999999999</v>
      </c>
      <c r="DK96" s="50">
        <f t="shared" si="47"/>
        <v>1665.2512399999998</v>
      </c>
      <c r="DL96" s="50">
        <f t="shared" si="47"/>
        <v>1515.5444399999999</v>
      </c>
      <c r="DM96" s="50">
        <f t="shared" si="47"/>
        <v>1710.0360799999999</v>
      </c>
      <c r="DN96" s="50">
        <f t="shared" si="47"/>
        <v>652.24903999999992</v>
      </c>
      <c r="DO96" s="50">
        <f t="shared" si="47"/>
        <v>1698.2095600000002</v>
      </c>
      <c r="DP96" s="50">
        <f t="shared" si="47"/>
        <v>897.76584000000003</v>
      </c>
      <c r="DQ96" s="50">
        <f t="shared" si="47"/>
        <v>166.51760000000002</v>
      </c>
      <c r="DR96" s="50">
        <f t="shared" si="47"/>
        <v>156.05759999999998</v>
      </c>
      <c r="DS96" s="50">
        <f t="shared" si="47"/>
        <v>212.98268000000002</v>
      </c>
      <c r="DT96" s="50">
        <f t="shared" si="47"/>
        <v>152.64071999999999</v>
      </c>
      <c r="DU96" s="50">
        <f t="shared" si="47"/>
        <v>266.01787999999999</v>
      </c>
      <c r="DV96" s="50">
        <f t="shared" si="47"/>
        <v>175.92483999999999</v>
      </c>
      <c r="DW96" s="50">
        <f t="shared" si="47"/>
        <v>1058.08464</v>
      </c>
      <c r="DX96" s="50">
        <f t="shared" si="47"/>
        <v>407.71463999999997</v>
      </c>
      <c r="DY96" s="50">
        <f t="shared" si="47"/>
        <v>1470.8553599999998</v>
      </c>
      <c r="DZ96" s="50">
        <f t="shared" si="47"/>
        <v>259.55340000000001</v>
      </c>
      <c r="EA96" s="50">
        <f t="shared" si="47"/>
        <v>367.04692000000006</v>
      </c>
      <c r="EB96" s="50">
        <f t="shared" si="47"/>
        <v>1610.7204000000002</v>
      </c>
      <c r="EC96" s="50">
        <f t="shared" si="47"/>
        <v>383.78172000000006</v>
      </c>
      <c r="ED96" s="50">
        <f t="shared" si="47"/>
        <v>425.48755999999992</v>
      </c>
      <c r="EE96" s="50">
        <f t="shared" si="47"/>
        <v>422.48164000000003</v>
      </c>
      <c r="EF96" s="50">
        <f t="shared" si="47"/>
        <v>283.73924000000005</v>
      </c>
      <c r="EG96" s="50">
        <f t="shared" si="47"/>
        <v>276.70716000000004</v>
      </c>
      <c r="EH96" s="50">
        <f t="shared" si="47"/>
        <v>444.74864000000002</v>
      </c>
      <c r="EI96" s="50">
        <f t="shared" si="47"/>
        <v>360.60596000000004</v>
      </c>
      <c r="EJ96" s="50">
        <f t="shared" si="47"/>
        <v>175.78796000000003</v>
      </c>
      <c r="EK96" s="50">
        <f t="shared" ref="EK96:GZ96" si="48">EK95-EK92</f>
        <v>205.96583999999999</v>
      </c>
      <c r="EL96" s="50">
        <f t="shared" si="48"/>
        <v>58.995720000000013</v>
      </c>
      <c r="EM96" s="50">
        <f t="shared" si="48"/>
        <v>139.84604000000002</v>
      </c>
      <c r="EN96" s="50">
        <f t="shared" si="48"/>
        <v>139.36807999999999</v>
      </c>
      <c r="EO96" s="50">
        <f t="shared" si="48"/>
        <v>139.78564</v>
      </c>
      <c r="EP96" s="50">
        <f t="shared" si="48"/>
        <v>297.80232000000001</v>
      </c>
      <c r="EQ96" s="50">
        <f t="shared" si="48"/>
        <v>185.01095999999998</v>
      </c>
      <c r="ER96" s="50">
        <f t="shared" si="48"/>
        <v>193.46191999999999</v>
      </c>
      <c r="ES96" s="50">
        <f t="shared" si="48"/>
        <v>240.10344000000001</v>
      </c>
      <c r="ET96" s="50">
        <f t="shared" si="48"/>
        <v>115.44024000000002</v>
      </c>
      <c r="EU96" s="50">
        <f t="shared" si="48"/>
        <v>130.25995999999998</v>
      </c>
      <c r="EV96" s="50">
        <f t="shared" si="48"/>
        <v>218.20727999999997</v>
      </c>
      <c r="EW96" s="50">
        <f t="shared" si="48"/>
        <v>928.09832000000006</v>
      </c>
      <c r="EX96" s="50">
        <f t="shared" si="48"/>
        <v>444.03724</v>
      </c>
      <c r="EY96" s="50">
        <f t="shared" si="48"/>
        <v>256.84204</v>
      </c>
      <c r="EZ96" s="50">
        <f t="shared" si="48"/>
        <v>276.35428000000002</v>
      </c>
      <c r="FA96" s="50">
        <f t="shared" si="48"/>
        <v>299.99600000000004</v>
      </c>
      <c r="FB96" s="50">
        <f t="shared" si="48"/>
        <v>255.60527999999999</v>
      </c>
      <c r="FC96" s="50">
        <f t="shared" si="48"/>
        <v>333.78584000000001</v>
      </c>
      <c r="FD96" s="50">
        <f t="shared" si="48"/>
        <v>211.45223999999999</v>
      </c>
      <c r="FE96" s="50">
        <f t="shared" si="48"/>
        <v>212.65872000000005</v>
      </c>
      <c r="FF96" s="50">
        <f t="shared" si="48"/>
        <v>251.69940000000003</v>
      </c>
      <c r="FG96" s="50">
        <f t="shared" si="48"/>
        <v>244.51664000000002</v>
      </c>
      <c r="FH96" s="50">
        <f t="shared" si="48"/>
        <v>543.10774079999999</v>
      </c>
      <c r="FI96" s="50">
        <f t="shared" si="48"/>
        <v>1095.8081232</v>
      </c>
      <c r="FJ96" s="50">
        <f t="shared" si="48"/>
        <v>208.05647999999999</v>
      </c>
      <c r="FK96" s="50">
        <f t="shared" si="48"/>
        <v>211.77504000000005</v>
      </c>
      <c r="FL96" s="50">
        <f t="shared" si="48"/>
        <v>1486.108976</v>
      </c>
      <c r="FM96" s="50">
        <f t="shared" si="48"/>
        <v>1744.8665199999996</v>
      </c>
      <c r="FN96" s="50">
        <f t="shared" si="48"/>
        <v>360.48376000000002</v>
      </c>
      <c r="FO96" s="50">
        <f t="shared" si="48"/>
        <v>500.96799999999996</v>
      </c>
      <c r="FP96" s="50">
        <f t="shared" si="48"/>
        <v>153.34956000000003</v>
      </c>
      <c r="FQ96" s="50">
        <f t="shared" si="48"/>
        <v>259.61756000000003</v>
      </c>
      <c r="FR96" s="50">
        <f t="shared" si="48"/>
        <v>294.96832000000001</v>
      </c>
      <c r="FS96" s="50">
        <f t="shared" si="48"/>
        <v>228.71035999999998</v>
      </c>
      <c r="FT96" s="50">
        <f t="shared" si="48"/>
        <v>144.10452000000004</v>
      </c>
      <c r="FU96" s="50">
        <f t="shared" si="48"/>
        <v>169.87783999999999</v>
      </c>
      <c r="FV96" s="50">
        <f t="shared" si="48"/>
        <v>261.96775999999994</v>
      </c>
      <c r="FW96" s="50">
        <f t="shared" si="48"/>
        <v>119.16908000000001</v>
      </c>
      <c r="FX96" s="50">
        <f t="shared" si="48"/>
        <v>179.11243999999999</v>
      </c>
      <c r="FY96" s="50">
        <f t="shared" si="48"/>
        <v>214.45115999999999</v>
      </c>
      <c r="FZ96" s="50">
        <f t="shared" si="48"/>
        <v>154.62307999999999</v>
      </c>
      <c r="GA96" s="50">
        <f t="shared" si="48"/>
        <v>230.22792000000001</v>
      </c>
      <c r="GB96" s="50">
        <f t="shared" si="48"/>
        <v>206.17071999999999</v>
      </c>
      <c r="GC96" s="50">
        <f t="shared" si="48"/>
        <v>74.971919999999997</v>
      </c>
      <c r="GD96" s="50">
        <f t="shared" si="48"/>
        <v>209.56248000000002</v>
      </c>
      <c r="GE96" s="50">
        <f t="shared" si="48"/>
        <v>242.79476</v>
      </c>
      <c r="GF96" s="50">
        <f t="shared" si="48"/>
        <v>108.74108</v>
      </c>
      <c r="GG96" s="50">
        <f t="shared" si="48"/>
        <v>24.187560000000001</v>
      </c>
      <c r="GH96" s="50">
        <f t="shared" si="48"/>
        <v>208.95288000000002</v>
      </c>
      <c r="GI96" s="50">
        <f t="shared" si="48"/>
        <v>135.12619999999998</v>
      </c>
      <c r="GJ96" s="50">
        <f t="shared" si="48"/>
        <v>70.67143999999999</v>
      </c>
      <c r="GK96" s="50">
        <f t="shared" si="48"/>
        <v>248.02856000000003</v>
      </c>
      <c r="GL96" s="50">
        <f t="shared" si="48"/>
        <v>63.62424</v>
      </c>
      <c r="GM96" s="50">
        <f t="shared" si="48"/>
        <v>60.569120000000005</v>
      </c>
      <c r="GN96" s="50">
        <f t="shared" si="48"/>
        <v>102.49987999999999</v>
      </c>
      <c r="GO96" s="50">
        <f t="shared" si="48"/>
        <v>149.83967999999999</v>
      </c>
      <c r="GP96" s="50">
        <f t="shared" si="48"/>
        <v>232.50080000000003</v>
      </c>
      <c r="GQ96" s="50">
        <f t="shared" si="48"/>
        <v>154.28528000000003</v>
      </c>
      <c r="GR96" s="50">
        <f t="shared" si="48"/>
        <v>97.779840000000007</v>
      </c>
      <c r="GS96" s="50">
        <f t="shared" si="48"/>
        <v>306.07571999999999</v>
      </c>
      <c r="GT96" s="50">
        <f t="shared" si="48"/>
        <v>160.75152</v>
      </c>
      <c r="GU96" s="50">
        <f t="shared" si="48"/>
        <v>167.09136000000001</v>
      </c>
      <c r="GV96" s="50">
        <f t="shared" si="48"/>
        <v>118.571</v>
      </c>
      <c r="GW96" s="50">
        <f t="shared" si="48"/>
        <v>85.942040000000006</v>
      </c>
      <c r="GX96" s="50">
        <f>GX95-GX92</f>
        <v>34.588704</v>
      </c>
      <c r="GY96" s="50">
        <f t="shared" si="48"/>
        <v>71.810879999999997</v>
      </c>
      <c r="GZ96" s="50">
        <f t="shared" si="48"/>
        <v>128.13344000000001</v>
      </c>
      <c r="HA96" s="50">
        <f t="shared" ref="HA96:IF96" si="49">HA95-HA92</f>
        <v>13.471680000000021</v>
      </c>
      <c r="HB96" s="50">
        <f t="shared" si="49"/>
        <v>230.03172000000001</v>
      </c>
      <c r="HC96" s="50">
        <f t="shared" si="49"/>
        <v>42.467599999999948</v>
      </c>
      <c r="HD96" s="50">
        <f t="shared" si="49"/>
        <v>207.54368000000002</v>
      </c>
      <c r="HE96" s="50">
        <f t="shared" si="49"/>
        <v>501.43108000000007</v>
      </c>
      <c r="HF96" s="50">
        <f t="shared" si="49"/>
        <v>10.3452</v>
      </c>
      <c r="HG96" s="50">
        <f t="shared" si="49"/>
        <v>30.400400000000001</v>
      </c>
      <c r="HH96" s="50">
        <f t="shared" si="49"/>
        <v>107.22864</v>
      </c>
      <c r="HI96" s="50">
        <f t="shared" si="49"/>
        <v>124.41936000000001</v>
      </c>
      <c r="HJ96" s="50">
        <f t="shared" si="49"/>
        <v>128.74752000000001</v>
      </c>
      <c r="HK96" s="50">
        <f t="shared" si="49"/>
        <v>47.858160000000005</v>
      </c>
      <c r="HL96" s="50">
        <f t="shared" si="49"/>
        <v>310.88</v>
      </c>
      <c r="HM96" s="50">
        <f t="shared" si="49"/>
        <v>235.11683999999997</v>
      </c>
      <c r="HN96" s="50">
        <f t="shared" si="49"/>
        <v>119.16079999999998</v>
      </c>
      <c r="HO96" s="50">
        <f t="shared" si="49"/>
        <v>670.3756400000002</v>
      </c>
      <c r="HP96" s="50">
        <f t="shared" si="49"/>
        <v>148.02559999999997</v>
      </c>
      <c r="HQ96" s="50">
        <f t="shared" si="49"/>
        <v>137.39804000000001</v>
      </c>
      <c r="HR96" s="50">
        <f t="shared" si="49"/>
        <v>148.85240000000002</v>
      </c>
      <c r="HS96" s="50">
        <f t="shared" si="49"/>
        <v>319.84555999999998</v>
      </c>
      <c r="HT96" s="50">
        <f t="shared" si="49"/>
        <v>202.9486</v>
      </c>
      <c r="HU96" s="50">
        <f t="shared" si="49"/>
        <v>255.28892000000002</v>
      </c>
      <c r="HV96" s="50">
        <f t="shared" si="49"/>
        <v>89.027719999999988</v>
      </c>
      <c r="HW96" s="50">
        <f t="shared" si="49"/>
        <v>265.80432000000002</v>
      </c>
      <c r="HX96" s="50">
        <f t="shared" si="49"/>
        <v>90.931200000000018</v>
      </c>
      <c r="HY96" s="50">
        <f t="shared" si="49"/>
        <v>168.35552000000001</v>
      </c>
      <c r="HZ96" s="50">
        <f t="shared" si="49"/>
        <v>150.6482</v>
      </c>
      <c r="IA96" s="50">
        <f t="shared" si="49"/>
        <v>143.76895999999999</v>
      </c>
      <c r="IB96" s="50">
        <f t="shared" si="49"/>
        <v>100.09631999999999</v>
      </c>
      <c r="IC96" s="50">
        <f t="shared" si="49"/>
        <v>154.08176</v>
      </c>
      <c r="ID96" s="50">
        <f t="shared" si="49"/>
        <v>236.83499999999998</v>
      </c>
      <c r="IE96" s="50">
        <f t="shared" si="49"/>
        <v>155.25355999999999</v>
      </c>
      <c r="IF96" s="50">
        <f t="shared" si="49"/>
        <v>290.67448000000002</v>
      </c>
    </row>
    <row r="97" spans="4:240" ht="15" customHeight="1"/>
    <row r="98" spans="4:240" ht="15" customHeight="1">
      <c r="D98" s="3"/>
    </row>
    <row r="99" spans="4:240" ht="13.5" customHeight="1">
      <c r="D99" s="34"/>
      <c r="F99" s="3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</row>
    <row r="100" spans="4:240" ht="12.75" customHeight="1"/>
  </sheetData>
  <sheetProtection formatCells="0" formatColumns="0" formatRows="0" insertColumns="0" insertRows="0" insertHyperlinks="0" deleteColumns="0" deleteRows="0" sort="0" autoFilter="0" pivotTables="0"/>
  <mergeCells count="240">
    <mergeCell ref="IB4:IB6"/>
    <mergeCell ref="IC4:IC6"/>
    <mergeCell ref="ID4:ID6"/>
    <mergeCell ref="IE4:IE6"/>
    <mergeCell ref="IF4:IF6"/>
    <mergeCell ref="D5:F5"/>
    <mergeCell ref="M4:M6"/>
    <mergeCell ref="HV4:HV6"/>
    <mergeCell ref="HW4:HW6"/>
    <mergeCell ref="HX4:HX6"/>
    <mergeCell ref="HY4:HY6"/>
    <mergeCell ref="HZ4:HZ6"/>
    <mergeCell ref="IA4:IA6"/>
    <mergeCell ref="HP4:HP6"/>
    <mergeCell ref="HQ4:HQ6"/>
    <mergeCell ref="HR4:HR6"/>
    <mergeCell ref="HS4:HS6"/>
    <mergeCell ref="HT4:HT6"/>
    <mergeCell ref="HU4:HU6"/>
    <mergeCell ref="HJ4:HJ6"/>
    <mergeCell ref="HK4:HK6"/>
    <mergeCell ref="HL4:HL6"/>
    <mergeCell ref="HM4:HM6"/>
    <mergeCell ref="HN4:HN6"/>
    <mergeCell ref="HO4:HO6"/>
    <mergeCell ref="HD4:HD6"/>
    <mergeCell ref="HE4:HE6"/>
    <mergeCell ref="HF4:HF6"/>
    <mergeCell ref="HG4:HG6"/>
    <mergeCell ref="HH4:HH6"/>
    <mergeCell ref="HI4:HI6"/>
    <mergeCell ref="GW4:GW6"/>
    <mergeCell ref="GY4:GY6"/>
    <mergeCell ref="GZ4:GZ6"/>
    <mergeCell ref="HA4:HA6"/>
    <mergeCell ref="HB4:HB6"/>
    <mergeCell ref="HC4:HC6"/>
    <mergeCell ref="GX4:GX6"/>
    <mergeCell ref="GQ4:GQ6"/>
    <mergeCell ref="GR4:GR6"/>
    <mergeCell ref="GS4:GS6"/>
    <mergeCell ref="GT4:GT6"/>
    <mergeCell ref="GU4:GU6"/>
    <mergeCell ref="GV4:GV6"/>
    <mergeCell ref="GK4:GK6"/>
    <mergeCell ref="GL4:GL6"/>
    <mergeCell ref="GM4:GM6"/>
    <mergeCell ref="GN4:GN6"/>
    <mergeCell ref="GO4:GO6"/>
    <mergeCell ref="GP4:GP6"/>
    <mergeCell ref="GE4:GE6"/>
    <mergeCell ref="GF4:GF6"/>
    <mergeCell ref="GG4:GG6"/>
    <mergeCell ref="GH4:GH6"/>
    <mergeCell ref="GI4:GI6"/>
    <mergeCell ref="GJ4:GJ6"/>
    <mergeCell ref="FY4:FY6"/>
    <mergeCell ref="FZ4:FZ6"/>
    <mergeCell ref="GA4:GA6"/>
    <mergeCell ref="GB4:GB6"/>
    <mergeCell ref="GC4:GC6"/>
    <mergeCell ref="GD4:GD6"/>
    <mergeCell ref="FS4:FS6"/>
    <mergeCell ref="FT4:FT6"/>
    <mergeCell ref="FU4:FU6"/>
    <mergeCell ref="FV4:FV6"/>
    <mergeCell ref="FW4:FW6"/>
    <mergeCell ref="FX4:FX6"/>
    <mergeCell ref="FM4:FM6"/>
    <mergeCell ref="FN4:FN6"/>
    <mergeCell ref="FO4:FO6"/>
    <mergeCell ref="FP4:FP6"/>
    <mergeCell ref="FQ4:FQ6"/>
    <mergeCell ref="FR4:FR6"/>
    <mergeCell ref="FG4:FG6"/>
    <mergeCell ref="FH4:FH6"/>
    <mergeCell ref="FI4:FI6"/>
    <mergeCell ref="FJ4:FJ6"/>
    <mergeCell ref="FK4:FK6"/>
    <mergeCell ref="FL4:FL6"/>
    <mergeCell ref="FA4:FA6"/>
    <mergeCell ref="FB4:FB6"/>
    <mergeCell ref="FC4:FC6"/>
    <mergeCell ref="FD4:FD6"/>
    <mergeCell ref="FE4:FE6"/>
    <mergeCell ref="FF4:FF6"/>
    <mergeCell ref="EU4:EU6"/>
    <mergeCell ref="EV4:EV6"/>
    <mergeCell ref="EW4:EW6"/>
    <mergeCell ref="EX4:EX6"/>
    <mergeCell ref="EY4:EY6"/>
    <mergeCell ref="EZ4:EZ6"/>
    <mergeCell ref="EO4:EO6"/>
    <mergeCell ref="EP4:EP6"/>
    <mergeCell ref="EQ4:EQ6"/>
    <mergeCell ref="ER4:ER6"/>
    <mergeCell ref="ES4:ES6"/>
    <mergeCell ref="ET4:ET6"/>
    <mergeCell ref="EI4:EI6"/>
    <mergeCell ref="EJ4:EJ6"/>
    <mergeCell ref="EK4:EK6"/>
    <mergeCell ref="EL4:EL6"/>
    <mergeCell ref="EM4:EM6"/>
    <mergeCell ref="EN4:EN6"/>
    <mergeCell ref="EC4:EC6"/>
    <mergeCell ref="ED4:ED6"/>
    <mergeCell ref="EE4:EE6"/>
    <mergeCell ref="EF4:EF6"/>
    <mergeCell ref="EG4:EG6"/>
    <mergeCell ref="EH4:EH6"/>
    <mergeCell ref="DW4:DW6"/>
    <mergeCell ref="DX4:DX6"/>
    <mergeCell ref="DY4:DY6"/>
    <mergeCell ref="DZ4:DZ6"/>
    <mergeCell ref="EA4:EA6"/>
    <mergeCell ref="EB4:EB6"/>
    <mergeCell ref="DQ4:DQ6"/>
    <mergeCell ref="DR4:DR6"/>
    <mergeCell ref="DS4:DS6"/>
    <mergeCell ref="DT4:DT6"/>
    <mergeCell ref="DU4:DU6"/>
    <mergeCell ref="DV4:DV6"/>
    <mergeCell ref="DK4:DK6"/>
    <mergeCell ref="DL4:DL6"/>
    <mergeCell ref="DM4:DM6"/>
    <mergeCell ref="DN4:DN6"/>
    <mergeCell ref="DO4:DO6"/>
    <mergeCell ref="DP4:DP6"/>
    <mergeCell ref="DE4:DE6"/>
    <mergeCell ref="DF4:DF6"/>
    <mergeCell ref="DG4:DG6"/>
    <mergeCell ref="DH4:DH6"/>
    <mergeCell ref="DI4:DI6"/>
    <mergeCell ref="DJ4:DJ6"/>
    <mergeCell ref="CY4:CY6"/>
    <mergeCell ref="CZ4:CZ6"/>
    <mergeCell ref="DA4:DA6"/>
    <mergeCell ref="DB4:DB6"/>
    <mergeCell ref="DC4:DC6"/>
    <mergeCell ref="DD4:DD6"/>
    <mergeCell ref="CS4:CS6"/>
    <mergeCell ref="CT4:CT6"/>
    <mergeCell ref="CU4:CU6"/>
    <mergeCell ref="CV4:CV6"/>
    <mergeCell ref="CW4:CW6"/>
    <mergeCell ref="CX4:CX6"/>
    <mergeCell ref="CM4:CM6"/>
    <mergeCell ref="CN4:CN6"/>
    <mergeCell ref="CO4:CO6"/>
    <mergeCell ref="CP4:CP6"/>
    <mergeCell ref="CQ4:CQ6"/>
    <mergeCell ref="CR4:CR6"/>
    <mergeCell ref="CG4:CG6"/>
    <mergeCell ref="CH4:CH6"/>
    <mergeCell ref="CI4:CI6"/>
    <mergeCell ref="CJ4:CJ6"/>
    <mergeCell ref="CK4:CK6"/>
    <mergeCell ref="CL4:CL6"/>
    <mergeCell ref="CA4:CA6"/>
    <mergeCell ref="CB4:CB6"/>
    <mergeCell ref="CC4:CC6"/>
    <mergeCell ref="CD4:CD6"/>
    <mergeCell ref="CE4:CE6"/>
    <mergeCell ref="CF4:CF6"/>
    <mergeCell ref="BU4:BU6"/>
    <mergeCell ref="BV4:BV6"/>
    <mergeCell ref="BW4:BW6"/>
    <mergeCell ref="BX4:BX6"/>
    <mergeCell ref="BY4:BY6"/>
    <mergeCell ref="BZ4:BZ6"/>
    <mergeCell ref="BO4:BO6"/>
    <mergeCell ref="BP4:BP6"/>
    <mergeCell ref="BQ4:BQ6"/>
    <mergeCell ref="BR4:BR6"/>
    <mergeCell ref="BS4:BS6"/>
    <mergeCell ref="BT4:BT6"/>
    <mergeCell ref="BI4:BI6"/>
    <mergeCell ref="BJ4:BJ6"/>
    <mergeCell ref="BK4:BK6"/>
    <mergeCell ref="BL4:BL6"/>
    <mergeCell ref="BM4:BM6"/>
    <mergeCell ref="BN4:BN6"/>
    <mergeCell ref="BC4:BC6"/>
    <mergeCell ref="BD4:BD6"/>
    <mergeCell ref="BE4:BE6"/>
    <mergeCell ref="BF4:BF6"/>
    <mergeCell ref="BG4:BG6"/>
    <mergeCell ref="BH4:BH6"/>
    <mergeCell ref="AW4:AW6"/>
    <mergeCell ref="AX4:AX6"/>
    <mergeCell ref="AY4:AY6"/>
    <mergeCell ref="AZ4:AZ6"/>
    <mergeCell ref="BA4:BA6"/>
    <mergeCell ref="BB4:BB6"/>
    <mergeCell ref="AQ4:AQ6"/>
    <mergeCell ref="AR4:AR6"/>
    <mergeCell ref="AS4:AS6"/>
    <mergeCell ref="AT4:AT6"/>
    <mergeCell ref="AU4:AU6"/>
    <mergeCell ref="AV4:AV6"/>
    <mergeCell ref="AK4:AK6"/>
    <mergeCell ref="AL4:AL6"/>
    <mergeCell ref="AM4:AM6"/>
    <mergeCell ref="AN4:AN6"/>
    <mergeCell ref="AO4:AO6"/>
    <mergeCell ref="AP4:AP6"/>
    <mergeCell ref="AG4:AG6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A2:AL2"/>
    <mergeCell ref="A4:A6"/>
    <mergeCell ref="B4:B6"/>
    <mergeCell ref="C4:C6"/>
    <mergeCell ref="D4:F4"/>
    <mergeCell ref="G4:G6"/>
    <mergeCell ref="H4:H6"/>
    <mergeCell ref="I4:I6"/>
    <mergeCell ref="J4:J6"/>
    <mergeCell ref="K4:K6"/>
    <mergeCell ref="S4:S6"/>
    <mergeCell ref="T4:T6"/>
    <mergeCell ref="U4:U6"/>
    <mergeCell ref="V4:V6"/>
    <mergeCell ref="W4:W6"/>
    <mergeCell ref="X4:X6"/>
    <mergeCell ref="L4:L6"/>
    <mergeCell ref="N4:N6"/>
    <mergeCell ref="O4:O6"/>
    <mergeCell ref="P4:P6"/>
    <mergeCell ref="Q4:Q6"/>
    <mergeCell ref="R4:R6"/>
    <mergeCell ref="AE4:AE6"/>
    <mergeCell ref="AF4:AF6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F98"/>
  <sheetViews>
    <sheetView zoomScale="89" zoomScaleNormal="89" workbookViewId="0"/>
  </sheetViews>
  <sheetFormatPr defaultColWidth="3.5703125" defaultRowHeight="15"/>
  <cols>
    <col min="1" max="1" width="5.140625" style="1" customWidth="1"/>
    <col min="2" max="2" width="62" style="1" customWidth="1"/>
    <col min="3" max="3" width="11.140625" style="1" customWidth="1"/>
    <col min="4" max="4" width="13.140625" style="1" customWidth="1"/>
    <col min="5" max="5" width="10" style="1" customWidth="1"/>
    <col min="6" max="6" width="9.5703125" style="1" customWidth="1"/>
    <col min="7" max="7" width="7.85546875" style="1" customWidth="1"/>
    <col min="8" max="8" width="8.140625" style="1" customWidth="1"/>
    <col min="9" max="9" width="8" style="1" customWidth="1"/>
    <col min="10" max="10" width="7.28515625" style="1" customWidth="1"/>
    <col min="11" max="12" width="7.85546875" style="1" customWidth="1"/>
    <col min="13" max="13" width="7.28515625" style="1" customWidth="1"/>
    <col min="14" max="14" width="8.28515625" style="1" customWidth="1"/>
    <col min="15" max="15" width="8.42578125" style="1" customWidth="1"/>
    <col min="16" max="16" width="7.85546875" style="1" customWidth="1"/>
    <col min="17" max="19" width="8" style="1" customWidth="1"/>
    <col min="20" max="20" width="7.85546875" style="1" customWidth="1"/>
    <col min="21" max="21" width="8.42578125" style="1" customWidth="1"/>
    <col min="22" max="22" width="7.85546875" style="1" customWidth="1"/>
    <col min="23" max="23" width="8" style="1" customWidth="1"/>
    <col min="24" max="25" width="7.7109375" style="1" customWidth="1"/>
    <col min="26" max="26" width="7.85546875" style="1" customWidth="1"/>
    <col min="27" max="27" width="7.7109375" style="1" customWidth="1"/>
    <col min="28" max="28" width="9" style="1" customWidth="1"/>
    <col min="29" max="29" width="8.140625" style="1" customWidth="1"/>
    <col min="30" max="30" width="8.42578125" style="1" customWidth="1"/>
    <col min="31" max="31" width="7.85546875" style="1" customWidth="1"/>
    <col min="32" max="33" width="7.7109375" style="1" customWidth="1"/>
    <col min="34" max="35" width="7.85546875" style="1" customWidth="1"/>
    <col min="36" max="36" width="6.7109375" style="1" customWidth="1"/>
    <col min="37" max="37" width="8.140625" style="1" customWidth="1"/>
    <col min="38" max="38" width="7.7109375" style="1" customWidth="1"/>
    <col min="39" max="39" width="6.7109375" style="1" customWidth="1"/>
    <col min="40" max="40" width="7.42578125" style="1" customWidth="1"/>
    <col min="41" max="42" width="7.85546875" style="1" customWidth="1"/>
    <col min="43" max="43" width="6.7109375" style="1" customWidth="1"/>
    <col min="44" max="44" width="8" style="1" customWidth="1"/>
    <col min="45" max="45" width="7.140625" style="1" customWidth="1"/>
    <col min="46" max="46" width="7.7109375" style="1" customWidth="1"/>
    <col min="47" max="48" width="7.85546875" style="1" customWidth="1"/>
    <col min="49" max="49" width="8" style="1" customWidth="1"/>
    <col min="50" max="50" width="8.28515625" style="1" customWidth="1"/>
    <col min="51" max="51" width="6.85546875" style="1" customWidth="1"/>
    <col min="52" max="52" width="7.7109375" style="1" customWidth="1"/>
    <col min="53" max="53" width="8.140625" style="1" customWidth="1"/>
    <col min="54" max="54" width="8" style="1" customWidth="1"/>
    <col min="55" max="57" width="7.85546875" style="1" customWidth="1"/>
    <col min="58" max="58" width="8.28515625" style="1" customWidth="1"/>
    <col min="59" max="59" width="7.85546875" style="1" customWidth="1"/>
    <col min="60" max="60" width="6.5703125" style="1" customWidth="1"/>
    <col min="61" max="61" width="6.85546875" style="1" customWidth="1"/>
    <col min="62" max="62" width="7" style="1" customWidth="1"/>
    <col min="63" max="63" width="6.7109375" style="1" customWidth="1"/>
    <col min="64" max="65" width="7.85546875" style="1" customWidth="1"/>
    <col min="66" max="66" width="8" style="1" customWidth="1"/>
    <col min="67" max="67" width="7.85546875" style="1" customWidth="1"/>
    <col min="68" max="68" width="6.5703125" style="1" customWidth="1"/>
    <col min="69" max="69" width="7.42578125" style="1" customWidth="1"/>
    <col min="70" max="70" width="7" style="1" customWidth="1"/>
    <col min="71" max="71" width="8.140625" style="1" customWidth="1"/>
    <col min="72" max="73" width="7.85546875" style="1" customWidth="1"/>
    <col min="74" max="74" width="8" style="1" customWidth="1"/>
    <col min="75" max="75" width="6.85546875" style="1" customWidth="1"/>
    <col min="76" max="76" width="8" style="1" customWidth="1"/>
    <col min="77" max="77" width="7.85546875" style="1" customWidth="1"/>
    <col min="78" max="78" width="6.85546875" style="1" customWidth="1"/>
    <col min="79" max="79" width="8.28515625" style="1" customWidth="1"/>
    <col min="80" max="80" width="7.85546875" style="1" customWidth="1"/>
    <col min="81" max="81" width="8.140625" style="1" customWidth="1"/>
    <col min="82" max="83" width="8" style="1" customWidth="1"/>
    <col min="84" max="84" width="7.85546875" style="1" customWidth="1"/>
    <col min="85" max="85" width="8" style="1" customWidth="1"/>
    <col min="86" max="86" width="7.85546875" style="1" customWidth="1"/>
    <col min="87" max="87" width="6.7109375" style="1" customWidth="1"/>
    <col min="88" max="88" width="6.5703125" style="1" customWidth="1"/>
    <col min="89" max="89" width="7.85546875" style="1" customWidth="1"/>
    <col min="90" max="90" width="7.7109375" style="1" customWidth="1"/>
    <col min="91" max="91" width="7.85546875" style="1" customWidth="1"/>
    <col min="92" max="92" width="8.42578125" style="1" customWidth="1"/>
    <col min="93" max="93" width="7.85546875" style="1" customWidth="1"/>
    <col min="94" max="94" width="7.7109375" style="1" customWidth="1"/>
    <col min="95" max="96" width="8" style="1" customWidth="1"/>
    <col min="97" max="97" width="7.7109375" style="1" customWidth="1"/>
    <col min="98" max="98" width="7.85546875" style="1" customWidth="1"/>
    <col min="99" max="99" width="8" style="1" customWidth="1"/>
    <col min="100" max="100" width="8.140625" style="1" customWidth="1"/>
    <col min="101" max="103" width="7.85546875" style="1" customWidth="1"/>
    <col min="104" max="104" width="8" style="1" customWidth="1"/>
    <col min="105" max="105" width="8.5703125" style="1" customWidth="1"/>
    <col min="106" max="106" width="7.42578125" style="1" customWidth="1"/>
    <col min="107" max="107" width="8.42578125" style="1" customWidth="1"/>
    <col min="108" max="108" width="8" style="1" customWidth="1"/>
    <col min="109" max="109" width="7.85546875" style="1" customWidth="1"/>
    <col min="110" max="110" width="7.140625" style="1" customWidth="1"/>
    <col min="111" max="111" width="7.85546875" style="1" customWidth="1"/>
    <col min="112" max="112" width="8.140625" style="1" customWidth="1"/>
    <col min="113" max="114" width="8" style="1" customWidth="1"/>
    <col min="115" max="115" width="9.42578125" style="1" customWidth="1"/>
    <col min="116" max="116" width="9.5703125" style="1" customWidth="1"/>
    <col min="117" max="117" width="9.28515625" style="1" customWidth="1"/>
    <col min="118" max="118" width="7.85546875" style="1" customWidth="1"/>
    <col min="119" max="119" width="10" style="1" customWidth="1"/>
    <col min="120" max="120" width="8.140625" style="1" customWidth="1"/>
    <col min="121" max="121" width="7.85546875" style="1" customWidth="1"/>
    <col min="122" max="122" width="8.140625" style="1" customWidth="1"/>
    <col min="123" max="123" width="8" style="1" customWidth="1"/>
    <col min="124" max="124" width="8.140625" style="1" customWidth="1"/>
    <col min="125" max="126" width="8" style="1" customWidth="1"/>
    <col min="127" max="127" width="9.85546875" style="1" customWidth="1"/>
    <col min="128" max="128" width="8.42578125" style="1" customWidth="1"/>
    <col min="129" max="129" width="9.5703125" style="1" customWidth="1"/>
    <col min="130" max="130" width="8.28515625" style="1" customWidth="1"/>
    <col min="131" max="131" width="8.5703125" style="1" customWidth="1"/>
    <col min="132" max="132" width="9.42578125" style="1" customWidth="1"/>
    <col min="133" max="134" width="8" style="1" customWidth="1"/>
    <col min="135" max="136" width="8.140625" style="1" customWidth="1"/>
    <col min="137" max="139" width="8" style="1" customWidth="1"/>
    <col min="140" max="140" width="8.140625" style="1" customWidth="1"/>
    <col min="141" max="141" width="8" style="1" customWidth="1"/>
    <col min="142" max="142" width="7.7109375" style="1" customWidth="1"/>
    <col min="143" max="143" width="8.42578125" style="1" customWidth="1"/>
    <col min="144" max="144" width="7.85546875" style="1" customWidth="1"/>
    <col min="145" max="148" width="8" style="1" customWidth="1"/>
    <col min="149" max="149" width="7.85546875" style="1" customWidth="1"/>
    <col min="150" max="150" width="8.28515625" style="1" customWidth="1"/>
    <col min="151" max="152" width="7.85546875" style="1" customWidth="1"/>
    <col min="153" max="153" width="8" style="1" customWidth="1"/>
    <col min="154" max="154" width="7.85546875" style="1" customWidth="1"/>
    <col min="155" max="155" width="8.140625" style="1" customWidth="1"/>
    <col min="156" max="156" width="8" style="1" customWidth="1"/>
    <col min="157" max="157" width="8.42578125" style="1" customWidth="1"/>
    <col min="158" max="158" width="8.28515625" style="1" customWidth="1"/>
    <col min="159" max="159" width="8.140625" style="1" customWidth="1"/>
    <col min="160" max="160" width="7.85546875" style="1" customWidth="1"/>
    <col min="161" max="161" width="8.42578125" style="1" customWidth="1"/>
    <col min="162" max="162" width="8.7109375" style="1" customWidth="1"/>
    <col min="163" max="163" width="8" style="1" customWidth="1"/>
    <col min="164" max="164" width="8.140625" style="1" customWidth="1"/>
    <col min="165" max="165" width="9.42578125" style="1" customWidth="1"/>
    <col min="166" max="166" width="8.28515625" style="1" customWidth="1"/>
    <col min="167" max="167" width="7.85546875" style="1" customWidth="1"/>
    <col min="168" max="168" width="9.42578125" style="1" customWidth="1"/>
    <col min="169" max="169" width="9.85546875" style="1" customWidth="1"/>
    <col min="170" max="170" width="8" style="1" customWidth="1"/>
    <col min="171" max="171" width="7.85546875" style="1" customWidth="1"/>
    <col min="172" max="172" width="8" style="1" customWidth="1"/>
    <col min="173" max="173" width="8.140625" style="1" customWidth="1"/>
    <col min="174" max="174" width="8" style="1" customWidth="1"/>
    <col min="175" max="175" width="8.140625" style="1" customWidth="1"/>
    <col min="176" max="176" width="7.7109375" style="1" customWidth="1"/>
    <col min="177" max="177" width="7.85546875" style="1" customWidth="1"/>
    <col min="178" max="179" width="7.7109375" style="1" customWidth="1"/>
    <col min="180" max="181" width="8" style="1" customWidth="1"/>
    <col min="182" max="182" width="7.7109375" style="1" customWidth="1"/>
    <col min="183" max="183" width="8.140625" style="1" customWidth="1"/>
    <col min="184" max="184" width="7.85546875" style="1" customWidth="1"/>
    <col min="185" max="185" width="6.85546875" style="1" customWidth="1"/>
    <col min="186" max="187" width="8" style="1" customWidth="1"/>
    <col min="188" max="188" width="7.7109375" style="1" customWidth="1"/>
    <col min="189" max="189" width="7.85546875" style="1" customWidth="1"/>
    <col min="190" max="190" width="8" style="1" customWidth="1"/>
    <col min="191" max="191" width="8.140625" style="1" customWidth="1"/>
    <col min="192" max="192" width="8" style="1" customWidth="1"/>
    <col min="193" max="194" width="7.7109375" style="1" customWidth="1"/>
    <col min="195" max="195" width="7.42578125" style="1" customWidth="1"/>
    <col min="196" max="196" width="7.7109375" style="1" customWidth="1"/>
    <col min="197" max="199" width="8" style="1" customWidth="1"/>
    <col min="200" max="200" width="6.85546875" style="1" customWidth="1"/>
    <col min="201" max="201" width="7.7109375" style="1" customWidth="1"/>
    <col min="202" max="202" width="8.42578125" style="1" customWidth="1"/>
    <col min="203" max="203" width="8.28515625" style="1" customWidth="1"/>
    <col min="204" max="204" width="7.7109375" style="1" customWidth="1"/>
    <col min="205" max="206" width="7.85546875" style="1" customWidth="1"/>
    <col min="207" max="207" width="6.85546875" style="1" customWidth="1"/>
    <col min="208" max="208" width="8.140625" style="1" customWidth="1"/>
    <col min="209" max="209" width="7.7109375" style="1" customWidth="1"/>
    <col min="210" max="210" width="7.85546875" style="1" customWidth="1"/>
    <col min="211" max="211" width="8" style="1" customWidth="1"/>
    <col min="212" max="212" width="7.7109375" style="1" customWidth="1"/>
    <col min="213" max="213" width="8" style="1" customWidth="1"/>
    <col min="214" max="214" width="6.85546875" style="1" customWidth="1"/>
    <col min="215" max="215" width="7.42578125" style="1" customWidth="1"/>
    <col min="216" max="216" width="8.140625" style="1" customWidth="1"/>
    <col min="217" max="217" width="8" style="1" customWidth="1"/>
    <col min="218" max="218" width="7.85546875" style="1" customWidth="1"/>
    <col min="219" max="219" width="7" style="1" customWidth="1"/>
    <col min="220" max="220" width="8" style="1" customWidth="1"/>
    <col min="221" max="221" width="7.85546875" style="1" customWidth="1"/>
    <col min="222" max="222" width="8.42578125" style="1" customWidth="1"/>
    <col min="223" max="224" width="8" style="1" customWidth="1"/>
    <col min="225" max="225" width="7.85546875" style="1" customWidth="1"/>
    <col min="226" max="226" width="8.140625" style="1" customWidth="1"/>
    <col min="227" max="227" width="7.85546875" style="1" customWidth="1"/>
    <col min="228" max="228" width="8.140625" style="1" customWidth="1"/>
    <col min="229" max="229" width="8" style="1" customWidth="1"/>
    <col min="230" max="230" width="7.28515625" style="1" customWidth="1"/>
    <col min="231" max="231" width="8" style="1" customWidth="1"/>
    <col min="232" max="232" width="8.140625" style="1" customWidth="1"/>
    <col min="233" max="233" width="8" style="1" customWidth="1"/>
    <col min="234" max="234" width="8.28515625" style="1" customWidth="1"/>
    <col min="235" max="237" width="8" style="1" customWidth="1"/>
    <col min="238" max="238" width="7.85546875" style="1" customWidth="1"/>
    <col min="239" max="239" width="7.7109375" style="1" customWidth="1"/>
    <col min="240" max="240" width="8" style="1" customWidth="1"/>
    <col min="241" max="16384" width="3.5703125" style="1"/>
  </cols>
  <sheetData>
    <row r="1" spans="1:240" ht="21" customHeight="1">
      <c r="A1" s="72" t="s">
        <v>356</v>
      </c>
      <c r="B1" s="4"/>
      <c r="C1" s="4"/>
      <c r="D1" s="4"/>
      <c r="E1" s="4"/>
      <c r="F1" s="4"/>
      <c r="G1" s="4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</row>
    <row r="2" spans="1:240" ht="16.5" customHeight="1">
      <c r="A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 t="s">
        <v>3</v>
      </c>
      <c r="AK2" s="8"/>
      <c r="AL2" s="7"/>
    </row>
    <row r="3" spans="1:240" ht="36.75" customHeight="1">
      <c r="A3" s="75" t="s">
        <v>4</v>
      </c>
      <c r="B3" s="76" t="s">
        <v>5</v>
      </c>
      <c r="C3" s="76" t="s">
        <v>6</v>
      </c>
      <c r="D3" s="77" t="s">
        <v>7</v>
      </c>
      <c r="E3" s="77"/>
      <c r="F3" s="77"/>
      <c r="G3" s="84" t="s">
        <v>8</v>
      </c>
      <c r="H3" s="84" t="s">
        <v>121</v>
      </c>
      <c r="I3" s="84" t="s">
        <v>122</v>
      </c>
      <c r="J3" s="84" t="s">
        <v>123</v>
      </c>
      <c r="K3" s="85" t="s">
        <v>124</v>
      </c>
      <c r="L3" s="85" t="s">
        <v>125</v>
      </c>
      <c r="M3" s="85" t="s">
        <v>126</v>
      </c>
      <c r="N3" s="84" t="s">
        <v>9</v>
      </c>
      <c r="O3" s="84" t="s">
        <v>127</v>
      </c>
      <c r="P3" s="84" t="s">
        <v>128</v>
      </c>
      <c r="Q3" s="84" t="s">
        <v>129</v>
      </c>
      <c r="R3" s="84" t="s">
        <v>130</v>
      </c>
      <c r="S3" s="84" t="s">
        <v>131</v>
      </c>
      <c r="T3" s="84" t="s">
        <v>132</v>
      </c>
      <c r="U3" s="84" t="s">
        <v>133</v>
      </c>
      <c r="V3" s="84" t="s">
        <v>134</v>
      </c>
      <c r="W3" s="84" t="s">
        <v>135</v>
      </c>
      <c r="X3" s="84" t="s">
        <v>136</v>
      </c>
      <c r="Y3" s="84" t="s">
        <v>137</v>
      </c>
      <c r="Z3" s="84" t="s">
        <v>138</v>
      </c>
      <c r="AA3" s="84" t="s">
        <v>139</v>
      </c>
      <c r="AB3" s="84" t="s">
        <v>140</v>
      </c>
      <c r="AC3" s="84" t="s">
        <v>141</v>
      </c>
      <c r="AD3" s="84" t="s">
        <v>142</v>
      </c>
      <c r="AE3" s="84" t="s">
        <v>143</v>
      </c>
      <c r="AF3" s="84" t="s">
        <v>144</v>
      </c>
      <c r="AG3" s="84" t="s">
        <v>145</v>
      </c>
      <c r="AH3" s="84" t="s">
        <v>146</v>
      </c>
      <c r="AI3" s="84" t="s">
        <v>147</v>
      </c>
      <c r="AJ3" s="84" t="s">
        <v>148</v>
      </c>
      <c r="AK3" s="84" t="s">
        <v>149</v>
      </c>
      <c r="AL3" s="84" t="s">
        <v>150</v>
      </c>
      <c r="AM3" s="84" t="s">
        <v>151</v>
      </c>
      <c r="AN3" s="84" t="s">
        <v>152</v>
      </c>
      <c r="AO3" s="84" t="s">
        <v>153</v>
      </c>
      <c r="AP3" s="84" t="s">
        <v>154</v>
      </c>
      <c r="AQ3" s="84" t="s">
        <v>155</v>
      </c>
      <c r="AR3" s="84" t="s">
        <v>156</v>
      </c>
      <c r="AS3" s="84" t="s">
        <v>157</v>
      </c>
      <c r="AT3" s="84" t="s">
        <v>158</v>
      </c>
      <c r="AU3" s="84" t="s">
        <v>159</v>
      </c>
      <c r="AV3" s="84" t="s">
        <v>160</v>
      </c>
      <c r="AW3" s="84" t="s">
        <v>161</v>
      </c>
      <c r="AX3" s="84" t="s">
        <v>162</v>
      </c>
      <c r="AY3" s="84" t="s">
        <v>163</v>
      </c>
      <c r="AZ3" s="84" t="s">
        <v>164</v>
      </c>
      <c r="BA3" s="84" t="s">
        <v>165</v>
      </c>
      <c r="BB3" s="84" t="s">
        <v>166</v>
      </c>
      <c r="BC3" s="84" t="s">
        <v>167</v>
      </c>
      <c r="BD3" s="84" t="s">
        <v>168</v>
      </c>
      <c r="BE3" s="84" t="s">
        <v>169</v>
      </c>
      <c r="BF3" s="84" t="s">
        <v>170</v>
      </c>
      <c r="BG3" s="84" t="s">
        <v>171</v>
      </c>
      <c r="BH3" s="84" t="s">
        <v>172</v>
      </c>
      <c r="BI3" s="84" t="s">
        <v>173</v>
      </c>
      <c r="BJ3" s="84" t="s">
        <v>174</v>
      </c>
      <c r="BK3" s="84" t="s">
        <v>175</v>
      </c>
      <c r="BL3" s="84" t="s">
        <v>176</v>
      </c>
      <c r="BM3" s="84" t="s">
        <v>177</v>
      </c>
      <c r="BN3" s="84" t="s">
        <v>178</v>
      </c>
      <c r="BO3" s="84" t="s">
        <v>179</v>
      </c>
      <c r="BP3" s="84" t="s">
        <v>180</v>
      </c>
      <c r="BQ3" s="84" t="s">
        <v>181</v>
      </c>
      <c r="BR3" s="84" t="s">
        <v>182</v>
      </c>
      <c r="BS3" s="84" t="s">
        <v>183</v>
      </c>
      <c r="BT3" s="84" t="s">
        <v>184</v>
      </c>
      <c r="BU3" s="84" t="s">
        <v>185</v>
      </c>
      <c r="BV3" s="84" t="s">
        <v>186</v>
      </c>
      <c r="BW3" s="84" t="s">
        <v>187</v>
      </c>
      <c r="BX3" s="84" t="s">
        <v>188</v>
      </c>
      <c r="BY3" s="84" t="s">
        <v>189</v>
      </c>
      <c r="BZ3" s="84" t="s">
        <v>190</v>
      </c>
      <c r="CA3" s="84" t="s">
        <v>191</v>
      </c>
      <c r="CB3" s="84" t="s">
        <v>192</v>
      </c>
      <c r="CC3" s="84" t="s">
        <v>193</v>
      </c>
      <c r="CD3" s="84" t="s">
        <v>194</v>
      </c>
      <c r="CE3" s="84" t="s">
        <v>195</v>
      </c>
      <c r="CF3" s="84" t="s">
        <v>196</v>
      </c>
      <c r="CG3" s="84" t="s">
        <v>197</v>
      </c>
      <c r="CH3" s="84" t="s">
        <v>198</v>
      </c>
      <c r="CI3" s="84" t="s">
        <v>199</v>
      </c>
      <c r="CJ3" s="84" t="s">
        <v>200</v>
      </c>
      <c r="CK3" s="84" t="s">
        <v>201</v>
      </c>
      <c r="CL3" s="84" t="s">
        <v>202</v>
      </c>
      <c r="CM3" s="84" t="s">
        <v>203</v>
      </c>
      <c r="CN3" s="84" t="s">
        <v>204</v>
      </c>
      <c r="CO3" s="84" t="s">
        <v>205</v>
      </c>
      <c r="CP3" s="84" t="s">
        <v>206</v>
      </c>
      <c r="CQ3" s="84" t="s">
        <v>207</v>
      </c>
      <c r="CR3" s="84" t="s">
        <v>208</v>
      </c>
      <c r="CS3" s="84" t="s">
        <v>209</v>
      </c>
      <c r="CT3" s="84" t="s">
        <v>210</v>
      </c>
      <c r="CU3" s="84" t="s">
        <v>211</v>
      </c>
      <c r="CV3" s="84" t="s">
        <v>212</v>
      </c>
      <c r="CW3" s="84" t="s">
        <v>213</v>
      </c>
      <c r="CX3" s="84" t="s">
        <v>214</v>
      </c>
      <c r="CY3" s="84" t="s">
        <v>215</v>
      </c>
      <c r="CZ3" s="84" t="s">
        <v>216</v>
      </c>
      <c r="DA3" s="84" t="s">
        <v>217</v>
      </c>
      <c r="DB3" s="84" t="s">
        <v>218</v>
      </c>
      <c r="DC3" s="84" t="s">
        <v>219</v>
      </c>
      <c r="DD3" s="84" t="s">
        <v>220</v>
      </c>
      <c r="DE3" s="84" t="s">
        <v>221</v>
      </c>
      <c r="DF3" s="84" t="s">
        <v>222</v>
      </c>
      <c r="DG3" s="84" t="s">
        <v>223</v>
      </c>
      <c r="DH3" s="84" t="s">
        <v>224</v>
      </c>
      <c r="DI3" s="84" t="s">
        <v>225</v>
      </c>
      <c r="DJ3" s="84" t="s">
        <v>226</v>
      </c>
      <c r="DK3" s="84" t="s">
        <v>227</v>
      </c>
      <c r="DL3" s="84" t="s">
        <v>228</v>
      </c>
      <c r="DM3" s="84" t="s">
        <v>229</v>
      </c>
      <c r="DN3" s="84" t="s">
        <v>230</v>
      </c>
      <c r="DO3" s="84" t="s">
        <v>231</v>
      </c>
      <c r="DP3" s="84" t="s">
        <v>232</v>
      </c>
      <c r="DQ3" s="84" t="s">
        <v>233</v>
      </c>
      <c r="DR3" s="84" t="s">
        <v>234</v>
      </c>
      <c r="DS3" s="84" t="s">
        <v>235</v>
      </c>
      <c r="DT3" s="84" t="s">
        <v>236</v>
      </c>
      <c r="DU3" s="84" t="s">
        <v>237</v>
      </c>
      <c r="DV3" s="84" t="s">
        <v>238</v>
      </c>
      <c r="DW3" s="84" t="s">
        <v>239</v>
      </c>
      <c r="DX3" s="84" t="s">
        <v>240</v>
      </c>
      <c r="DY3" s="84" t="s">
        <v>241</v>
      </c>
      <c r="DZ3" s="84" t="s">
        <v>242</v>
      </c>
      <c r="EA3" s="84" t="s">
        <v>244</v>
      </c>
      <c r="EB3" s="84" t="s">
        <v>243</v>
      </c>
      <c r="EC3" s="84" t="s">
        <v>245</v>
      </c>
      <c r="ED3" s="84" t="s">
        <v>246</v>
      </c>
      <c r="EE3" s="84" t="s">
        <v>247</v>
      </c>
      <c r="EF3" s="84" t="s">
        <v>248</v>
      </c>
      <c r="EG3" s="84" t="s">
        <v>249</v>
      </c>
      <c r="EH3" s="84" t="s">
        <v>250</v>
      </c>
      <c r="EI3" s="84" t="s">
        <v>251</v>
      </c>
      <c r="EJ3" s="84" t="s">
        <v>252</v>
      </c>
      <c r="EK3" s="84" t="s">
        <v>253</v>
      </c>
      <c r="EL3" s="84" t="s">
        <v>254</v>
      </c>
      <c r="EM3" s="84" t="s">
        <v>255</v>
      </c>
      <c r="EN3" s="84" t="s">
        <v>256</v>
      </c>
      <c r="EO3" s="84" t="s">
        <v>257</v>
      </c>
      <c r="EP3" s="84" t="s">
        <v>258</v>
      </c>
      <c r="EQ3" s="84" t="s">
        <v>259</v>
      </c>
      <c r="ER3" s="84" t="s">
        <v>260</v>
      </c>
      <c r="ES3" s="84" t="s">
        <v>261</v>
      </c>
      <c r="ET3" s="84" t="s">
        <v>10</v>
      </c>
      <c r="EU3" s="84" t="s">
        <v>262</v>
      </c>
      <c r="EV3" s="84" t="s">
        <v>263</v>
      </c>
      <c r="EW3" s="84" t="s">
        <v>264</v>
      </c>
      <c r="EX3" s="84" t="s">
        <v>265</v>
      </c>
      <c r="EY3" s="84" t="s">
        <v>266</v>
      </c>
      <c r="EZ3" s="84" t="s">
        <v>267</v>
      </c>
      <c r="FA3" s="84" t="s">
        <v>268</v>
      </c>
      <c r="FB3" s="84" t="s">
        <v>269</v>
      </c>
      <c r="FC3" s="84" t="s">
        <v>270</v>
      </c>
      <c r="FD3" s="84" t="s">
        <v>271</v>
      </c>
      <c r="FE3" s="84" t="s">
        <v>272</v>
      </c>
      <c r="FF3" s="84" t="s">
        <v>273</v>
      </c>
      <c r="FG3" s="84" t="s">
        <v>274</v>
      </c>
      <c r="FH3" s="84" t="s">
        <v>275</v>
      </c>
      <c r="FI3" s="84" t="s">
        <v>276</v>
      </c>
      <c r="FJ3" s="84" t="s">
        <v>277</v>
      </c>
      <c r="FK3" s="84" t="s">
        <v>278</v>
      </c>
      <c r="FL3" s="84" t="s">
        <v>279</v>
      </c>
      <c r="FM3" s="84" t="s">
        <v>280</v>
      </c>
      <c r="FN3" s="84" t="s">
        <v>281</v>
      </c>
      <c r="FO3" s="84" t="s">
        <v>282</v>
      </c>
      <c r="FP3" s="84" t="s">
        <v>283</v>
      </c>
      <c r="FQ3" s="84" t="s">
        <v>284</v>
      </c>
      <c r="FR3" s="84" t="s">
        <v>285</v>
      </c>
      <c r="FS3" s="84" t="s">
        <v>286</v>
      </c>
      <c r="FT3" s="84" t="s">
        <v>287</v>
      </c>
      <c r="FU3" s="84" t="s">
        <v>288</v>
      </c>
      <c r="FV3" s="84" t="s">
        <v>289</v>
      </c>
      <c r="FW3" s="84" t="s">
        <v>290</v>
      </c>
      <c r="FX3" s="84" t="s">
        <v>291</v>
      </c>
      <c r="FY3" s="84" t="s">
        <v>292</v>
      </c>
      <c r="FZ3" s="84" t="s">
        <v>293</v>
      </c>
      <c r="GA3" s="84" t="s">
        <v>294</v>
      </c>
      <c r="GB3" s="84" t="s">
        <v>295</v>
      </c>
      <c r="GC3" s="84" t="s">
        <v>296</v>
      </c>
      <c r="GD3" s="84" t="s">
        <v>297</v>
      </c>
      <c r="GE3" s="84" t="s">
        <v>298</v>
      </c>
      <c r="GF3" s="84" t="s">
        <v>299</v>
      </c>
      <c r="GG3" s="84" t="s">
        <v>300</v>
      </c>
      <c r="GH3" s="84" t="s">
        <v>301</v>
      </c>
      <c r="GI3" s="84" t="s">
        <v>302</v>
      </c>
      <c r="GJ3" s="84" t="s">
        <v>303</v>
      </c>
      <c r="GK3" s="84" t="s">
        <v>304</v>
      </c>
      <c r="GL3" s="84" t="s">
        <v>305</v>
      </c>
      <c r="GM3" s="84" t="s">
        <v>306</v>
      </c>
      <c r="GN3" s="84" t="s">
        <v>307</v>
      </c>
      <c r="GO3" s="84" t="s">
        <v>308</v>
      </c>
      <c r="GP3" s="84" t="s">
        <v>309</v>
      </c>
      <c r="GQ3" s="84" t="s">
        <v>310</v>
      </c>
      <c r="GR3" s="84" t="s">
        <v>311</v>
      </c>
      <c r="GS3" s="84" t="s">
        <v>312</v>
      </c>
      <c r="GT3" s="84" t="s">
        <v>313</v>
      </c>
      <c r="GU3" s="84" t="s">
        <v>314</v>
      </c>
      <c r="GV3" s="84" t="s">
        <v>315</v>
      </c>
      <c r="GW3" s="84" t="s">
        <v>316</v>
      </c>
      <c r="GX3" s="84" t="s">
        <v>317</v>
      </c>
      <c r="GY3" s="84" t="s">
        <v>318</v>
      </c>
      <c r="GZ3" s="84" t="s">
        <v>319</v>
      </c>
      <c r="HA3" s="84" t="s">
        <v>320</v>
      </c>
      <c r="HB3" s="84" t="s">
        <v>321</v>
      </c>
      <c r="HC3" s="84" t="s">
        <v>322</v>
      </c>
      <c r="HD3" s="84" t="s">
        <v>323</v>
      </c>
      <c r="HE3" s="84" t="s">
        <v>324</v>
      </c>
      <c r="HF3" s="84" t="s">
        <v>325</v>
      </c>
      <c r="HG3" s="84" t="s">
        <v>326</v>
      </c>
      <c r="HH3" s="84" t="s">
        <v>327</v>
      </c>
      <c r="HI3" s="84" t="s">
        <v>328</v>
      </c>
      <c r="HJ3" s="84" t="s">
        <v>329</v>
      </c>
      <c r="HK3" s="84" t="s">
        <v>330</v>
      </c>
      <c r="HL3" s="84" t="s">
        <v>331</v>
      </c>
      <c r="HM3" s="84" t="s">
        <v>332</v>
      </c>
      <c r="HN3" s="84" t="s">
        <v>333</v>
      </c>
      <c r="HO3" s="84" t="s">
        <v>334</v>
      </c>
      <c r="HP3" s="84" t="s">
        <v>335</v>
      </c>
      <c r="HQ3" s="84" t="s">
        <v>336</v>
      </c>
      <c r="HR3" s="84" t="s">
        <v>337</v>
      </c>
      <c r="HS3" s="84" t="s">
        <v>338</v>
      </c>
      <c r="HT3" s="84" t="s">
        <v>339</v>
      </c>
      <c r="HU3" s="84" t="s">
        <v>340</v>
      </c>
      <c r="HV3" s="84" t="s">
        <v>341</v>
      </c>
      <c r="HW3" s="84" t="s">
        <v>342</v>
      </c>
      <c r="HX3" s="84" t="s">
        <v>343</v>
      </c>
      <c r="HY3" s="84" t="s">
        <v>344</v>
      </c>
      <c r="HZ3" s="84" t="s">
        <v>345</v>
      </c>
      <c r="IA3" s="84" t="s">
        <v>346</v>
      </c>
      <c r="IB3" s="84" t="s">
        <v>347</v>
      </c>
      <c r="IC3" s="84" t="s">
        <v>348</v>
      </c>
      <c r="ID3" s="84" t="s">
        <v>349</v>
      </c>
      <c r="IE3" s="84" t="s">
        <v>350</v>
      </c>
      <c r="IF3" s="84" t="s">
        <v>351</v>
      </c>
    </row>
    <row r="4" spans="1:240" ht="46.5" customHeight="1">
      <c r="A4" s="75"/>
      <c r="B4" s="76"/>
      <c r="C4" s="76"/>
      <c r="D4" s="77" t="s">
        <v>11</v>
      </c>
      <c r="E4" s="77"/>
      <c r="F4" s="77"/>
      <c r="G4" s="85"/>
      <c r="H4" s="85"/>
      <c r="I4" s="85"/>
      <c r="J4" s="85"/>
      <c r="K4" s="85"/>
      <c r="L4" s="85"/>
      <c r="M4" s="85"/>
      <c r="N4" s="84"/>
      <c r="O4" s="84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6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</row>
    <row r="5" spans="1:240" ht="86.25" customHeight="1">
      <c r="A5" s="75"/>
      <c r="B5" s="76"/>
      <c r="C5" s="76"/>
      <c r="D5" s="52" t="s">
        <v>12</v>
      </c>
      <c r="E5" s="51" t="s">
        <v>13</v>
      </c>
      <c r="F5" s="51" t="s">
        <v>14</v>
      </c>
      <c r="G5" s="85"/>
      <c r="H5" s="85"/>
      <c r="I5" s="85"/>
      <c r="J5" s="85"/>
      <c r="K5" s="85"/>
      <c r="L5" s="85"/>
      <c r="M5" s="85"/>
      <c r="N5" s="84"/>
      <c r="O5" s="84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6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</row>
    <row r="6" spans="1:240" s="2" customFormat="1" ht="15" customHeight="1">
      <c r="A6" s="11" t="s">
        <v>15</v>
      </c>
      <c r="B6" s="12" t="s">
        <v>16</v>
      </c>
      <c r="C6" s="13" t="s">
        <v>17</v>
      </c>
      <c r="D6" s="14">
        <f>E6+F6</f>
        <v>2655.2139999999999</v>
      </c>
      <c r="E6" s="14">
        <f>E9+E16+E27+E29+E32+E34+E36+E38+E40+E42+E44+E46+E48+E50+E52+E54+E56+E58+E60+E62+E64</f>
        <v>574.88800000000003</v>
      </c>
      <c r="F6" s="14">
        <f>F9+F16+F27+F29+F32+F36+F38+F42+F50</f>
        <v>2080.326</v>
      </c>
      <c r="G6" s="14">
        <f t="shared" ref="G6:BT6" si="0">G9+G16+G27+G29+G32+G34+G36+G38+G40+G42+G44+G46+G48+G50+G52+G54+G56+G58+G60+G62+G64</f>
        <v>8.5180000000000007</v>
      </c>
      <c r="H6" s="14">
        <f t="shared" si="0"/>
        <v>1.3160000000000001</v>
      </c>
      <c r="I6" s="14">
        <f t="shared" si="0"/>
        <v>1.534</v>
      </c>
      <c r="J6" s="14">
        <f t="shared" si="0"/>
        <v>0</v>
      </c>
      <c r="K6" s="14">
        <f t="shared" si="0"/>
        <v>1.901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f t="shared" si="0"/>
        <v>1.0309999999999999</v>
      </c>
      <c r="T6" s="14">
        <f t="shared" si="0"/>
        <v>3.74</v>
      </c>
      <c r="U6" s="14">
        <f t="shared" si="0"/>
        <v>103.36</v>
      </c>
      <c r="V6" s="14">
        <f t="shared" si="0"/>
        <v>5.0999999999999996</v>
      </c>
      <c r="W6" s="14">
        <f t="shared" si="0"/>
        <v>0</v>
      </c>
      <c r="X6" s="14">
        <f t="shared" si="0"/>
        <v>96.548000000000002</v>
      </c>
      <c r="Y6" s="14">
        <f t="shared" si="0"/>
        <v>3.504</v>
      </c>
      <c r="Z6" s="14">
        <f t="shared" si="0"/>
        <v>0</v>
      </c>
      <c r="AA6" s="14">
        <f t="shared" si="0"/>
        <v>0</v>
      </c>
      <c r="AB6" s="14">
        <f t="shared" si="0"/>
        <v>0</v>
      </c>
      <c r="AC6" s="14">
        <f t="shared" si="0"/>
        <v>0</v>
      </c>
      <c r="AD6" s="14">
        <f t="shared" si="0"/>
        <v>2.4129999999999998</v>
      </c>
      <c r="AE6" s="14">
        <f t="shared" si="0"/>
        <v>0</v>
      </c>
      <c r="AF6" s="14">
        <f t="shared" si="0"/>
        <v>0</v>
      </c>
      <c r="AG6" s="14">
        <f t="shared" si="0"/>
        <v>1.286</v>
      </c>
      <c r="AH6" s="14">
        <f t="shared" si="0"/>
        <v>0</v>
      </c>
      <c r="AI6" s="14">
        <f t="shared" si="0"/>
        <v>0</v>
      </c>
      <c r="AJ6" s="14">
        <f t="shared" si="0"/>
        <v>0</v>
      </c>
      <c r="AK6" s="14">
        <f t="shared" si="0"/>
        <v>175.96299999999999</v>
      </c>
      <c r="AL6" s="14">
        <f t="shared" si="0"/>
        <v>0</v>
      </c>
      <c r="AM6" s="14">
        <f t="shared" si="0"/>
        <v>0</v>
      </c>
      <c r="AN6" s="14">
        <f t="shared" si="0"/>
        <v>0</v>
      </c>
      <c r="AO6" s="14">
        <f t="shared" si="0"/>
        <v>0.438</v>
      </c>
      <c r="AP6" s="14">
        <f t="shared" si="0"/>
        <v>0</v>
      </c>
      <c r="AQ6" s="14">
        <f t="shared" si="0"/>
        <v>0</v>
      </c>
      <c r="AR6" s="14">
        <f t="shared" si="0"/>
        <v>0</v>
      </c>
      <c r="AS6" s="14">
        <f t="shared" si="0"/>
        <v>0</v>
      </c>
      <c r="AT6" s="14">
        <f t="shared" si="0"/>
        <v>0</v>
      </c>
      <c r="AU6" s="14">
        <f t="shared" si="0"/>
        <v>1.3340000000000001</v>
      </c>
      <c r="AV6" s="14">
        <f t="shared" si="0"/>
        <v>0</v>
      </c>
      <c r="AW6" s="14">
        <f t="shared" si="0"/>
        <v>0</v>
      </c>
      <c r="AX6" s="14">
        <f t="shared" si="0"/>
        <v>0</v>
      </c>
      <c r="AY6" s="14">
        <f t="shared" si="0"/>
        <v>0</v>
      </c>
      <c r="AZ6" s="14">
        <f t="shared" si="0"/>
        <v>0</v>
      </c>
      <c r="BA6" s="14">
        <f t="shared" si="0"/>
        <v>189.125</v>
      </c>
      <c r="BB6" s="14">
        <f t="shared" si="0"/>
        <v>0</v>
      </c>
      <c r="BC6" s="14">
        <f t="shared" si="0"/>
        <v>0</v>
      </c>
      <c r="BD6" s="14">
        <f t="shared" si="0"/>
        <v>0.95</v>
      </c>
      <c r="BE6" s="14">
        <f t="shared" si="0"/>
        <v>0</v>
      </c>
      <c r="BF6" s="14">
        <f t="shared" si="0"/>
        <v>0</v>
      </c>
      <c r="BG6" s="14">
        <f t="shared" si="0"/>
        <v>99.820999999999998</v>
      </c>
      <c r="BH6" s="14">
        <f t="shared" si="0"/>
        <v>0</v>
      </c>
      <c r="BI6" s="14">
        <f t="shared" si="0"/>
        <v>0</v>
      </c>
      <c r="BJ6" s="14">
        <f t="shared" si="0"/>
        <v>0</v>
      </c>
      <c r="BK6" s="14">
        <f t="shared" si="0"/>
        <v>0.95</v>
      </c>
      <c r="BL6" s="14">
        <f t="shared" si="0"/>
        <v>16.997</v>
      </c>
      <c r="BM6" s="14">
        <f t="shared" si="0"/>
        <v>2.4849999999999999</v>
      </c>
      <c r="BN6" s="14">
        <f t="shared" si="0"/>
        <v>0</v>
      </c>
      <c r="BO6" s="14">
        <f t="shared" si="0"/>
        <v>4.9689999999999994</v>
      </c>
      <c r="BP6" s="14">
        <f t="shared" si="0"/>
        <v>0</v>
      </c>
      <c r="BQ6" s="14">
        <f t="shared" si="0"/>
        <v>146.678</v>
      </c>
      <c r="BR6" s="14">
        <f t="shared" si="0"/>
        <v>0</v>
      </c>
      <c r="BS6" s="14">
        <f t="shared" si="0"/>
        <v>0</v>
      </c>
      <c r="BT6" s="14">
        <f t="shared" si="0"/>
        <v>13.48</v>
      </c>
      <c r="BU6" s="14">
        <f>BU9+BU16+BU27+BU29+BU32+BU34+BU36+BU38+BU40+BU42+BU44+BU46+BU48+BU50+BU52+BU54+BU56+BU58+BU60+BU62+BU64</f>
        <v>50.909000000000006</v>
      </c>
      <c r="BV6" s="14">
        <f t="shared" ref="BV6:EG6" si="1">BV9+BV16+BV27+BV29+BV32+BV34+BV36+BV38+BV40+BV42+BV44+BV46+BV48+BV50+BV52+BV54+BV56+BV58+BV60+BV62+BV64</f>
        <v>0</v>
      </c>
      <c r="BW6" s="14">
        <f t="shared" si="1"/>
        <v>0</v>
      </c>
      <c r="BX6" s="14">
        <f t="shared" si="1"/>
        <v>0.95</v>
      </c>
      <c r="BY6" s="14">
        <f t="shared" si="1"/>
        <v>140.90700000000001</v>
      </c>
      <c r="BZ6" s="14">
        <f t="shared" si="1"/>
        <v>0</v>
      </c>
      <c r="CA6" s="14">
        <f t="shared" si="1"/>
        <v>0</v>
      </c>
      <c r="CB6" s="14">
        <f t="shared" si="1"/>
        <v>0</v>
      </c>
      <c r="CC6" s="14">
        <f t="shared" si="1"/>
        <v>0</v>
      </c>
      <c r="CD6" s="14">
        <f t="shared" si="1"/>
        <v>0.41899999999999998</v>
      </c>
      <c r="CE6" s="14">
        <f t="shared" si="1"/>
        <v>0</v>
      </c>
      <c r="CF6" s="14">
        <f t="shared" si="1"/>
        <v>0</v>
      </c>
      <c r="CG6" s="14">
        <f t="shared" si="1"/>
        <v>0</v>
      </c>
      <c r="CH6" s="14">
        <f t="shared" si="1"/>
        <v>0</v>
      </c>
      <c r="CI6" s="14">
        <f t="shared" si="1"/>
        <v>0</v>
      </c>
      <c r="CJ6" s="14">
        <f t="shared" si="1"/>
        <v>0</v>
      </c>
      <c r="CK6" s="14">
        <f t="shared" si="1"/>
        <v>0</v>
      </c>
      <c r="CL6" s="14">
        <f t="shared" si="1"/>
        <v>0</v>
      </c>
      <c r="CM6" s="14">
        <f t="shared" si="1"/>
        <v>0</v>
      </c>
      <c r="CN6" s="14">
        <f t="shared" si="1"/>
        <v>0</v>
      </c>
      <c r="CO6" s="14">
        <f t="shared" si="1"/>
        <v>0.41899999999999998</v>
      </c>
      <c r="CP6" s="14">
        <f t="shared" si="1"/>
        <v>0</v>
      </c>
      <c r="CQ6" s="14">
        <f t="shared" si="1"/>
        <v>0</v>
      </c>
      <c r="CR6" s="14">
        <f t="shared" si="1"/>
        <v>0</v>
      </c>
      <c r="CS6" s="14">
        <f t="shared" si="1"/>
        <v>0</v>
      </c>
      <c r="CT6" s="14">
        <f t="shared" si="1"/>
        <v>1.8320000000000001</v>
      </c>
      <c r="CU6" s="14">
        <f t="shared" si="1"/>
        <v>0</v>
      </c>
      <c r="CV6" s="14">
        <f t="shared" si="1"/>
        <v>0</v>
      </c>
      <c r="CW6" s="14">
        <f t="shared" si="1"/>
        <v>0</v>
      </c>
      <c r="CX6" s="14">
        <f t="shared" si="1"/>
        <v>0</v>
      </c>
      <c r="CY6" s="14">
        <f t="shared" si="1"/>
        <v>0</v>
      </c>
      <c r="CZ6" s="14">
        <f t="shared" si="1"/>
        <v>1.901</v>
      </c>
      <c r="DA6" s="14">
        <f t="shared" si="1"/>
        <v>0</v>
      </c>
      <c r="DB6" s="14">
        <f t="shared" si="1"/>
        <v>0</v>
      </c>
      <c r="DC6" s="14">
        <f t="shared" si="1"/>
        <v>0</v>
      </c>
      <c r="DD6" s="14">
        <f t="shared" si="1"/>
        <v>0</v>
      </c>
      <c r="DE6" s="14">
        <f t="shared" si="1"/>
        <v>0</v>
      </c>
      <c r="DF6" s="14">
        <f t="shared" si="1"/>
        <v>0</v>
      </c>
      <c r="DG6" s="14">
        <f t="shared" si="1"/>
        <v>0</v>
      </c>
      <c r="DH6" s="14">
        <f t="shared" si="1"/>
        <v>0</v>
      </c>
      <c r="DI6" s="14">
        <f t="shared" si="1"/>
        <v>198.69900000000001</v>
      </c>
      <c r="DJ6" s="14">
        <f t="shared" si="1"/>
        <v>0</v>
      </c>
      <c r="DK6" s="14">
        <f t="shared" si="1"/>
        <v>3.5670000000000002</v>
      </c>
      <c r="DL6" s="14">
        <f t="shared" si="1"/>
        <v>4.0759999999999996</v>
      </c>
      <c r="DM6" s="14">
        <f t="shared" si="1"/>
        <v>3.5670000000000002</v>
      </c>
      <c r="DN6" s="14">
        <f t="shared" si="1"/>
        <v>0</v>
      </c>
      <c r="DO6" s="14">
        <f t="shared" si="1"/>
        <v>1.5289999999999999</v>
      </c>
      <c r="DP6" s="14">
        <f t="shared" si="1"/>
        <v>0</v>
      </c>
      <c r="DQ6" s="14">
        <f t="shared" si="1"/>
        <v>0</v>
      </c>
      <c r="DR6" s="14">
        <f t="shared" si="1"/>
        <v>0</v>
      </c>
      <c r="DS6" s="14">
        <f t="shared" si="1"/>
        <v>0</v>
      </c>
      <c r="DT6" s="14">
        <f t="shared" si="1"/>
        <v>0</v>
      </c>
      <c r="DU6" s="14">
        <f t="shared" si="1"/>
        <v>0</v>
      </c>
      <c r="DV6" s="14">
        <f t="shared" si="1"/>
        <v>3.2440000000000002</v>
      </c>
      <c r="DW6" s="14">
        <f t="shared" si="1"/>
        <v>0</v>
      </c>
      <c r="DX6" s="14">
        <f t="shared" si="1"/>
        <v>205.55700000000002</v>
      </c>
      <c r="DY6" s="14">
        <f t="shared" si="1"/>
        <v>166.50700000000001</v>
      </c>
      <c r="DZ6" s="14">
        <f t="shared" si="1"/>
        <v>0</v>
      </c>
      <c r="EA6" s="14">
        <f t="shared" si="1"/>
        <v>0</v>
      </c>
      <c r="EB6" s="14">
        <f t="shared" si="1"/>
        <v>0</v>
      </c>
      <c r="EC6" s="14">
        <f t="shared" si="1"/>
        <v>0</v>
      </c>
      <c r="ED6" s="14">
        <f t="shared" si="1"/>
        <v>0</v>
      </c>
      <c r="EE6" s="14">
        <f t="shared" si="1"/>
        <v>0</v>
      </c>
      <c r="EF6" s="14">
        <f t="shared" si="1"/>
        <v>0</v>
      </c>
      <c r="EG6" s="14">
        <f t="shared" si="1"/>
        <v>0</v>
      </c>
      <c r="EH6" s="14">
        <f t="shared" ref="EH6:GV6" si="2">EH9+EH16+EH27+EH29+EH32+EH34+EH36+EH38+EH40+EH42+EH44+EH46+EH48+EH50+EH52+EH54+EH56+EH58+EH60+EH62+EH64</f>
        <v>6.6230000000000002</v>
      </c>
      <c r="EI6" s="14">
        <f t="shared" si="2"/>
        <v>0</v>
      </c>
      <c r="EJ6" s="14">
        <f t="shared" si="2"/>
        <v>0</v>
      </c>
      <c r="EK6" s="14">
        <f t="shared" si="2"/>
        <v>0</v>
      </c>
      <c r="EL6" s="14">
        <f t="shared" si="2"/>
        <v>0</v>
      </c>
      <c r="EM6" s="14">
        <f t="shared" si="2"/>
        <v>396.13499999999999</v>
      </c>
      <c r="EN6" s="14">
        <f t="shared" si="2"/>
        <v>0</v>
      </c>
      <c r="EO6" s="14">
        <f t="shared" si="2"/>
        <v>0</v>
      </c>
      <c r="EP6" s="14">
        <f t="shared" si="2"/>
        <v>0</v>
      </c>
      <c r="EQ6" s="14">
        <f t="shared" si="2"/>
        <v>0</v>
      </c>
      <c r="ER6" s="14">
        <f t="shared" si="2"/>
        <v>0</v>
      </c>
      <c r="ES6" s="14">
        <f t="shared" si="2"/>
        <v>0</v>
      </c>
      <c r="ET6" s="14">
        <f t="shared" si="2"/>
        <v>0</v>
      </c>
      <c r="EU6" s="14">
        <f t="shared" si="2"/>
        <v>0</v>
      </c>
      <c r="EV6" s="14">
        <f t="shared" si="2"/>
        <v>86.435000000000002</v>
      </c>
      <c r="EW6" s="14">
        <f t="shared" si="2"/>
        <v>0</v>
      </c>
      <c r="EX6" s="14">
        <f t="shared" si="2"/>
        <v>0</v>
      </c>
      <c r="EY6" s="14">
        <f t="shared" si="2"/>
        <v>203.958</v>
      </c>
      <c r="EZ6" s="14">
        <f t="shared" si="2"/>
        <v>0</v>
      </c>
      <c r="FA6" s="14">
        <f t="shared" si="2"/>
        <v>0</v>
      </c>
      <c r="FB6" s="14">
        <f t="shared" si="2"/>
        <v>0</v>
      </c>
      <c r="FC6" s="14">
        <f t="shared" si="2"/>
        <v>0</v>
      </c>
      <c r="FD6" s="14">
        <f t="shared" si="2"/>
        <v>1.909</v>
      </c>
      <c r="FE6" s="14">
        <f t="shared" si="2"/>
        <v>0</v>
      </c>
      <c r="FF6" s="14">
        <f t="shared" si="2"/>
        <v>0</v>
      </c>
      <c r="FG6" s="14">
        <f t="shared" si="2"/>
        <v>0.878</v>
      </c>
      <c r="FH6" s="14">
        <f t="shared" si="2"/>
        <v>256.46799999999996</v>
      </c>
      <c r="FI6" s="14">
        <f t="shared" si="2"/>
        <v>0</v>
      </c>
      <c r="FJ6" s="14">
        <f t="shared" si="2"/>
        <v>0</v>
      </c>
      <c r="FK6" s="14">
        <f t="shared" si="2"/>
        <v>0</v>
      </c>
      <c r="FL6" s="14">
        <f t="shared" si="2"/>
        <v>0</v>
      </c>
      <c r="FM6" s="14">
        <f t="shared" si="2"/>
        <v>0</v>
      </c>
      <c r="FN6" s="14">
        <f t="shared" si="2"/>
        <v>0</v>
      </c>
      <c r="FO6" s="14">
        <f t="shared" si="2"/>
        <v>0</v>
      </c>
      <c r="FP6" s="14">
        <f t="shared" si="2"/>
        <v>0</v>
      </c>
      <c r="FQ6" s="14">
        <f t="shared" si="2"/>
        <v>3.5670000000000002</v>
      </c>
      <c r="FR6" s="14">
        <f t="shared" si="2"/>
        <v>0</v>
      </c>
      <c r="FS6" s="14">
        <f t="shared" si="2"/>
        <v>0</v>
      </c>
      <c r="FT6" s="14">
        <f t="shared" si="2"/>
        <v>0</v>
      </c>
      <c r="FU6" s="14">
        <f t="shared" si="2"/>
        <v>0</v>
      </c>
      <c r="FV6" s="14">
        <f t="shared" si="2"/>
        <v>0</v>
      </c>
      <c r="FW6" s="14">
        <f t="shared" si="2"/>
        <v>0</v>
      </c>
      <c r="FX6" s="14">
        <f t="shared" si="2"/>
        <v>0</v>
      </c>
      <c r="FY6" s="14">
        <f t="shared" si="2"/>
        <v>1.462</v>
      </c>
      <c r="FZ6" s="14">
        <f t="shared" si="2"/>
        <v>0</v>
      </c>
      <c r="GA6" s="14">
        <f t="shared" si="2"/>
        <v>0</v>
      </c>
      <c r="GB6" s="14">
        <f t="shared" si="2"/>
        <v>0</v>
      </c>
      <c r="GC6" s="14">
        <f t="shared" si="2"/>
        <v>0</v>
      </c>
      <c r="GD6" s="14">
        <f t="shared" si="2"/>
        <v>0</v>
      </c>
      <c r="GE6" s="14">
        <f t="shared" si="2"/>
        <v>0</v>
      </c>
      <c r="GF6" s="14">
        <f t="shared" si="2"/>
        <v>0</v>
      </c>
      <c r="GG6" s="14">
        <f t="shared" si="2"/>
        <v>0</v>
      </c>
      <c r="GH6" s="14">
        <f t="shared" si="2"/>
        <v>0.95</v>
      </c>
      <c r="GI6" s="14">
        <f t="shared" si="2"/>
        <v>0</v>
      </c>
      <c r="GJ6" s="14">
        <f t="shared" si="2"/>
        <v>0</v>
      </c>
      <c r="GK6" s="14">
        <f t="shared" si="2"/>
        <v>0</v>
      </c>
      <c r="GL6" s="14">
        <f t="shared" si="2"/>
        <v>0</v>
      </c>
      <c r="GM6" s="14">
        <f t="shared" si="2"/>
        <v>0</v>
      </c>
      <c r="GN6" s="14">
        <f t="shared" si="2"/>
        <v>0</v>
      </c>
      <c r="GO6" s="14">
        <f t="shared" si="2"/>
        <v>0</v>
      </c>
      <c r="GP6" s="14">
        <f t="shared" si="2"/>
        <v>0</v>
      </c>
      <c r="GQ6" s="14">
        <f t="shared" si="2"/>
        <v>0</v>
      </c>
      <c r="GR6" s="14">
        <f t="shared" si="2"/>
        <v>0</v>
      </c>
      <c r="GS6" s="14">
        <f t="shared" si="2"/>
        <v>0</v>
      </c>
      <c r="GT6" s="14">
        <f t="shared" si="2"/>
        <v>0.878</v>
      </c>
      <c r="GU6" s="14">
        <f t="shared" si="2"/>
        <v>0.438</v>
      </c>
      <c r="GV6" s="14">
        <f t="shared" si="2"/>
        <v>0</v>
      </c>
      <c r="GW6" s="14">
        <f t="shared" ref="GW6:IF6" si="3">GW9+GW16+GW27+GW29+GW32+GW34+GW36+GW38+GW40+GW42+GW44+GW46+GW48+GW50+GW52+GW54+GW56+GW58+GW60+GW62+GW64</f>
        <v>0</v>
      </c>
      <c r="GX6" s="14">
        <f t="shared" si="3"/>
        <v>0</v>
      </c>
      <c r="GY6" s="14">
        <f t="shared" si="3"/>
        <v>0</v>
      </c>
      <c r="GZ6" s="14">
        <f t="shared" si="3"/>
        <v>0</v>
      </c>
      <c r="HA6" s="14">
        <f t="shared" si="3"/>
        <v>0</v>
      </c>
      <c r="HB6" s="14">
        <f t="shared" si="3"/>
        <v>5.8460000000000001</v>
      </c>
      <c r="HC6" s="14">
        <f t="shared" si="3"/>
        <v>1.9730000000000001</v>
      </c>
      <c r="HD6" s="14">
        <f t="shared" si="3"/>
        <v>1.901</v>
      </c>
      <c r="HE6" s="14">
        <f t="shared" si="3"/>
        <v>0</v>
      </c>
      <c r="HF6" s="14">
        <f t="shared" si="3"/>
        <v>0</v>
      </c>
      <c r="HG6" s="14">
        <f t="shared" si="3"/>
        <v>0</v>
      </c>
      <c r="HH6" s="14">
        <f t="shared" si="3"/>
        <v>1.389</v>
      </c>
      <c r="HI6" s="14">
        <f t="shared" si="3"/>
        <v>0</v>
      </c>
      <c r="HJ6" s="14">
        <f t="shared" si="3"/>
        <v>0</v>
      </c>
      <c r="HK6" s="14">
        <f t="shared" si="3"/>
        <v>0</v>
      </c>
      <c r="HL6" s="14">
        <f t="shared" si="3"/>
        <v>0</v>
      </c>
      <c r="HM6" s="14">
        <f t="shared" si="3"/>
        <v>0</v>
      </c>
      <c r="HN6" s="14">
        <f t="shared" si="3"/>
        <v>0.95</v>
      </c>
      <c r="HO6" s="14">
        <f t="shared" si="3"/>
        <v>0</v>
      </c>
      <c r="HP6" s="14">
        <f t="shared" si="3"/>
        <v>1.389</v>
      </c>
      <c r="HQ6" s="14">
        <f t="shared" si="3"/>
        <v>1.901</v>
      </c>
      <c r="HR6" s="14">
        <f t="shared" si="3"/>
        <v>0</v>
      </c>
      <c r="HS6" s="14">
        <f t="shared" si="3"/>
        <v>0</v>
      </c>
      <c r="HT6" s="14">
        <f t="shared" si="3"/>
        <v>0</v>
      </c>
      <c r="HU6" s="14">
        <f t="shared" si="3"/>
        <v>0</v>
      </c>
      <c r="HV6" s="14">
        <f t="shared" si="3"/>
        <v>0</v>
      </c>
      <c r="HW6" s="14">
        <f t="shared" si="3"/>
        <v>0</v>
      </c>
      <c r="HX6" s="14">
        <f t="shared" si="3"/>
        <v>0</v>
      </c>
      <c r="HY6" s="14">
        <f t="shared" si="3"/>
        <v>0.41899999999999998</v>
      </c>
      <c r="HZ6" s="14">
        <f t="shared" si="3"/>
        <v>0</v>
      </c>
      <c r="IA6" s="14">
        <f t="shared" si="3"/>
        <v>0.41899999999999998</v>
      </c>
      <c r="IB6" s="14">
        <f t="shared" si="3"/>
        <v>0</v>
      </c>
      <c r="IC6" s="14">
        <f t="shared" si="3"/>
        <v>0.99399999999999999</v>
      </c>
      <c r="ID6" s="14">
        <f t="shared" si="3"/>
        <v>0</v>
      </c>
      <c r="IE6" s="14">
        <f t="shared" si="3"/>
        <v>0</v>
      </c>
      <c r="IF6" s="14">
        <f t="shared" si="3"/>
        <v>10.808</v>
      </c>
    </row>
    <row r="7" spans="1:240" ht="13.5" customHeight="1">
      <c r="A7" s="15">
        <v>1</v>
      </c>
      <c r="B7" s="53" t="s">
        <v>18</v>
      </c>
      <c r="C7" s="16" t="s">
        <v>19</v>
      </c>
      <c r="D7" s="17">
        <f>E7+F7</f>
        <v>0</v>
      </c>
      <c r="E7" s="17">
        <f>SUM(G7:IF7)</f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</row>
    <row r="8" spans="1:240" ht="13.5" customHeight="1">
      <c r="A8" s="15"/>
      <c r="B8" s="53"/>
      <c r="C8" s="16" t="s">
        <v>20</v>
      </c>
      <c r="D8" s="17">
        <f t="shared" ref="D8:D14" si="4">E8+F8</f>
        <v>0</v>
      </c>
      <c r="E8" s="17">
        <f>E10+E12</f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</row>
    <row r="9" spans="1:240" ht="13.5" customHeight="1">
      <c r="A9" s="15"/>
      <c r="B9" s="53" t="s">
        <v>21</v>
      </c>
      <c r="C9" s="16" t="s">
        <v>17</v>
      </c>
      <c r="D9" s="17">
        <f t="shared" si="4"/>
        <v>0</v>
      </c>
      <c r="E9" s="17">
        <f>E11+E13+E14</f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</row>
    <row r="10" spans="1:240" ht="13.5" customHeight="1">
      <c r="A10" s="15" t="s">
        <v>22</v>
      </c>
      <c r="B10" s="53" t="s">
        <v>23</v>
      </c>
      <c r="C10" s="16" t="s">
        <v>20</v>
      </c>
      <c r="D10" s="17">
        <f t="shared" si="4"/>
        <v>0</v>
      </c>
      <c r="E10" s="17">
        <f t="shared" ref="E10:E15" si="5">SUM(G10:IF10)</f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25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</row>
    <row r="11" spans="1:240" ht="13.5" customHeight="1">
      <c r="A11" s="15"/>
      <c r="B11" s="53"/>
      <c r="C11" s="16" t="s">
        <v>17</v>
      </c>
      <c r="D11" s="17">
        <f t="shared" si="4"/>
        <v>0</v>
      </c>
      <c r="E11" s="17">
        <f t="shared" si="5"/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25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</row>
    <row r="12" spans="1:240" ht="13.5" customHeight="1">
      <c r="A12" s="15" t="s">
        <v>24</v>
      </c>
      <c r="B12" s="53" t="s">
        <v>25</v>
      </c>
      <c r="C12" s="16" t="s">
        <v>20</v>
      </c>
      <c r="D12" s="17">
        <f t="shared" si="4"/>
        <v>0</v>
      </c>
      <c r="E12" s="17">
        <f t="shared" si="5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</row>
    <row r="13" spans="1:240" ht="13.5" customHeight="1">
      <c r="A13" s="15"/>
      <c r="B13" s="53"/>
      <c r="C13" s="16" t="s">
        <v>17</v>
      </c>
      <c r="D13" s="17">
        <f t="shared" si="4"/>
        <v>0</v>
      </c>
      <c r="E13" s="17">
        <f t="shared" si="5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</row>
    <row r="14" spans="1:240" ht="13.5" customHeight="1">
      <c r="A14" s="15" t="s">
        <v>26</v>
      </c>
      <c r="B14" s="53" t="s">
        <v>27</v>
      </c>
      <c r="C14" s="16" t="s">
        <v>17</v>
      </c>
      <c r="D14" s="17">
        <f t="shared" si="4"/>
        <v>0</v>
      </c>
      <c r="E14" s="17">
        <f t="shared" si="5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</row>
    <row r="15" spans="1:240" ht="13.5" customHeight="1">
      <c r="A15" s="15" t="s">
        <v>28</v>
      </c>
      <c r="B15" s="54" t="s">
        <v>29</v>
      </c>
      <c r="C15" s="16" t="s">
        <v>19</v>
      </c>
      <c r="D15" s="19">
        <f>E15+F15</f>
        <v>0</v>
      </c>
      <c r="E15" s="19">
        <f t="shared" si="5"/>
        <v>0</v>
      </c>
      <c r="F15" s="1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</row>
    <row r="16" spans="1:240" ht="13.5" customHeight="1">
      <c r="A16" s="15"/>
      <c r="B16" s="54"/>
      <c r="C16" s="16" t="s">
        <v>17</v>
      </c>
      <c r="D16" s="17">
        <f>E16+F16</f>
        <v>0</v>
      </c>
      <c r="E16" s="17">
        <f>E18+E20+E22+E24+E25</f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</row>
    <row r="17" spans="1:240" ht="13.5" customHeight="1">
      <c r="A17" s="15" t="s">
        <v>30</v>
      </c>
      <c r="B17" s="53" t="s">
        <v>31</v>
      </c>
      <c r="C17" s="16" t="s">
        <v>32</v>
      </c>
      <c r="D17" s="17">
        <f t="shared" ref="D17:D25" si="6">E17+F17</f>
        <v>0</v>
      </c>
      <c r="E17" s="17">
        <f>SUM(G17:IF17)</f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</row>
    <row r="18" spans="1:240" ht="13.5" customHeight="1">
      <c r="A18" s="15"/>
      <c r="B18" s="53"/>
      <c r="C18" s="16" t="s">
        <v>17</v>
      </c>
      <c r="D18" s="17">
        <f t="shared" si="6"/>
        <v>0</v>
      </c>
      <c r="E18" s="17">
        <f t="shared" ref="E18:E25" si="7">SUM(G18:IF18)</f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</row>
    <row r="19" spans="1:240" ht="13.5" customHeight="1">
      <c r="A19" s="15" t="s">
        <v>33</v>
      </c>
      <c r="B19" s="54" t="s">
        <v>34</v>
      </c>
      <c r="C19" s="16" t="s">
        <v>35</v>
      </c>
      <c r="D19" s="17">
        <f t="shared" si="6"/>
        <v>0</v>
      </c>
      <c r="E19" s="17">
        <f t="shared" si="7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21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</row>
    <row r="20" spans="1:240" ht="13.5" customHeight="1">
      <c r="A20" s="15"/>
      <c r="B20" s="54"/>
      <c r="C20" s="16" t="s">
        <v>17</v>
      </c>
      <c r="D20" s="17">
        <f t="shared" si="6"/>
        <v>0</v>
      </c>
      <c r="E20" s="17">
        <f t="shared" si="7"/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1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</row>
    <row r="21" spans="1:240" ht="11.25" customHeight="1">
      <c r="A21" s="15" t="s">
        <v>36</v>
      </c>
      <c r="B21" s="54" t="s">
        <v>37</v>
      </c>
      <c r="C21" s="16" t="s">
        <v>35</v>
      </c>
      <c r="D21" s="17">
        <f t="shared" si="6"/>
        <v>0</v>
      </c>
      <c r="E21" s="17">
        <f t="shared" si="7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</row>
    <row r="22" spans="1:240" ht="13.5" customHeight="1">
      <c r="A22" s="15"/>
      <c r="B22" s="54"/>
      <c r="C22" s="16" t="s">
        <v>17</v>
      </c>
      <c r="D22" s="17">
        <f t="shared" si="6"/>
        <v>0</v>
      </c>
      <c r="E22" s="17">
        <f t="shared" si="7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</row>
    <row r="23" spans="1:240" ht="13.5" customHeight="1">
      <c r="A23" s="15" t="s">
        <v>38</v>
      </c>
      <c r="B23" s="53" t="s">
        <v>39</v>
      </c>
      <c r="C23" s="16" t="s">
        <v>40</v>
      </c>
      <c r="D23" s="17">
        <f t="shared" si="6"/>
        <v>0</v>
      </c>
      <c r="E23" s="17">
        <f t="shared" si="7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</row>
    <row r="24" spans="1:240" ht="13.5" customHeight="1">
      <c r="A24" s="15"/>
      <c r="B24" s="53"/>
      <c r="C24" s="16" t="s">
        <v>17</v>
      </c>
      <c r="D24" s="17">
        <f t="shared" si="6"/>
        <v>0</v>
      </c>
      <c r="E24" s="17">
        <f t="shared" si="7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</row>
    <row r="25" spans="1:240" ht="13.5" customHeight="1">
      <c r="A25" s="15" t="s">
        <v>41</v>
      </c>
      <c r="B25" s="53" t="s">
        <v>42</v>
      </c>
      <c r="C25" s="16" t="s">
        <v>17</v>
      </c>
      <c r="D25" s="17">
        <f t="shared" si="6"/>
        <v>0</v>
      </c>
      <c r="E25" s="17">
        <f t="shared" si="7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</row>
    <row r="26" spans="1:240" ht="13.5" customHeight="1">
      <c r="A26" s="15" t="s">
        <v>43</v>
      </c>
      <c r="B26" s="53" t="s">
        <v>44</v>
      </c>
      <c r="C26" s="16" t="s">
        <v>45</v>
      </c>
      <c r="D26" s="17">
        <f>E26+F26</f>
        <v>0.82299999999999995</v>
      </c>
      <c r="E26" s="17">
        <v>0</v>
      </c>
      <c r="F26" s="17">
        <f>DX26+DY26</f>
        <v>0.82299999999999995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>
        <v>0.45500000000000002</v>
      </c>
      <c r="DY26" s="17">
        <v>0.36799999999999999</v>
      </c>
      <c r="DZ26" s="17"/>
      <c r="EA26" s="17"/>
      <c r="EB26" s="17"/>
      <c r="EC26" s="17"/>
      <c r="ED26" s="56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</row>
    <row r="27" spans="1:240" ht="13.5" customHeight="1">
      <c r="A27" s="15"/>
      <c r="B27" s="53"/>
      <c r="C27" s="16" t="s">
        <v>17</v>
      </c>
      <c r="D27" s="17">
        <f t="shared" ref="D27:D64" si="8">E27+F27</f>
        <v>372.06400000000002</v>
      </c>
      <c r="E27" s="17">
        <v>0</v>
      </c>
      <c r="F27" s="17">
        <f>DX27+DY27</f>
        <v>372.06400000000002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>
        <v>205.55700000000002</v>
      </c>
      <c r="DY27" s="17">
        <v>166.50700000000001</v>
      </c>
      <c r="DZ27" s="17"/>
      <c r="EA27" s="17"/>
      <c r="EB27" s="17"/>
      <c r="EC27" s="17"/>
      <c r="ED27" s="56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</row>
    <row r="28" spans="1:240" ht="13.5" customHeight="1">
      <c r="A28" s="15" t="s">
        <v>46</v>
      </c>
      <c r="B28" s="53" t="s">
        <v>47</v>
      </c>
      <c r="C28" s="16" t="s">
        <v>20</v>
      </c>
      <c r="D28" s="17">
        <f t="shared" si="8"/>
        <v>0</v>
      </c>
      <c r="E28" s="17">
        <f>SUM(G28:IF28)-F28</f>
        <v>0</v>
      </c>
      <c r="F28" s="20"/>
      <c r="G28" s="28"/>
      <c r="H28" s="28"/>
      <c r="I28" s="28"/>
      <c r="J28" s="28"/>
      <c r="K28" s="17"/>
      <c r="L28" s="17"/>
      <c r="M28" s="17"/>
      <c r="N28" s="28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8"/>
      <c r="AD28" s="17"/>
      <c r="AE28" s="17"/>
      <c r="AF28" s="17"/>
      <c r="AG28" s="17"/>
      <c r="AH28" s="17"/>
      <c r="AI28" s="17"/>
      <c r="AJ28" s="17"/>
      <c r="AK28" s="17"/>
      <c r="AL28" s="28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28"/>
      <c r="BB28" s="28"/>
      <c r="BC28" s="17"/>
      <c r="BD28" s="28"/>
      <c r="BE28" s="28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28"/>
      <c r="BT28" s="17"/>
      <c r="BU28" s="17"/>
      <c r="BV28" s="17"/>
      <c r="BW28" s="17"/>
      <c r="BX28" s="17"/>
      <c r="BY28" s="17"/>
      <c r="BZ28" s="17"/>
      <c r="CA28" s="17"/>
      <c r="CB28" s="17"/>
      <c r="CC28" s="28"/>
      <c r="CD28" s="17"/>
      <c r="CE28" s="17"/>
      <c r="CF28" s="17"/>
      <c r="CG28" s="28"/>
      <c r="CH28" s="28"/>
      <c r="CI28" s="28"/>
      <c r="CJ28" s="28"/>
      <c r="CK28" s="28"/>
      <c r="CL28" s="17"/>
      <c r="CM28" s="28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25"/>
      <c r="DN28" s="17"/>
      <c r="DO28" s="17"/>
      <c r="DP28" s="28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28"/>
      <c r="EI28" s="17"/>
      <c r="EJ28" s="17"/>
      <c r="EK28" s="17"/>
      <c r="EL28" s="17"/>
      <c r="EM28" s="17"/>
      <c r="EN28" s="17"/>
      <c r="EO28" s="28"/>
      <c r="EP28" s="17"/>
      <c r="EQ28" s="17"/>
      <c r="ER28" s="28"/>
      <c r="ES28" s="28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25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</row>
    <row r="29" spans="1:240" ht="13.5" customHeight="1">
      <c r="A29" s="15"/>
      <c r="B29" s="53"/>
      <c r="C29" s="16" t="s">
        <v>17</v>
      </c>
      <c r="D29" s="17">
        <f t="shared" si="8"/>
        <v>0</v>
      </c>
      <c r="E29" s="17">
        <f>SUM(G29:IF29)-F29</f>
        <v>0</v>
      </c>
      <c r="F29" s="20"/>
      <c r="G29" s="28"/>
      <c r="H29" s="28"/>
      <c r="I29" s="28"/>
      <c r="J29" s="28"/>
      <c r="K29" s="17"/>
      <c r="L29" s="17"/>
      <c r="M29" s="17"/>
      <c r="N29" s="28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28"/>
      <c r="AD29" s="17"/>
      <c r="AE29" s="17"/>
      <c r="AF29" s="17"/>
      <c r="AG29" s="17"/>
      <c r="AH29" s="17"/>
      <c r="AI29" s="17"/>
      <c r="AJ29" s="17"/>
      <c r="AK29" s="17"/>
      <c r="AL29" s="28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28"/>
      <c r="BB29" s="28"/>
      <c r="BC29" s="17"/>
      <c r="BD29" s="28"/>
      <c r="BE29" s="28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28"/>
      <c r="BT29" s="17"/>
      <c r="BU29" s="17"/>
      <c r="BV29" s="17"/>
      <c r="BW29" s="17"/>
      <c r="BX29" s="17"/>
      <c r="BY29" s="17"/>
      <c r="BZ29" s="17"/>
      <c r="CA29" s="17"/>
      <c r="CB29" s="17"/>
      <c r="CC29" s="28"/>
      <c r="CD29" s="17"/>
      <c r="CE29" s="17"/>
      <c r="CF29" s="17"/>
      <c r="CG29" s="28"/>
      <c r="CH29" s="28"/>
      <c r="CI29" s="28"/>
      <c r="CJ29" s="28"/>
      <c r="CK29" s="28"/>
      <c r="CL29" s="17"/>
      <c r="CM29" s="28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25"/>
      <c r="DN29" s="17"/>
      <c r="DO29" s="17"/>
      <c r="DP29" s="28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28"/>
      <c r="EI29" s="17"/>
      <c r="EJ29" s="17"/>
      <c r="EK29" s="17"/>
      <c r="EL29" s="17"/>
      <c r="EM29" s="17"/>
      <c r="EN29" s="17"/>
      <c r="EO29" s="28"/>
      <c r="EP29" s="17"/>
      <c r="EQ29" s="17"/>
      <c r="ER29" s="28"/>
      <c r="ES29" s="28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25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</row>
    <row r="30" spans="1:240" ht="13.5" customHeight="1">
      <c r="A30" s="15" t="s">
        <v>48</v>
      </c>
      <c r="B30" s="54" t="s">
        <v>49</v>
      </c>
      <c r="C30" s="16" t="s">
        <v>20</v>
      </c>
      <c r="D30" s="17">
        <f t="shared" si="8"/>
        <v>7.8210000000000006</v>
      </c>
      <c r="E30" s="17">
        <f>AK30+X30+U30</f>
        <v>1.248</v>
      </c>
      <c r="F30" s="17">
        <f>BA30+BG30+BQ30+BY30+DI30+EM30+EV30+EY30+FH30</f>
        <v>6.5730000000000004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63">
        <v>0.35099999999999998</v>
      </c>
      <c r="V30" s="17"/>
      <c r="W30" s="17"/>
      <c r="X30" s="63">
        <v>0.316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25">
        <v>0.58099999999999996</v>
      </c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>
        <v>0.66800000000000004</v>
      </c>
      <c r="BB30" s="17"/>
      <c r="BC30" s="17"/>
      <c r="BD30" s="17"/>
      <c r="BE30" s="17"/>
      <c r="BF30" s="17"/>
      <c r="BG30" s="17">
        <v>0.46800000000000003</v>
      </c>
      <c r="BH30" s="17"/>
      <c r="BI30" s="17"/>
      <c r="BJ30" s="17"/>
      <c r="BK30" s="17"/>
      <c r="BL30" s="17"/>
      <c r="BM30" s="17"/>
      <c r="BN30" s="17"/>
      <c r="BO30" s="17"/>
      <c r="BP30" s="17"/>
      <c r="BQ30" s="17">
        <v>0.49299999999999999</v>
      </c>
      <c r="BR30" s="17"/>
      <c r="BS30" s="17"/>
      <c r="BT30" s="17"/>
      <c r="BU30" s="17"/>
      <c r="BV30" s="17"/>
      <c r="BW30" s="17"/>
      <c r="BX30" s="17"/>
      <c r="BY30" s="17">
        <v>0.40500000000000003</v>
      </c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56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>
        <v>0.86499999999999999</v>
      </c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>
        <v>1.2010000000000001</v>
      </c>
      <c r="EN30" s="17"/>
      <c r="EO30" s="17"/>
      <c r="EP30" s="17"/>
      <c r="EQ30" s="17"/>
      <c r="ER30" s="17"/>
      <c r="ES30" s="17"/>
      <c r="ET30" s="17"/>
      <c r="EU30" s="17"/>
      <c r="EV30" s="17">
        <v>0.37</v>
      </c>
      <c r="EW30" s="17"/>
      <c r="EX30" s="17"/>
      <c r="EY30" s="17">
        <v>0.85000000000000009</v>
      </c>
      <c r="EZ30" s="17"/>
      <c r="FA30" s="17"/>
      <c r="FB30" s="17"/>
      <c r="FC30" s="17"/>
      <c r="FD30" s="17"/>
      <c r="FE30" s="17"/>
      <c r="FF30" s="17"/>
      <c r="FG30" s="17"/>
      <c r="FH30" s="17">
        <v>1.2529999999999999</v>
      </c>
      <c r="FI30" s="17"/>
      <c r="FJ30" s="17"/>
      <c r="FK30" s="17"/>
      <c r="FL30" s="55"/>
      <c r="FM30" s="17"/>
      <c r="FN30" s="17"/>
      <c r="FO30" s="17"/>
      <c r="FP30" s="17"/>
      <c r="FQ30" s="17"/>
      <c r="FR30" s="17"/>
      <c r="FS30" s="17"/>
      <c r="FT30" s="17"/>
      <c r="FU30" s="28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25"/>
      <c r="HC30" s="25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25"/>
      <c r="HY30" s="17"/>
      <c r="HZ30" s="17"/>
      <c r="IA30" s="17"/>
      <c r="IB30" s="17"/>
      <c r="IC30" s="17"/>
      <c r="ID30" s="17"/>
      <c r="IE30" s="17"/>
      <c r="IF30" s="17"/>
    </row>
    <row r="31" spans="1:240" ht="13.5" customHeight="1">
      <c r="A31" s="15"/>
      <c r="B31" s="54"/>
      <c r="C31" s="16" t="s">
        <v>50</v>
      </c>
      <c r="D31" s="19">
        <f t="shared" si="8"/>
        <v>15</v>
      </c>
      <c r="E31" s="17">
        <f t="shared" ref="E31:E32" si="9">AK31+X31+U31</f>
        <v>3</v>
      </c>
      <c r="F31" s="17">
        <f t="shared" ref="F31:F32" si="10">BA31+BG31+BQ31+BY31+DI31+EM31+EV31+EY31+FH31</f>
        <v>12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63">
        <v>1</v>
      </c>
      <c r="V31" s="17"/>
      <c r="W31" s="17"/>
      <c r="X31" s="63">
        <v>1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5">
        <v>1</v>
      </c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>
        <v>1</v>
      </c>
      <c r="BB31" s="17"/>
      <c r="BC31" s="17"/>
      <c r="BD31" s="17"/>
      <c r="BE31" s="17"/>
      <c r="BF31" s="17"/>
      <c r="BG31" s="17">
        <v>1</v>
      </c>
      <c r="BH31" s="17"/>
      <c r="BI31" s="17"/>
      <c r="BJ31" s="17"/>
      <c r="BK31" s="17"/>
      <c r="BL31" s="17"/>
      <c r="BM31" s="17"/>
      <c r="BN31" s="17"/>
      <c r="BO31" s="17"/>
      <c r="BP31" s="17"/>
      <c r="BQ31" s="17">
        <v>1</v>
      </c>
      <c r="BR31" s="17"/>
      <c r="BS31" s="17"/>
      <c r="BT31" s="17"/>
      <c r="BU31" s="17"/>
      <c r="BV31" s="17"/>
      <c r="BW31" s="17"/>
      <c r="BX31" s="17"/>
      <c r="BY31" s="17">
        <v>1</v>
      </c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56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>
        <v>2</v>
      </c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>
        <v>2</v>
      </c>
      <c r="EN31" s="17"/>
      <c r="EO31" s="17"/>
      <c r="EP31" s="17"/>
      <c r="EQ31" s="17"/>
      <c r="ER31" s="17"/>
      <c r="ES31" s="17"/>
      <c r="ET31" s="17"/>
      <c r="EU31" s="17"/>
      <c r="EV31" s="17">
        <v>1</v>
      </c>
      <c r="EW31" s="17"/>
      <c r="EX31" s="17"/>
      <c r="EY31" s="17">
        <v>2</v>
      </c>
      <c r="EZ31" s="17"/>
      <c r="FA31" s="17"/>
      <c r="FB31" s="17"/>
      <c r="FC31" s="17"/>
      <c r="FD31" s="17"/>
      <c r="FE31" s="17"/>
      <c r="FF31" s="17"/>
      <c r="FG31" s="17"/>
      <c r="FH31" s="17">
        <v>1</v>
      </c>
      <c r="FI31" s="17"/>
      <c r="FJ31" s="17"/>
      <c r="FK31" s="17"/>
      <c r="FL31" s="55"/>
      <c r="FM31" s="17"/>
      <c r="FN31" s="17"/>
      <c r="FO31" s="17"/>
      <c r="FP31" s="17"/>
      <c r="FQ31" s="17"/>
      <c r="FR31" s="17"/>
      <c r="FS31" s="17"/>
      <c r="FT31" s="17"/>
      <c r="FU31" s="28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25"/>
      <c r="HC31" s="25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25"/>
      <c r="HY31" s="17"/>
      <c r="HZ31" s="17"/>
      <c r="IA31" s="17"/>
      <c r="IB31" s="17"/>
      <c r="IC31" s="17"/>
      <c r="ID31" s="17"/>
      <c r="IE31" s="17"/>
      <c r="IF31" s="17"/>
    </row>
    <row r="32" spans="1:240" ht="13.5" customHeight="1">
      <c r="A32" s="15"/>
      <c r="B32" s="54"/>
      <c r="C32" s="16" t="s">
        <v>17</v>
      </c>
      <c r="D32" s="17">
        <f t="shared" si="8"/>
        <v>2069.7510000000002</v>
      </c>
      <c r="E32" s="17">
        <f t="shared" si="9"/>
        <v>361.48900000000003</v>
      </c>
      <c r="F32" s="17">
        <f t="shared" si="10"/>
        <v>1708.2620000000002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25">
        <v>96.287999999999997</v>
      </c>
      <c r="V32" s="17"/>
      <c r="W32" s="17"/>
      <c r="X32" s="25">
        <v>91.215000000000003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25">
        <v>173.98599999999999</v>
      </c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>
        <v>189.125</v>
      </c>
      <c r="BB32" s="17"/>
      <c r="BC32" s="17"/>
      <c r="BD32" s="17"/>
      <c r="BE32" s="17"/>
      <c r="BF32" s="17"/>
      <c r="BG32" s="17">
        <v>99.820999999999998</v>
      </c>
      <c r="BH32" s="17"/>
      <c r="BI32" s="17"/>
      <c r="BJ32" s="17"/>
      <c r="BK32" s="17"/>
      <c r="BL32" s="17"/>
      <c r="BM32" s="17"/>
      <c r="BN32" s="17"/>
      <c r="BO32" s="17"/>
      <c r="BP32" s="17"/>
      <c r="BQ32" s="17">
        <v>145.32300000000001</v>
      </c>
      <c r="BR32" s="17"/>
      <c r="BS32" s="17"/>
      <c r="BT32" s="17"/>
      <c r="BU32" s="17"/>
      <c r="BV32" s="17"/>
      <c r="BW32" s="17"/>
      <c r="BX32" s="17"/>
      <c r="BY32" s="17">
        <v>136.77000000000001</v>
      </c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56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>
        <v>198.69900000000001</v>
      </c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>
        <v>396.13499999999999</v>
      </c>
      <c r="EN32" s="17"/>
      <c r="EO32" s="17"/>
      <c r="EP32" s="17"/>
      <c r="EQ32" s="17"/>
      <c r="ER32" s="17"/>
      <c r="ES32" s="17"/>
      <c r="ET32" s="17"/>
      <c r="EU32" s="17"/>
      <c r="EV32" s="17">
        <v>86.016000000000005</v>
      </c>
      <c r="EW32" s="17"/>
      <c r="EX32" s="17"/>
      <c r="EY32" s="17">
        <v>199.905</v>
      </c>
      <c r="EZ32" s="17"/>
      <c r="FA32" s="17"/>
      <c r="FB32" s="17"/>
      <c r="FC32" s="17"/>
      <c r="FD32" s="17"/>
      <c r="FE32" s="17"/>
      <c r="FF32" s="17"/>
      <c r="FG32" s="17"/>
      <c r="FH32" s="17">
        <v>256.46799999999996</v>
      </c>
      <c r="FI32" s="17"/>
      <c r="FJ32" s="17"/>
      <c r="FK32" s="17"/>
      <c r="FL32" s="55"/>
      <c r="FM32" s="17"/>
      <c r="FN32" s="17"/>
      <c r="FO32" s="17"/>
      <c r="FP32" s="17"/>
      <c r="FQ32" s="17"/>
      <c r="FR32" s="17"/>
      <c r="FS32" s="17"/>
      <c r="FT32" s="17"/>
      <c r="FU32" s="28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24"/>
      <c r="HC32" s="25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25"/>
      <c r="HY32" s="17"/>
      <c r="HZ32" s="17"/>
      <c r="IA32" s="17"/>
      <c r="IB32" s="17"/>
      <c r="IC32" s="17"/>
      <c r="ID32" s="17"/>
      <c r="IE32" s="17"/>
      <c r="IF32" s="17"/>
    </row>
    <row r="33" spans="1:240" ht="13.5" customHeight="1">
      <c r="A33" s="15" t="s">
        <v>51</v>
      </c>
      <c r="B33" s="54" t="s">
        <v>52</v>
      </c>
      <c r="C33" s="16" t="s">
        <v>20</v>
      </c>
      <c r="D33" s="17">
        <f t="shared" si="8"/>
        <v>0</v>
      </c>
      <c r="E33" s="17">
        <f t="shared" ref="E33:E64" si="11">SUM(G33:IF33)</f>
        <v>0</v>
      </c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</row>
    <row r="34" spans="1:240" ht="13.5" customHeight="1">
      <c r="A34" s="15"/>
      <c r="B34" s="54"/>
      <c r="C34" s="16" t="s">
        <v>17</v>
      </c>
      <c r="D34" s="17">
        <f t="shared" si="8"/>
        <v>0</v>
      </c>
      <c r="E34" s="17">
        <f t="shared" si="11"/>
        <v>0</v>
      </c>
      <c r="F34" s="19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</row>
    <row r="35" spans="1:240" ht="13.5" customHeight="1">
      <c r="A35" s="15" t="s">
        <v>53</v>
      </c>
      <c r="B35" s="54" t="s">
        <v>54</v>
      </c>
      <c r="C35" s="16" t="s">
        <v>20</v>
      </c>
      <c r="D35" s="17">
        <f t="shared" si="8"/>
        <v>6.9000000000000006E-2</v>
      </c>
      <c r="E35" s="17">
        <f>SUM(G35:IF35)-F35</f>
        <v>6.9000000000000006E-2</v>
      </c>
      <c r="F35" s="17"/>
      <c r="G35" s="17">
        <v>5.0000000000000001E-3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>
        <v>5.0000000000000001E-3</v>
      </c>
      <c r="U35" s="17">
        <v>4.4999999999999997E-3</v>
      </c>
      <c r="V35" s="17">
        <v>5.0000000000000001E-3</v>
      </c>
      <c r="W35" s="17"/>
      <c r="X35" s="17"/>
      <c r="Y35" s="17">
        <v>7.0000000000000001E-3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>
        <v>2E-3</v>
      </c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>
        <v>1.7999999999999999E-2</v>
      </c>
      <c r="BM35" s="17"/>
      <c r="BN35" s="17"/>
      <c r="BO35" s="17">
        <v>3.0000000000000001E-3</v>
      </c>
      <c r="BP35" s="17"/>
      <c r="BQ35" s="17"/>
      <c r="BR35" s="17"/>
      <c r="BS35" s="17"/>
      <c r="BT35" s="17"/>
      <c r="BU35" s="17">
        <v>2E-3</v>
      </c>
      <c r="BV35" s="17"/>
      <c r="BW35" s="17"/>
      <c r="BX35" s="17"/>
      <c r="BY35" s="17"/>
      <c r="BZ35" s="17"/>
      <c r="CA35" s="17"/>
      <c r="CB35" s="17"/>
      <c r="CC35" s="17"/>
      <c r="CD35" s="17">
        <v>1E-3</v>
      </c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>
        <v>1E-3</v>
      </c>
      <c r="CP35" s="17"/>
      <c r="CQ35" s="17"/>
      <c r="CR35" s="17"/>
      <c r="CS35" s="17"/>
      <c r="CT35" s="17">
        <v>2.5000000000000001E-3</v>
      </c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>
        <v>4.4999999999999997E-3</v>
      </c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>
        <v>1E-3</v>
      </c>
      <c r="EW35" s="17"/>
      <c r="EX35" s="17"/>
      <c r="EY35" s="17"/>
      <c r="EZ35" s="17"/>
      <c r="FA35" s="17"/>
      <c r="FB35" s="17"/>
      <c r="FC35" s="17"/>
      <c r="FD35" s="17">
        <v>2E-3</v>
      </c>
      <c r="FE35" s="64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>
        <v>1E-3</v>
      </c>
      <c r="HZ35" s="17"/>
      <c r="IA35" s="17">
        <v>1E-3</v>
      </c>
      <c r="IB35" s="17"/>
      <c r="IC35" s="17">
        <v>1E-3</v>
      </c>
      <c r="ID35" s="17"/>
      <c r="IE35" s="17"/>
      <c r="IF35" s="17">
        <v>2.5000000000000001E-3</v>
      </c>
    </row>
    <row r="36" spans="1:240" ht="13.5" customHeight="1">
      <c r="A36" s="15"/>
      <c r="B36" s="54"/>
      <c r="C36" s="16" t="s">
        <v>17</v>
      </c>
      <c r="D36" s="17">
        <f t="shared" si="8"/>
        <v>55.237999999999992</v>
      </c>
      <c r="E36" s="17">
        <f>SUM(G36:IF36)-F36</f>
        <v>55.237999999999992</v>
      </c>
      <c r="F36" s="17"/>
      <c r="G36" s="17">
        <v>5.8840000000000003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3.74</v>
      </c>
      <c r="U36" s="17">
        <v>3.5310000000000001</v>
      </c>
      <c r="V36" s="17">
        <v>5.0999999999999996</v>
      </c>
      <c r="W36" s="17"/>
      <c r="X36" s="17"/>
      <c r="Y36" s="17">
        <v>3.504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>
        <v>1.3340000000000001</v>
      </c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>
        <v>16.997</v>
      </c>
      <c r="BM36" s="17"/>
      <c r="BN36" s="17"/>
      <c r="BO36" s="17">
        <v>2.1179999999999999</v>
      </c>
      <c r="BP36" s="17"/>
      <c r="BQ36" s="17"/>
      <c r="BR36" s="17"/>
      <c r="BS36" s="17"/>
      <c r="BT36" s="17"/>
      <c r="BU36" s="17">
        <v>0.83799999999999997</v>
      </c>
      <c r="BV36" s="17"/>
      <c r="BW36" s="17"/>
      <c r="BX36" s="17"/>
      <c r="BY36" s="17"/>
      <c r="BZ36" s="17"/>
      <c r="CA36" s="17"/>
      <c r="CB36" s="17"/>
      <c r="CC36" s="17"/>
      <c r="CD36" s="17">
        <v>0.41899999999999998</v>
      </c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>
        <v>0.41899999999999998</v>
      </c>
      <c r="CP36" s="17"/>
      <c r="CQ36" s="17"/>
      <c r="CR36" s="17"/>
      <c r="CS36" s="17"/>
      <c r="CT36" s="17">
        <v>1.8320000000000001</v>
      </c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>
        <v>3.2440000000000002</v>
      </c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>
        <v>0.41899999999999998</v>
      </c>
      <c r="EW36" s="17"/>
      <c r="EX36" s="17"/>
      <c r="EY36" s="17"/>
      <c r="EZ36" s="17"/>
      <c r="FA36" s="17"/>
      <c r="FB36" s="17"/>
      <c r="FC36" s="17"/>
      <c r="FD36" s="17">
        <v>1.909</v>
      </c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>
        <v>0.41899999999999998</v>
      </c>
      <c r="HZ36" s="17"/>
      <c r="IA36" s="17">
        <v>0.41899999999999998</v>
      </c>
      <c r="IB36" s="17"/>
      <c r="IC36" s="17">
        <v>0.99399999999999999</v>
      </c>
      <c r="ID36" s="17"/>
      <c r="IE36" s="17"/>
      <c r="IF36" s="17">
        <v>2.1179999999999999</v>
      </c>
    </row>
    <row r="37" spans="1:240" ht="13.5" customHeight="1">
      <c r="A37" s="15" t="s">
        <v>55</v>
      </c>
      <c r="B37" s="53" t="s">
        <v>56</v>
      </c>
      <c r="C37" s="16" t="s">
        <v>40</v>
      </c>
      <c r="D37" s="17">
        <f t="shared" si="8"/>
        <v>88</v>
      </c>
      <c r="E37" s="17">
        <f>SUM(G37:IF37)-F37</f>
        <v>88</v>
      </c>
      <c r="F37" s="17"/>
      <c r="G37" s="57">
        <v>6</v>
      </c>
      <c r="H37" s="17">
        <v>3</v>
      </c>
      <c r="I37" s="17">
        <v>3</v>
      </c>
      <c r="J37" s="17"/>
      <c r="K37" s="17">
        <v>4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>
        <v>5</v>
      </c>
      <c r="AE37" s="17"/>
      <c r="AF37" s="17"/>
      <c r="AG37" s="17">
        <v>3</v>
      </c>
      <c r="AH37" s="17"/>
      <c r="AI37" s="17"/>
      <c r="AJ37" s="17"/>
      <c r="AK37" s="17"/>
      <c r="AL37" s="17"/>
      <c r="AM37" s="17"/>
      <c r="AN37" s="17"/>
      <c r="AO37" s="17">
        <v>1</v>
      </c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>
        <v>2</v>
      </c>
      <c r="BE37" s="17"/>
      <c r="BF37" s="17"/>
      <c r="BG37" s="17"/>
      <c r="BH37" s="17"/>
      <c r="BI37" s="17"/>
      <c r="BJ37" s="17"/>
      <c r="BK37" s="17">
        <v>2</v>
      </c>
      <c r="BL37" s="17"/>
      <c r="BM37" s="17">
        <v>5</v>
      </c>
      <c r="BN37" s="17"/>
      <c r="BO37" s="17">
        <v>6</v>
      </c>
      <c r="BP37" s="17"/>
      <c r="BQ37" s="17"/>
      <c r="BR37" s="17"/>
      <c r="BS37" s="17"/>
      <c r="BT37" s="17"/>
      <c r="BU37" s="17"/>
      <c r="BV37" s="17"/>
      <c r="BW37" s="17"/>
      <c r="BX37" s="17">
        <v>2</v>
      </c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>
        <v>4</v>
      </c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>
        <v>2</v>
      </c>
      <c r="FH37" s="17"/>
      <c r="FI37" s="17"/>
      <c r="FJ37" s="5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>
        <v>3</v>
      </c>
      <c r="FZ37" s="17"/>
      <c r="GA37" s="17"/>
      <c r="GB37" s="17"/>
      <c r="GC37" s="17"/>
      <c r="GD37" s="17"/>
      <c r="GE37" s="17"/>
      <c r="GF37" s="17"/>
      <c r="GG37" s="17"/>
      <c r="GH37" s="17">
        <v>2</v>
      </c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>
        <v>2</v>
      </c>
      <c r="GU37" s="17">
        <v>1</v>
      </c>
      <c r="GV37" s="17"/>
      <c r="GW37" s="17"/>
      <c r="GX37" s="17"/>
      <c r="GY37" s="17"/>
      <c r="GZ37" s="17"/>
      <c r="HA37" s="17"/>
      <c r="HB37" s="17">
        <v>12</v>
      </c>
      <c r="HC37" s="17">
        <v>4</v>
      </c>
      <c r="HD37" s="17">
        <v>4</v>
      </c>
      <c r="HE37" s="17"/>
      <c r="HF37" s="17"/>
      <c r="HG37" s="17"/>
      <c r="HH37" s="17">
        <v>3</v>
      </c>
      <c r="HI37" s="17"/>
      <c r="HJ37" s="17"/>
      <c r="HK37" s="17"/>
      <c r="HL37" s="17"/>
      <c r="HM37" s="17"/>
      <c r="HN37" s="17">
        <v>2</v>
      </c>
      <c r="HO37" s="17"/>
      <c r="HP37" s="17">
        <v>3</v>
      </c>
      <c r="HQ37" s="17">
        <v>4</v>
      </c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</row>
    <row r="38" spans="1:240" ht="13.5" customHeight="1">
      <c r="A38" s="15"/>
      <c r="B38" s="53"/>
      <c r="C38" s="16" t="s">
        <v>17</v>
      </c>
      <c r="D38" s="17">
        <f t="shared" si="8"/>
        <v>41.564000000000007</v>
      </c>
      <c r="E38" s="17">
        <f>SUM(G38:IF38)-F38</f>
        <v>41.564000000000007</v>
      </c>
      <c r="F38" s="17"/>
      <c r="G38" s="25">
        <v>2.6339999999999999</v>
      </c>
      <c r="H38" s="17">
        <v>1.3160000000000001</v>
      </c>
      <c r="I38" s="17">
        <v>1.534</v>
      </c>
      <c r="J38" s="17"/>
      <c r="K38" s="17">
        <v>1.901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>
        <v>2.4129999999999998</v>
      </c>
      <c r="AE38" s="17"/>
      <c r="AF38" s="17"/>
      <c r="AG38" s="17">
        <v>1.286</v>
      </c>
      <c r="AH38" s="17"/>
      <c r="AI38" s="17"/>
      <c r="AJ38" s="17"/>
      <c r="AK38" s="17"/>
      <c r="AL38" s="17"/>
      <c r="AM38" s="17"/>
      <c r="AN38" s="17"/>
      <c r="AO38" s="17">
        <v>0.438</v>
      </c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>
        <v>0.95</v>
      </c>
      <c r="BE38" s="17"/>
      <c r="BF38" s="17"/>
      <c r="BG38" s="17"/>
      <c r="BH38" s="17"/>
      <c r="BI38" s="17"/>
      <c r="BJ38" s="17"/>
      <c r="BK38" s="17">
        <v>0.95</v>
      </c>
      <c r="BL38" s="17"/>
      <c r="BM38" s="17">
        <v>2.4849999999999999</v>
      </c>
      <c r="BN38" s="17"/>
      <c r="BO38" s="17">
        <v>2.851</v>
      </c>
      <c r="BP38" s="17"/>
      <c r="BQ38" s="17"/>
      <c r="BR38" s="17"/>
      <c r="BS38" s="17"/>
      <c r="BT38" s="17"/>
      <c r="BU38" s="17"/>
      <c r="BV38" s="17"/>
      <c r="BW38" s="17"/>
      <c r="BX38" s="17">
        <v>0.95</v>
      </c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>
        <v>1.901</v>
      </c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>
        <v>0.878</v>
      </c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>
        <v>1.462</v>
      </c>
      <c r="FZ38" s="17"/>
      <c r="GA38" s="17"/>
      <c r="GB38" s="17"/>
      <c r="GC38" s="17"/>
      <c r="GD38" s="17"/>
      <c r="GE38" s="17"/>
      <c r="GF38" s="17"/>
      <c r="GG38" s="17"/>
      <c r="GH38" s="17">
        <v>0.95</v>
      </c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>
        <v>0.878</v>
      </c>
      <c r="GU38" s="17">
        <v>0.438</v>
      </c>
      <c r="GV38" s="17"/>
      <c r="GW38" s="17"/>
      <c r="GX38" s="17"/>
      <c r="GY38" s="17"/>
      <c r="GZ38" s="17"/>
      <c r="HA38" s="17"/>
      <c r="HB38" s="17">
        <v>5.8460000000000001</v>
      </c>
      <c r="HC38" s="17">
        <v>1.9730000000000001</v>
      </c>
      <c r="HD38" s="17">
        <v>1.901</v>
      </c>
      <c r="HE38" s="17"/>
      <c r="HF38" s="17"/>
      <c r="HG38" s="17"/>
      <c r="HH38" s="17">
        <v>1.389</v>
      </c>
      <c r="HI38" s="17"/>
      <c r="HJ38" s="17"/>
      <c r="HK38" s="17"/>
      <c r="HL38" s="17"/>
      <c r="HM38" s="17"/>
      <c r="HN38" s="17">
        <v>0.95</v>
      </c>
      <c r="HO38" s="17"/>
      <c r="HP38" s="17">
        <v>1.389</v>
      </c>
      <c r="HQ38" s="17">
        <v>1.901</v>
      </c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</row>
    <row r="39" spans="1:240" ht="13.5" customHeight="1">
      <c r="A39" s="15" t="s">
        <v>57</v>
      </c>
      <c r="B39" s="53" t="s">
        <v>58</v>
      </c>
      <c r="C39" s="16" t="s">
        <v>40</v>
      </c>
      <c r="D39" s="17">
        <f t="shared" si="8"/>
        <v>0</v>
      </c>
      <c r="E39" s="17">
        <f t="shared" si="11"/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</row>
    <row r="40" spans="1:240" ht="13.5" customHeight="1">
      <c r="A40" s="15"/>
      <c r="B40" s="53"/>
      <c r="C40" s="16" t="s">
        <v>17</v>
      </c>
      <c r="D40" s="17">
        <f t="shared" si="8"/>
        <v>0</v>
      </c>
      <c r="E40" s="17">
        <f t="shared" si="11"/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</row>
    <row r="41" spans="1:240" ht="13.5" customHeight="1">
      <c r="A41" s="15" t="s">
        <v>59</v>
      </c>
      <c r="B41" s="53" t="s">
        <v>60</v>
      </c>
      <c r="C41" s="16" t="s">
        <v>45</v>
      </c>
      <c r="D41" s="17">
        <f t="shared" si="8"/>
        <v>0</v>
      </c>
      <c r="E41" s="17"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</row>
    <row r="42" spans="1:240" ht="13.5" customHeight="1">
      <c r="A42" s="15"/>
      <c r="B42" s="53"/>
      <c r="C42" s="16" t="s">
        <v>17</v>
      </c>
      <c r="D42" s="17">
        <f t="shared" si="8"/>
        <v>0</v>
      </c>
      <c r="E42" s="17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</row>
    <row r="43" spans="1:240" ht="13.5" customHeight="1">
      <c r="A43" s="15" t="s">
        <v>61</v>
      </c>
      <c r="B43" s="54" t="s">
        <v>62</v>
      </c>
      <c r="C43" s="16" t="s">
        <v>40</v>
      </c>
      <c r="D43" s="17">
        <f t="shared" si="8"/>
        <v>63</v>
      </c>
      <c r="E43" s="17">
        <f t="shared" si="11"/>
        <v>63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>
        <v>1</v>
      </c>
      <c r="T43" s="25"/>
      <c r="U43" s="17">
        <v>5</v>
      </c>
      <c r="V43" s="17"/>
      <c r="W43" s="17"/>
      <c r="X43" s="17">
        <v>2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>
        <v>1</v>
      </c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>
        <v>1</v>
      </c>
      <c r="BR43" s="17"/>
      <c r="BS43" s="17"/>
      <c r="BT43" s="17"/>
      <c r="BU43" s="17"/>
      <c r="BV43" s="17"/>
      <c r="BW43" s="17"/>
      <c r="BX43" s="17"/>
      <c r="BY43" s="17">
        <v>6</v>
      </c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>
        <v>7</v>
      </c>
      <c r="DL43" s="17">
        <v>8</v>
      </c>
      <c r="DM43" s="17">
        <v>7</v>
      </c>
      <c r="DN43" s="17"/>
      <c r="DO43" s="17">
        <v>3</v>
      </c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>
        <v>13</v>
      </c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>
        <v>2</v>
      </c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>
        <v>7</v>
      </c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</row>
    <row r="44" spans="1:240" ht="13.5" customHeight="1">
      <c r="A44" s="15"/>
      <c r="B44" s="54"/>
      <c r="C44" s="16" t="s">
        <v>17</v>
      </c>
      <c r="D44" s="17">
        <f t="shared" si="8"/>
        <v>37.204000000000001</v>
      </c>
      <c r="E44" s="17">
        <f t="shared" si="11"/>
        <v>37.204000000000001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1.0309999999999999</v>
      </c>
      <c r="T44" s="25"/>
      <c r="U44" s="17">
        <v>2.3220000000000001</v>
      </c>
      <c r="V44" s="17"/>
      <c r="W44" s="17"/>
      <c r="X44" s="17">
        <v>1.7949999999999999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>
        <v>1.571</v>
      </c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>
        <v>1.355</v>
      </c>
      <c r="BR44" s="17"/>
      <c r="BS44" s="17"/>
      <c r="BT44" s="17"/>
      <c r="BU44" s="17"/>
      <c r="BV44" s="17"/>
      <c r="BW44" s="17"/>
      <c r="BX44" s="17"/>
      <c r="BY44" s="17">
        <v>4.1369999999999996</v>
      </c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>
        <v>3.5670000000000002</v>
      </c>
      <c r="DL44" s="17">
        <v>4.0759999999999996</v>
      </c>
      <c r="DM44" s="17">
        <v>3.5670000000000002</v>
      </c>
      <c r="DN44" s="17"/>
      <c r="DO44" s="17">
        <v>1.5289999999999999</v>
      </c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>
        <v>6.6230000000000002</v>
      </c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>
        <v>2.0640000000000001</v>
      </c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>
        <v>3.5670000000000002</v>
      </c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</row>
    <row r="45" spans="1:240" ht="13.5" customHeight="1">
      <c r="A45" s="15" t="s">
        <v>63</v>
      </c>
      <c r="B45" s="54" t="s">
        <v>64</v>
      </c>
      <c r="C45" s="16" t="s">
        <v>40</v>
      </c>
      <c r="D45" s="17">
        <f t="shared" si="8"/>
        <v>1</v>
      </c>
      <c r="E45" s="17">
        <f t="shared" si="11"/>
        <v>1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>
        <v>1</v>
      </c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</row>
    <row r="46" spans="1:240" ht="14.25" customHeight="1">
      <c r="A46" s="15"/>
      <c r="B46" s="54"/>
      <c r="C46" s="16" t="s">
        <v>17</v>
      </c>
      <c r="D46" s="17">
        <f t="shared" si="8"/>
        <v>16.376000000000001</v>
      </c>
      <c r="E46" s="17">
        <f t="shared" si="11"/>
        <v>16.376000000000001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>
        <v>16.376000000000001</v>
      </c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</row>
    <row r="47" spans="1:240" ht="13.5" customHeight="1">
      <c r="A47" s="15" t="s">
        <v>65</v>
      </c>
      <c r="B47" s="54" t="s">
        <v>66</v>
      </c>
      <c r="C47" s="16" t="s">
        <v>40</v>
      </c>
      <c r="D47" s="17">
        <f t="shared" si="8"/>
        <v>43</v>
      </c>
      <c r="E47" s="17">
        <f t="shared" si="11"/>
        <v>43</v>
      </c>
      <c r="F47" s="17"/>
      <c r="G47" s="25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5"/>
      <c r="U47" s="17">
        <v>6</v>
      </c>
      <c r="V47" s="17"/>
      <c r="W47" s="17"/>
      <c r="X47" s="17">
        <v>13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>
        <v>2</v>
      </c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25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>
        <v>7</v>
      </c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25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>
        <v>15</v>
      </c>
    </row>
    <row r="48" spans="1:240" ht="13.5" customHeight="1">
      <c r="A48" s="15"/>
      <c r="B48" s="54"/>
      <c r="C48" s="16" t="s">
        <v>17</v>
      </c>
      <c r="D48" s="17">
        <f t="shared" si="8"/>
        <v>15.841999999999999</v>
      </c>
      <c r="E48" s="17">
        <f t="shared" si="11"/>
        <v>15.841999999999999</v>
      </c>
      <c r="F48" s="17"/>
      <c r="G48" s="2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5"/>
      <c r="U48" s="17">
        <v>1.2190000000000001</v>
      </c>
      <c r="V48" s="17"/>
      <c r="W48" s="17"/>
      <c r="X48" s="17">
        <v>3.5379999999999998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>
        <v>0.40600000000000003</v>
      </c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25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>
        <v>1.9890000000000001</v>
      </c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25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>
        <v>8.69</v>
      </c>
    </row>
    <row r="49" spans="1:240" ht="13.5" customHeight="1">
      <c r="A49" s="15" t="s">
        <v>67</v>
      </c>
      <c r="B49" s="54" t="s">
        <v>68</v>
      </c>
      <c r="C49" s="16" t="s">
        <v>20</v>
      </c>
      <c r="D49" s="17">
        <f t="shared" si="8"/>
        <v>0</v>
      </c>
      <c r="E49" s="17">
        <f>SUM(G49:IF49)-F49</f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28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</row>
    <row r="50" spans="1:240" ht="13.5" customHeight="1">
      <c r="A50" s="15"/>
      <c r="B50" s="54"/>
      <c r="C50" s="16" t="s">
        <v>17</v>
      </c>
      <c r="D50" s="17">
        <f t="shared" si="8"/>
        <v>0</v>
      </c>
      <c r="E50" s="17">
        <f>SUM(G50:IF50)-F50</f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28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</row>
    <row r="51" spans="1:240" ht="13.5" customHeight="1">
      <c r="A51" s="15" t="s">
        <v>69</v>
      </c>
      <c r="B51" s="54" t="s">
        <v>70</v>
      </c>
      <c r="C51" s="16" t="s">
        <v>40</v>
      </c>
      <c r="D51" s="17">
        <f t="shared" si="8"/>
        <v>7</v>
      </c>
      <c r="E51" s="17">
        <f t="shared" si="11"/>
        <v>7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>
        <v>2</v>
      </c>
      <c r="BU51" s="17">
        <v>5</v>
      </c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</row>
    <row r="52" spans="1:240" ht="13.5" customHeight="1">
      <c r="A52" s="15"/>
      <c r="B52" s="54"/>
      <c r="C52" s="16" t="s">
        <v>17</v>
      </c>
      <c r="D52" s="17">
        <f t="shared" si="8"/>
        <v>47.174999999999997</v>
      </c>
      <c r="E52" s="17">
        <f t="shared" si="11"/>
        <v>47.174999999999997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>
        <v>13.48</v>
      </c>
      <c r="BU52" s="17">
        <v>33.695</v>
      </c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</row>
    <row r="53" spans="1:240" ht="13.5" customHeight="1">
      <c r="A53" s="15" t="s">
        <v>71</v>
      </c>
      <c r="B53" s="53" t="s">
        <v>72</v>
      </c>
      <c r="C53" s="16" t="s">
        <v>40</v>
      </c>
      <c r="D53" s="17">
        <f t="shared" si="8"/>
        <v>0</v>
      </c>
      <c r="E53" s="17">
        <f t="shared" si="11"/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</row>
    <row r="54" spans="1:240" ht="12.75" customHeight="1">
      <c r="A54" s="15"/>
      <c r="B54" s="53"/>
      <c r="C54" s="16" t="s">
        <v>17</v>
      </c>
      <c r="D54" s="17">
        <f t="shared" si="8"/>
        <v>0</v>
      </c>
      <c r="E54" s="17">
        <f t="shared" si="11"/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</row>
    <row r="55" spans="1:240" ht="13.5" customHeight="1">
      <c r="A55" s="15" t="s">
        <v>73</v>
      </c>
      <c r="B55" s="54" t="s">
        <v>74</v>
      </c>
      <c r="C55" s="16" t="s">
        <v>75</v>
      </c>
      <c r="D55" s="17">
        <f t="shared" si="8"/>
        <v>0</v>
      </c>
      <c r="E55" s="17">
        <f t="shared" si="11"/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</row>
    <row r="56" spans="1:240" ht="13.5" customHeight="1">
      <c r="A56" s="15"/>
      <c r="B56" s="54"/>
      <c r="C56" s="16" t="s">
        <v>17</v>
      </c>
      <c r="D56" s="17">
        <f t="shared" si="8"/>
        <v>0</v>
      </c>
      <c r="E56" s="17">
        <f t="shared" si="11"/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</row>
    <row r="57" spans="1:240" ht="13.5" customHeight="1">
      <c r="A57" s="15" t="s">
        <v>76</v>
      </c>
      <c r="B57" s="54" t="s">
        <v>77</v>
      </c>
      <c r="C57" s="16" t="s">
        <v>40</v>
      </c>
      <c r="D57" s="17">
        <f t="shared" si="8"/>
        <v>0</v>
      </c>
      <c r="E57" s="17">
        <f t="shared" si="11"/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</row>
    <row r="58" spans="1:240" ht="13.5" customHeight="1">
      <c r="A58" s="15"/>
      <c r="B58" s="54"/>
      <c r="C58" s="16" t="s">
        <v>17</v>
      </c>
      <c r="D58" s="17">
        <f t="shared" si="8"/>
        <v>0</v>
      </c>
      <c r="E58" s="17">
        <f t="shared" si="11"/>
        <v>0</v>
      </c>
      <c r="F58" s="22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</row>
    <row r="59" spans="1:240" ht="13.5" customHeight="1">
      <c r="A59" s="15" t="s">
        <v>78</v>
      </c>
      <c r="B59" s="54" t="s">
        <v>79</v>
      </c>
      <c r="C59" s="16" t="s">
        <v>40</v>
      </c>
      <c r="D59" s="17">
        <f t="shared" si="8"/>
        <v>0</v>
      </c>
      <c r="E59" s="17">
        <f t="shared" si="11"/>
        <v>0</v>
      </c>
      <c r="F59" s="2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</row>
    <row r="60" spans="1:240" ht="13.5" customHeight="1">
      <c r="A60" s="15"/>
      <c r="B60" s="54"/>
      <c r="C60" s="16" t="s">
        <v>17</v>
      </c>
      <c r="D60" s="17">
        <f t="shared" si="8"/>
        <v>0</v>
      </c>
      <c r="E60" s="17">
        <f t="shared" si="11"/>
        <v>0</v>
      </c>
      <c r="F60" s="2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</row>
    <row r="61" spans="1:240" ht="13.5" customHeight="1">
      <c r="A61" s="15" t="s">
        <v>80</v>
      </c>
      <c r="B61" s="54" t="s">
        <v>81</v>
      </c>
      <c r="C61" s="16" t="s">
        <v>82</v>
      </c>
      <c r="D61" s="17">
        <f t="shared" si="8"/>
        <v>0</v>
      </c>
      <c r="E61" s="17">
        <f t="shared" si="11"/>
        <v>0</v>
      </c>
      <c r="F61" s="2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</row>
    <row r="62" spans="1:240" ht="13.5" customHeight="1">
      <c r="A62" s="15"/>
      <c r="B62" s="54"/>
      <c r="C62" s="16" t="s">
        <v>17</v>
      </c>
      <c r="D62" s="17">
        <f t="shared" si="8"/>
        <v>0</v>
      </c>
      <c r="E62" s="17">
        <f t="shared" si="11"/>
        <v>0</v>
      </c>
      <c r="F62" s="2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</row>
    <row r="63" spans="1:240" ht="13.5" customHeight="1">
      <c r="A63" s="15" t="s">
        <v>83</v>
      </c>
      <c r="B63" s="54" t="s">
        <v>84</v>
      </c>
      <c r="C63" s="16" t="s">
        <v>75</v>
      </c>
      <c r="D63" s="17">
        <f t="shared" si="8"/>
        <v>0</v>
      </c>
      <c r="E63" s="17">
        <f t="shared" si="11"/>
        <v>0</v>
      </c>
      <c r="F63" s="2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</row>
    <row r="64" spans="1:240" ht="13.5" customHeight="1">
      <c r="A64" s="15"/>
      <c r="B64" s="54"/>
      <c r="C64" s="16" t="s">
        <v>17</v>
      </c>
      <c r="D64" s="17">
        <f t="shared" si="8"/>
        <v>0</v>
      </c>
      <c r="E64" s="17">
        <f t="shared" si="11"/>
        <v>0</v>
      </c>
      <c r="F64" s="2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</row>
    <row r="65" spans="1:240" s="2" customFormat="1" ht="15" customHeight="1">
      <c r="A65" s="41" t="s">
        <v>85</v>
      </c>
      <c r="B65" s="12" t="s">
        <v>86</v>
      </c>
      <c r="C65" s="13" t="s">
        <v>17</v>
      </c>
      <c r="D65" s="23">
        <f>E65+F65</f>
        <v>296.49299999999999</v>
      </c>
      <c r="E65" s="23">
        <f>E67+E77+E79</f>
        <v>296.49299999999999</v>
      </c>
      <c r="F65" s="23">
        <v>0</v>
      </c>
      <c r="G65" s="23">
        <f t="shared" ref="G65:BU65" si="12">G67+G77+G79</f>
        <v>0</v>
      </c>
      <c r="H65" s="23">
        <f t="shared" si="12"/>
        <v>0</v>
      </c>
      <c r="I65" s="23">
        <f t="shared" si="12"/>
        <v>0</v>
      </c>
      <c r="J65" s="23">
        <f t="shared" si="12"/>
        <v>0</v>
      </c>
      <c r="K65" s="23">
        <f t="shared" si="12"/>
        <v>0</v>
      </c>
      <c r="L65" s="23">
        <f t="shared" si="12"/>
        <v>0</v>
      </c>
      <c r="M65" s="23">
        <f t="shared" si="12"/>
        <v>0</v>
      </c>
      <c r="N65" s="23">
        <f t="shared" si="12"/>
        <v>0</v>
      </c>
      <c r="O65" s="23">
        <f t="shared" si="12"/>
        <v>0</v>
      </c>
      <c r="P65" s="23">
        <f t="shared" si="12"/>
        <v>0</v>
      </c>
      <c r="Q65" s="23">
        <f t="shared" si="12"/>
        <v>0</v>
      </c>
      <c r="R65" s="23">
        <f t="shared" si="12"/>
        <v>0</v>
      </c>
      <c r="S65" s="23">
        <f t="shared" si="12"/>
        <v>0</v>
      </c>
      <c r="T65" s="23">
        <f t="shared" si="12"/>
        <v>0</v>
      </c>
      <c r="U65" s="23">
        <f t="shared" si="12"/>
        <v>0</v>
      </c>
      <c r="V65" s="23">
        <f t="shared" si="12"/>
        <v>0</v>
      </c>
      <c r="W65" s="23">
        <f t="shared" si="12"/>
        <v>0</v>
      </c>
      <c r="X65" s="23">
        <f t="shared" si="12"/>
        <v>0</v>
      </c>
      <c r="Y65" s="23">
        <f t="shared" si="12"/>
        <v>0</v>
      </c>
      <c r="Z65" s="23">
        <f t="shared" si="12"/>
        <v>0</v>
      </c>
      <c r="AA65" s="23">
        <f t="shared" si="12"/>
        <v>0</v>
      </c>
      <c r="AB65" s="23">
        <f t="shared" si="12"/>
        <v>0</v>
      </c>
      <c r="AC65" s="23">
        <f t="shared" si="12"/>
        <v>0</v>
      </c>
      <c r="AD65" s="23">
        <f t="shared" si="12"/>
        <v>0</v>
      </c>
      <c r="AE65" s="23">
        <f t="shared" si="12"/>
        <v>3.4580000000000002</v>
      </c>
      <c r="AF65" s="23">
        <f t="shared" si="12"/>
        <v>0</v>
      </c>
      <c r="AG65" s="23">
        <f t="shared" si="12"/>
        <v>0</v>
      </c>
      <c r="AH65" s="23">
        <f t="shared" si="12"/>
        <v>3.7679999999999998</v>
      </c>
      <c r="AI65" s="23">
        <f t="shared" si="12"/>
        <v>0</v>
      </c>
      <c r="AJ65" s="23">
        <f t="shared" si="12"/>
        <v>3.363</v>
      </c>
      <c r="AK65" s="23">
        <f t="shared" si="12"/>
        <v>0</v>
      </c>
      <c r="AL65" s="23">
        <f t="shared" si="12"/>
        <v>0</v>
      </c>
      <c r="AM65" s="23">
        <f t="shared" si="12"/>
        <v>0</v>
      </c>
      <c r="AN65" s="23">
        <f t="shared" si="12"/>
        <v>0</v>
      </c>
      <c r="AO65" s="23">
        <f t="shared" si="12"/>
        <v>0</v>
      </c>
      <c r="AP65" s="23">
        <f t="shared" si="12"/>
        <v>0</v>
      </c>
      <c r="AQ65" s="23">
        <f t="shared" si="12"/>
        <v>0</v>
      </c>
      <c r="AR65" s="23">
        <f t="shared" si="12"/>
        <v>0</v>
      </c>
      <c r="AS65" s="23">
        <f t="shared" si="12"/>
        <v>0</v>
      </c>
      <c r="AT65" s="23">
        <f t="shared" si="12"/>
        <v>0</v>
      </c>
      <c r="AU65" s="23">
        <f t="shared" si="12"/>
        <v>0</v>
      </c>
      <c r="AV65" s="23">
        <f t="shared" si="12"/>
        <v>13.835000000000001</v>
      </c>
      <c r="AW65" s="23">
        <f t="shared" si="12"/>
        <v>0</v>
      </c>
      <c r="AX65" s="23">
        <f t="shared" si="12"/>
        <v>0</v>
      </c>
      <c r="AY65" s="23">
        <f t="shared" si="12"/>
        <v>0</v>
      </c>
      <c r="AZ65" s="23">
        <f t="shared" si="12"/>
        <v>0</v>
      </c>
      <c r="BA65" s="23">
        <f t="shared" si="12"/>
        <v>0</v>
      </c>
      <c r="BB65" s="23">
        <f t="shared" si="12"/>
        <v>0</v>
      </c>
      <c r="BC65" s="23">
        <f t="shared" si="12"/>
        <v>0</v>
      </c>
      <c r="BD65" s="23">
        <f t="shared" si="12"/>
        <v>0</v>
      </c>
      <c r="BE65" s="23">
        <f t="shared" si="12"/>
        <v>0</v>
      </c>
      <c r="BF65" s="23">
        <f>BF67+BF77+BF79</f>
        <v>0</v>
      </c>
      <c r="BG65" s="23">
        <f t="shared" si="12"/>
        <v>16.068000000000001</v>
      </c>
      <c r="BH65" s="23">
        <f t="shared" si="12"/>
        <v>0</v>
      </c>
      <c r="BI65" s="23">
        <f t="shared" si="12"/>
        <v>0</v>
      </c>
      <c r="BJ65" s="23">
        <f t="shared" si="12"/>
        <v>0</v>
      </c>
      <c r="BK65" s="23">
        <f t="shared" si="12"/>
        <v>0</v>
      </c>
      <c r="BL65" s="23">
        <f t="shared" si="12"/>
        <v>0</v>
      </c>
      <c r="BM65" s="23">
        <f t="shared" si="12"/>
        <v>0.92</v>
      </c>
      <c r="BN65" s="23">
        <f t="shared" si="12"/>
        <v>0</v>
      </c>
      <c r="BO65" s="23">
        <f t="shared" si="12"/>
        <v>0</v>
      </c>
      <c r="BP65" s="23">
        <f t="shared" si="12"/>
        <v>0</v>
      </c>
      <c r="BQ65" s="23">
        <f t="shared" si="12"/>
        <v>0</v>
      </c>
      <c r="BR65" s="23">
        <f t="shared" si="12"/>
        <v>0</v>
      </c>
      <c r="BS65" s="23">
        <f t="shared" si="12"/>
        <v>0</v>
      </c>
      <c r="BT65" s="23">
        <f t="shared" si="12"/>
        <v>0</v>
      </c>
      <c r="BU65" s="23">
        <f t="shared" si="12"/>
        <v>0</v>
      </c>
      <c r="BV65" s="23">
        <f t="shared" ref="BV65:EG65" si="13">BV67+BV77+BV79</f>
        <v>0</v>
      </c>
      <c r="BW65" s="23">
        <f t="shared" si="13"/>
        <v>0</v>
      </c>
      <c r="BX65" s="23">
        <f t="shared" si="13"/>
        <v>0</v>
      </c>
      <c r="BY65" s="23">
        <f t="shared" si="13"/>
        <v>0</v>
      </c>
      <c r="BZ65" s="23">
        <f t="shared" si="13"/>
        <v>0</v>
      </c>
      <c r="CA65" s="23">
        <f t="shared" si="13"/>
        <v>0</v>
      </c>
      <c r="CB65" s="23">
        <f t="shared" si="13"/>
        <v>0</v>
      </c>
      <c r="CC65" s="23">
        <f t="shared" si="13"/>
        <v>0</v>
      </c>
      <c r="CD65" s="23">
        <f t="shared" si="13"/>
        <v>0</v>
      </c>
      <c r="CE65" s="23">
        <f t="shared" si="13"/>
        <v>0</v>
      </c>
      <c r="CF65" s="23">
        <f t="shared" si="13"/>
        <v>0</v>
      </c>
      <c r="CG65" s="23">
        <f t="shared" si="13"/>
        <v>0</v>
      </c>
      <c r="CH65" s="23">
        <f t="shared" si="13"/>
        <v>0</v>
      </c>
      <c r="CI65" s="23">
        <f t="shared" si="13"/>
        <v>0</v>
      </c>
      <c r="CJ65" s="23">
        <f t="shared" si="13"/>
        <v>0</v>
      </c>
      <c r="CK65" s="23">
        <f t="shared" si="13"/>
        <v>0</v>
      </c>
      <c r="CL65" s="23">
        <f t="shared" si="13"/>
        <v>0</v>
      </c>
      <c r="CM65" s="23">
        <f t="shared" si="13"/>
        <v>0</v>
      </c>
      <c r="CN65" s="23">
        <f t="shared" si="13"/>
        <v>0</v>
      </c>
      <c r="CO65" s="23">
        <f t="shared" si="13"/>
        <v>0</v>
      </c>
      <c r="CP65" s="23">
        <f t="shared" si="13"/>
        <v>7.3630000000000004</v>
      </c>
      <c r="CQ65" s="23">
        <f t="shared" si="13"/>
        <v>0.52600000000000002</v>
      </c>
      <c r="CR65" s="23">
        <f t="shared" si="13"/>
        <v>0</v>
      </c>
      <c r="CS65" s="23">
        <f t="shared" si="13"/>
        <v>0</v>
      </c>
      <c r="CT65" s="23">
        <f t="shared" si="13"/>
        <v>0</v>
      </c>
      <c r="CU65" s="23">
        <f t="shared" si="13"/>
        <v>0</v>
      </c>
      <c r="CV65" s="23">
        <f t="shared" si="13"/>
        <v>0</v>
      </c>
      <c r="CW65" s="23">
        <f t="shared" si="13"/>
        <v>0</v>
      </c>
      <c r="CX65" s="23">
        <f t="shared" si="13"/>
        <v>0</v>
      </c>
      <c r="CY65" s="23">
        <f t="shared" si="13"/>
        <v>0</v>
      </c>
      <c r="CZ65" s="23">
        <f t="shared" si="13"/>
        <v>0</v>
      </c>
      <c r="DA65" s="23">
        <f t="shared" si="13"/>
        <v>0</v>
      </c>
      <c r="DB65" s="23">
        <f t="shared" si="13"/>
        <v>1.2070000000000001</v>
      </c>
      <c r="DC65" s="23">
        <f t="shared" si="13"/>
        <v>0</v>
      </c>
      <c r="DD65" s="23">
        <f t="shared" si="13"/>
        <v>0</v>
      </c>
      <c r="DE65" s="23">
        <f t="shared" si="13"/>
        <v>0</v>
      </c>
      <c r="DF65" s="23">
        <f t="shared" si="13"/>
        <v>0</v>
      </c>
      <c r="DG65" s="23">
        <f t="shared" si="13"/>
        <v>0</v>
      </c>
      <c r="DH65" s="23">
        <f t="shared" si="13"/>
        <v>0</v>
      </c>
      <c r="DI65" s="23">
        <f t="shared" si="13"/>
        <v>0</v>
      </c>
      <c r="DJ65" s="23">
        <f t="shared" si="13"/>
        <v>0</v>
      </c>
      <c r="DK65" s="23">
        <f t="shared" si="13"/>
        <v>0</v>
      </c>
      <c r="DL65" s="23">
        <f t="shared" si="13"/>
        <v>9.6490000000000009</v>
      </c>
      <c r="DM65" s="23">
        <f t="shared" si="13"/>
        <v>0</v>
      </c>
      <c r="DN65" s="23">
        <f t="shared" si="13"/>
        <v>0</v>
      </c>
      <c r="DO65" s="23">
        <f t="shared" si="13"/>
        <v>6.726</v>
      </c>
      <c r="DP65" s="23">
        <f t="shared" si="13"/>
        <v>0</v>
      </c>
      <c r="DQ65" s="23">
        <f t="shared" si="13"/>
        <v>0</v>
      </c>
      <c r="DR65" s="23">
        <f t="shared" si="13"/>
        <v>0</v>
      </c>
      <c r="DS65" s="23">
        <f t="shared" si="13"/>
        <v>0</v>
      </c>
      <c r="DT65" s="23">
        <f t="shared" si="13"/>
        <v>0</v>
      </c>
      <c r="DU65" s="23">
        <f t="shared" si="13"/>
        <v>0</v>
      </c>
      <c r="DV65" s="23">
        <f t="shared" si="13"/>
        <v>0</v>
      </c>
      <c r="DW65" s="23">
        <f t="shared" si="13"/>
        <v>0</v>
      </c>
      <c r="DX65" s="23">
        <f t="shared" si="13"/>
        <v>0</v>
      </c>
      <c r="DY65" s="23">
        <f>DY67+DY77+DY79</f>
        <v>6.2859999999999996</v>
      </c>
      <c r="DZ65" s="23">
        <f t="shared" si="13"/>
        <v>0</v>
      </c>
      <c r="EA65" s="23">
        <f t="shared" si="13"/>
        <v>0</v>
      </c>
      <c r="EB65" s="23">
        <f t="shared" si="13"/>
        <v>0</v>
      </c>
      <c r="EC65" s="23">
        <f t="shared" si="13"/>
        <v>0</v>
      </c>
      <c r="ED65" s="23">
        <f t="shared" si="13"/>
        <v>0</v>
      </c>
      <c r="EE65" s="23">
        <f t="shared" si="13"/>
        <v>0</v>
      </c>
      <c r="EF65" s="23">
        <f t="shared" si="13"/>
        <v>0</v>
      </c>
      <c r="EG65" s="23">
        <f t="shared" si="13"/>
        <v>0</v>
      </c>
      <c r="EH65" s="23">
        <f t="shared" ref="EH65:GV65" si="14">EH67+EH77+EH79</f>
        <v>0</v>
      </c>
      <c r="EI65" s="23">
        <f t="shared" si="14"/>
        <v>0</v>
      </c>
      <c r="EJ65" s="23">
        <f t="shared" si="14"/>
        <v>0</v>
      </c>
      <c r="EK65" s="23">
        <f t="shared" si="14"/>
        <v>0</v>
      </c>
      <c r="EL65" s="23">
        <f t="shared" si="14"/>
        <v>1.238</v>
      </c>
      <c r="EM65" s="23">
        <f t="shared" si="14"/>
        <v>0.92</v>
      </c>
      <c r="EN65" s="23">
        <f t="shared" si="14"/>
        <v>0</v>
      </c>
      <c r="EO65" s="23">
        <f t="shared" si="14"/>
        <v>0</v>
      </c>
      <c r="EP65" s="23">
        <f t="shared" si="14"/>
        <v>4.202</v>
      </c>
      <c r="EQ65" s="23">
        <f t="shared" si="14"/>
        <v>0</v>
      </c>
      <c r="ER65" s="23">
        <f t="shared" si="14"/>
        <v>0</v>
      </c>
      <c r="ES65" s="23">
        <f t="shared" si="14"/>
        <v>0</v>
      </c>
      <c r="ET65" s="23">
        <f t="shared" si="14"/>
        <v>0</v>
      </c>
      <c r="EU65" s="23">
        <f t="shared" si="14"/>
        <v>0</v>
      </c>
      <c r="EV65" s="23">
        <f t="shared" si="14"/>
        <v>0</v>
      </c>
      <c r="EW65" s="23">
        <f t="shared" si="14"/>
        <v>0</v>
      </c>
      <c r="EX65" s="23">
        <f t="shared" si="14"/>
        <v>0</v>
      </c>
      <c r="EY65" s="23">
        <f t="shared" si="14"/>
        <v>0</v>
      </c>
      <c r="EZ65" s="23">
        <f t="shared" si="14"/>
        <v>0</v>
      </c>
      <c r="FA65" s="23">
        <f t="shared" si="14"/>
        <v>0</v>
      </c>
      <c r="FB65" s="23">
        <f t="shared" si="14"/>
        <v>0</v>
      </c>
      <c r="FC65" s="23">
        <f t="shared" si="14"/>
        <v>0</v>
      </c>
      <c r="FD65" s="23">
        <f t="shared" si="14"/>
        <v>0</v>
      </c>
      <c r="FE65" s="23">
        <f t="shared" si="14"/>
        <v>0</v>
      </c>
      <c r="FF65" s="23">
        <f t="shared" si="14"/>
        <v>0</v>
      </c>
      <c r="FG65" s="23">
        <f t="shared" si="14"/>
        <v>0</v>
      </c>
      <c r="FH65" s="23">
        <f t="shared" si="14"/>
        <v>0</v>
      </c>
      <c r="FI65" s="23">
        <f t="shared" si="14"/>
        <v>0</v>
      </c>
      <c r="FJ65" s="23">
        <f t="shared" si="14"/>
        <v>0</v>
      </c>
      <c r="FK65" s="23">
        <f t="shared" si="14"/>
        <v>0</v>
      </c>
      <c r="FL65" s="23">
        <f t="shared" si="14"/>
        <v>33.965000000000003</v>
      </c>
      <c r="FM65" s="23">
        <f t="shared" si="14"/>
        <v>7.67</v>
      </c>
      <c r="FN65" s="23">
        <f t="shared" si="14"/>
        <v>0</v>
      </c>
      <c r="FO65" s="23">
        <f t="shared" si="14"/>
        <v>5.0449999999999999</v>
      </c>
      <c r="FP65" s="23">
        <f t="shared" si="14"/>
        <v>0</v>
      </c>
      <c r="FQ65" s="23">
        <f t="shared" si="14"/>
        <v>0</v>
      </c>
      <c r="FR65" s="23">
        <f t="shared" si="14"/>
        <v>0</v>
      </c>
      <c r="FS65" s="23">
        <f t="shared" si="14"/>
        <v>0</v>
      </c>
      <c r="FT65" s="23">
        <f t="shared" si="14"/>
        <v>0</v>
      </c>
      <c r="FU65" s="23">
        <f t="shared" si="14"/>
        <v>0</v>
      </c>
      <c r="FV65" s="23">
        <f t="shared" si="14"/>
        <v>0</v>
      </c>
      <c r="FW65" s="23">
        <f t="shared" si="14"/>
        <v>0</v>
      </c>
      <c r="FX65" s="23">
        <f t="shared" si="14"/>
        <v>2.351</v>
      </c>
      <c r="FY65" s="23">
        <f t="shared" si="14"/>
        <v>0</v>
      </c>
      <c r="FZ65" s="23">
        <f t="shared" si="14"/>
        <v>0</v>
      </c>
      <c r="GA65" s="23">
        <f t="shared" si="14"/>
        <v>0</v>
      </c>
      <c r="GB65" s="23">
        <f t="shared" si="14"/>
        <v>0</v>
      </c>
      <c r="GC65" s="23">
        <f t="shared" si="14"/>
        <v>0</v>
      </c>
      <c r="GD65" s="23">
        <f t="shared" si="14"/>
        <v>13.532</v>
      </c>
      <c r="GE65" s="23">
        <f t="shared" si="14"/>
        <v>0</v>
      </c>
      <c r="GF65" s="23">
        <f t="shared" si="14"/>
        <v>0</v>
      </c>
      <c r="GG65" s="23">
        <f t="shared" si="14"/>
        <v>0</v>
      </c>
      <c r="GH65" s="23">
        <f t="shared" si="14"/>
        <v>0</v>
      </c>
      <c r="GI65" s="23">
        <f t="shared" si="14"/>
        <v>0</v>
      </c>
      <c r="GJ65" s="23">
        <f t="shared" si="14"/>
        <v>0</v>
      </c>
      <c r="GK65" s="23">
        <f t="shared" si="14"/>
        <v>0</v>
      </c>
      <c r="GL65" s="23">
        <f t="shared" si="14"/>
        <v>0</v>
      </c>
      <c r="GM65" s="23">
        <f t="shared" si="14"/>
        <v>0</v>
      </c>
      <c r="GN65" s="23">
        <f t="shared" si="14"/>
        <v>0</v>
      </c>
      <c r="GO65" s="23">
        <f t="shared" si="14"/>
        <v>0</v>
      </c>
      <c r="GP65" s="23">
        <f t="shared" si="14"/>
        <v>0</v>
      </c>
      <c r="GQ65" s="23">
        <f t="shared" si="14"/>
        <v>0</v>
      </c>
      <c r="GR65" s="23">
        <f t="shared" si="14"/>
        <v>0</v>
      </c>
      <c r="GS65" s="23">
        <f t="shared" si="14"/>
        <v>0</v>
      </c>
      <c r="GT65" s="23">
        <f t="shared" si="14"/>
        <v>0</v>
      </c>
      <c r="GU65" s="23">
        <f t="shared" si="14"/>
        <v>0</v>
      </c>
      <c r="GV65" s="23">
        <f t="shared" si="14"/>
        <v>1.978</v>
      </c>
      <c r="GW65" s="23">
        <f t="shared" ref="GW65:IF65" si="15">GW67+GW77+GW79</f>
        <v>0</v>
      </c>
      <c r="GX65" s="23">
        <f t="shared" si="15"/>
        <v>0</v>
      </c>
      <c r="GY65" s="23">
        <f t="shared" si="15"/>
        <v>0</v>
      </c>
      <c r="GZ65" s="23">
        <f t="shared" si="15"/>
        <v>0.74199999999999999</v>
      </c>
      <c r="HA65" s="23">
        <f t="shared" si="15"/>
        <v>0</v>
      </c>
      <c r="HB65" s="23">
        <f t="shared" si="15"/>
        <v>0</v>
      </c>
      <c r="HC65" s="23">
        <f t="shared" si="15"/>
        <v>0.92</v>
      </c>
      <c r="HD65" s="23">
        <f t="shared" si="15"/>
        <v>0.68100000000000005</v>
      </c>
      <c r="HE65" s="23">
        <f t="shared" si="15"/>
        <v>0</v>
      </c>
      <c r="HF65" s="23">
        <f t="shared" si="15"/>
        <v>0</v>
      </c>
      <c r="HG65" s="23">
        <f t="shared" si="15"/>
        <v>0</v>
      </c>
      <c r="HH65" s="23">
        <f t="shared" si="15"/>
        <v>0</v>
      </c>
      <c r="HI65" s="23">
        <f t="shared" si="15"/>
        <v>0</v>
      </c>
      <c r="HJ65" s="23">
        <f t="shared" si="15"/>
        <v>0</v>
      </c>
      <c r="HK65" s="23">
        <f t="shared" si="15"/>
        <v>0</v>
      </c>
      <c r="HL65" s="23">
        <f t="shared" si="15"/>
        <v>0</v>
      </c>
      <c r="HM65" s="23">
        <f t="shared" si="15"/>
        <v>0</v>
      </c>
      <c r="HN65" s="23">
        <f t="shared" si="15"/>
        <v>0</v>
      </c>
      <c r="HO65" s="23">
        <f t="shared" si="15"/>
        <v>148.71800000000002</v>
      </c>
      <c r="HP65" s="23">
        <f t="shared" si="15"/>
        <v>0</v>
      </c>
      <c r="HQ65" s="23">
        <f t="shared" si="15"/>
        <v>0</v>
      </c>
      <c r="HR65" s="23">
        <f t="shared" si="15"/>
        <v>0</v>
      </c>
      <c r="HS65" s="23">
        <f t="shared" si="15"/>
        <v>0</v>
      </c>
      <c r="HT65" s="23">
        <f t="shared" si="15"/>
        <v>0</v>
      </c>
      <c r="HU65" s="23">
        <f t="shared" si="15"/>
        <v>0</v>
      </c>
      <c r="HV65" s="23">
        <f t="shared" si="15"/>
        <v>0</v>
      </c>
      <c r="HW65" s="23">
        <f t="shared" si="15"/>
        <v>0</v>
      </c>
      <c r="HX65" s="23">
        <f t="shared" si="15"/>
        <v>0</v>
      </c>
      <c r="HY65" s="23">
        <f t="shared" si="15"/>
        <v>0</v>
      </c>
      <c r="HZ65" s="23">
        <f t="shared" si="15"/>
        <v>0</v>
      </c>
      <c r="IA65" s="23">
        <f t="shared" si="15"/>
        <v>0</v>
      </c>
      <c r="IB65" s="23">
        <f t="shared" si="15"/>
        <v>0</v>
      </c>
      <c r="IC65" s="23">
        <f t="shared" si="15"/>
        <v>0</v>
      </c>
      <c r="ID65" s="23">
        <f t="shared" si="15"/>
        <v>0</v>
      </c>
      <c r="IE65" s="23">
        <f t="shared" si="15"/>
        <v>0</v>
      </c>
      <c r="IF65" s="23">
        <f t="shared" si="15"/>
        <v>1.3620000000000001</v>
      </c>
    </row>
    <row r="66" spans="1:240" ht="13.5" customHeight="1">
      <c r="A66" s="15" t="s">
        <v>87</v>
      </c>
      <c r="B66" s="53" t="s">
        <v>88</v>
      </c>
      <c r="C66" s="16" t="s">
        <v>45</v>
      </c>
      <c r="D66" s="24">
        <f>E66+F66</f>
        <v>0.19900000000000004</v>
      </c>
      <c r="E66" s="24">
        <f>E68+E70+E72+E74</f>
        <v>0.19900000000000004</v>
      </c>
      <c r="F66" s="24"/>
      <c r="G66" s="24">
        <f t="shared" ref="G66:BU67" si="16">G68+G70+G72+G74</f>
        <v>0</v>
      </c>
      <c r="H66" s="24">
        <f t="shared" si="16"/>
        <v>0</v>
      </c>
      <c r="I66" s="24">
        <f t="shared" si="16"/>
        <v>0</v>
      </c>
      <c r="J66" s="24">
        <f t="shared" si="16"/>
        <v>0</v>
      </c>
      <c r="K66" s="24">
        <f t="shared" ref="K66:M67" si="17">K68+K70+K72+K74</f>
        <v>0</v>
      </c>
      <c r="L66" s="24">
        <f t="shared" si="17"/>
        <v>0</v>
      </c>
      <c r="M66" s="24">
        <f t="shared" si="17"/>
        <v>0</v>
      </c>
      <c r="N66" s="24">
        <f t="shared" si="16"/>
        <v>0</v>
      </c>
      <c r="O66" s="24">
        <f t="shared" si="16"/>
        <v>0</v>
      </c>
      <c r="P66" s="24">
        <f t="shared" si="16"/>
        <v>0</v>
      </c>
      <c r="Q66" s="24">
        <f t="shared" si="16"/>
        <v>0</v>
      </c>
      <c r="R66" s="24">
        <f t="shared" si="16"/>
        <v>0</v>
      </c>
      <c r="S66" s="24">
        <f t="shared" si="16"/>
        <v>0</v>
      </c>
      <c r="T66" s="24">
        <f t="shared" si="16"/>
        <v>0</v>
      </c>
      <c r="U66" s="24">
        <f t="shared" si="16"/>
        <v>0</v>
      </c>
      <c r="V66" s="24">
        <f t="shared" si="16"/>
        <v>0</v>
      </c>
      <c r="W66" s="24">
        <f t="shared" si="16"/>
        <v>0</v>
      </c>
      <c r="X66" s="24">
        <f t="shared" si="16"/>
        <v>0</v>
      </c>
      <c r="Y66" s="24">
        <f t="shared" si="16"/>
        <v>0</v>
      </c>
      <c r="Z66" s="24">
        <f t="shared" si="16"/>
        <v>0</v>
      </c>
      <c r="AA66" s="24">
        <f t="shared" si="16"/>
        <v>0</v>
      </c>
      <c r="AB66" s="24">
        <f t="shared" si="16"/>
        <v>0</v>
      </c>
      <c r="AC66" s="24">
        <f>AC68+AC70+AC72+AC74</f>
        <v>0</v>
      </c>
      <c r="AD66" s="24">
        <f t="shared" si="16"/>
        <v>0</v>
      </c>
      <c r="AE66" s="24">
        <f t="shared" si="16"/>
        <v>4.0000000000000001E-3</v>
      </c>
      <c r="AF66" s="24">
        <f t="shared" si="16"/>
        <v>0</v>
      </c>
      <c r="AG66" s="24">
        <f t="shared" si="16"/>
        <v>0</v>
      </c>
      <c r="AH66" s="24">
        <f t="shared" si="16"/>
        <v>3.0000000000000001E-3</v>
      </c>
      <c r="AI66" s="24">
        <f t="shared" si="16"/>
        <v>0</v>
      </c>
      <c r="AJ66" s="24">
        <f t="shared" si="16"/>
        <v>4.0000000000000001E-3</v>
      </c>
      <c r="AK66" s="24">
        <f t="shared" si="16"/>
        <v>0</v>
      </c>
      <c r="AL66" s="24">
        <f t="shared" si="16"/>
        <v>0</v>
      </c>
      <c r="AM66" s="24">
        <f t="shared" si="16"/>
        <v>0</v>
      </c>
      <c r="AN66" s="24">
        <f t="shared" si="16"/>
        <v>0</v>
      </c>
      <c r="AO66" s="24">
        <f t="shared" si="16"/>
        <v>0</v>
      </c>
      <c r="AP66" s="24">
        <f t="shared" si="16"/>
        <v>0</v>
      </c>
      <c r="AQ66" s="24">
        <f t="shared" si="16"/>
        <v>0</v>
      </c>
      <c r="AR66" s="24">
        <f t="shared" si="16"/>
        <v>0</v>
      </c>
      <c r="AS66" s="24">
        <f t="shared" si="16"/>
        <v>0</v>
      </c>
      <c r="AT66" s="24">
        <f t="shared" si="16"/>
        <v>0</v>
      </c>
      <c r="AU66" s="24">
        <f t="shared" si="16"/>
        <v>0</v>
      </c>
      <c r="AV66" s="24">
        <f t="shared" si="16"/>
        <v>5.0000000000000001E-3</v>
      </c>
      <c r="AW66" s="24">
        <f t="shared" si="16"/>
        <v>0</v>
      </c>
      <c r="AX66" s="24">
        <f t="shared" si="16"/>
        <v>0</v>
      </c>
      <c r="AY66" s="24">
        <f t="shared" si="16"/>
        <v>0</v>
      </c>
      <c r="AZ66" s="24">
        <f t="shared" si="16"/>
        <v>0</v>
      </c>
      <c r="BA66" s="24">
        <f t="shared" si="16"/>
        <v>0</v>
      </c>
      <c r="BB66" s="24">
        <f t="shared" si="16"/>
        <v>0</v>
      </c>
      <c r="BC66" s="24">
        <f t="shared" si="16"/>
        <v>0</v>
      </c>
      <c r="BD66" s="24">
        <f t="shared" si="16"/>
        <v>0</v>
      </c>
      <c r="BE66" s="24">
        <f t="shared" si="16"/>
        <v>0</v>
      </c>
      <c r="BF66" s="24">
        <f>BF68+BF70+BF72+BF74</f>
        <v>0</v>
      </c>
      <c r="BG66" s="24">
        <f t="shared" si="16"/>
        <v>1.0999999999999999E-2</v>
      </c>
      <c r="BH66" s="24">
        <f t="shared" si="16"/>
        <v>0</v>
      </c>
      <c r="BI66" s="24">
        <f t="shared" si="16"/>
        <v>0</v>
      </c>
      <c r="BJ66" s="24">
        <f t="shared" si="16"/>
        <v>0</v>
      </c>
      <c r="BK66" s="24">
        <f t="shared" si="16"/>
        <v>0</v>
      </c>
      <c r="BL66" s="24">
        <f t="shared" si="16"/>
        <v>0</v>
      </c>
      <c r="BM66" s="24">
        <f t="shared" si="16"/>
        <v>1E-3</v>
      </c>
      <c r="BN66" s="24">
        <f t="shared" si="16"/>
        <v>0</v>
      </c>
      <c r="BO66" s="24">
        <f t="shared" si="16"/>
        <v>0</v>
      </c>
      <c r="BP66" s="24">
        <f t="shared" si="16"/>
        <v>0</v>
      </c>
      <c r="BQ66" s="24">
        <f t="shared" si="16"/>
        <v>0</v>
      </c>
      <c r="BR66" s="24">
        <f t="shared" si="16"/>
        <v>0</v>
      </c>
      <c r="BS66" s="24">
        <f t="shared" si="16"/>
        <v>0</v>
      </c>
      <c r="BT66" s="24">
        <f t="shared" si="16"/>
        <v>0</v>
      </c>
      <c r="BU66" s="24">
        <f t="shared" si="16"/>
        <v>0</v>
      </c>
      <c r="BV66" s="24">
        <f t="shared" ref="BV66:EG67" si="18">BV68+BV70+BV72+BV74</f>
        <v>0</v>
      </c>
      <c r="BW66" s="24">
        <f t="shared" si="18"/>
        <v>0</v>
      </c>
      <c r="BX66" s="24">
        <f t="shared" si="18"/>
        <v>0</v>
      </c>
      <c r="BY66" s="24">
        <f t="shared" si="18"/>
        <v>0</v>
      </c>
      <c r="BZ66" s="24">
        <f t="shared" si="18"/>
        <v>0</v>
      </c>
      <c r="CA66" s="24">
        <f t="shared" si="18"/>
        <v>0</v>
      </c>
      <c r="CB66" s="24">
        <f t="shared" si="18"/>
        <v>0</v>
      </c>
      <c r="CC66" s="24">
        <f t="shared" si="18"/>
        <v>0</v>
      </c>
      <c r="CD66" s="24">
        <f t="shared" si="18"/>
        <v>0</v>
      </c>
      <c r="CE66" s="24">
        <f t="shared" si="18"/>
        <v>0</v>
      </c>
      <c r="CF66" s="24">
        <f t="shared" si="18"/>
        <v>0</v>
      </c>
      <c r="CG66" s="24">
        <f t="shared" si="18"/>
        <v>0</v>
      </c>
      <c r="CH66" s="24">
        <f t="shared" si="18"/>
        <v>0</v>
      </c>
      <c r="CI66" s="24">
        <f t="shared" si="18"/>
        <v>0</v>
      </c>
      <c r="CJ66" s="24">
        <f t="shared" si="18"/>
        <v>0</v>
      </c>
      <c r="CK66" s="24">
        <f t="shared" si="18"/>
        <v>0</v>
      </c>
      <c r="CL66" s="24">
        <f t="shared" si="18"/>
        <v>0</v>
      </c>
      <c r="CM66" s="24">
        <f t="shared" si="18"/>
        <v>0</v>
      </c>
      <c r="CN66" s="24">
        <f t="shared" si="18"/>
        <v>0</v>
      </c>
      <c r="CO66" s="24">
        <f t="shared" si="18"/>
        <v>0</v>
      </c>
      <c r="CP66" s="24">
        <f t="shared" si="18"/>
        <v>8.0000000000000002E-3</v>
      </c>
      <c r="CQ66" s="24">
        <f t="shared" si="18"/>
        <v>0</v>
      </c>
      <c r="CR66" s="24">
        <f t="shared" si="18"/>
        <v>0</v>
      </c>
      <c r="CS66" s="24">
        <f t="shared" si="18"/>
        <v>0</v>
      </c>
      <c r="CT66" s="24">
        <f t="shared" si="18"/>
        <v>0</v>
      </c>
      <c r="CU66" s="24">
        <f t="shared" si="18"/>
        <v>0</v>
      </c>
      <c r="CV66" s="24">
        <f t="shared" si="18"/>
        <v>0</v>
      </c>
      <c r="CW66" s="24">
        <f t="shared" si="18"/>
        <v>0</v>
      </c>
      <c r="CX66" s="24">
        <f t="shared" si="18"/>
        <v>0</v>
      </c>
      <c r="CY66" s="24">
        <f t="shared" si="18"/>
        <v>0</v>
      </c>
      <c r="CZ66" s="24">
        <f t="shared" si="18"/>
        <v>0</v>
      </c>
      <c r="DA66" s="24">
        <f t="shared" si="18"/>
        <v>0</v>
      </c>
      <c r="DB66" s="24">
        <f t="shared" si="18"/>
        <v>0</v>
      </c>
      <c r="DC66" s="24">
        <f t="shared" si="18"/>
        <v>0</v>
      </c>
      <c r="DD66" s="24">
        <f t="shared" si="18"/>
        <v>0</v>
      </c>
      <c r="DE66" s="24">
        <f t="shared" si="18"/>
        <v>0</v>
      </c>
      <c r="DF66" s="24">
        <f t="shared" si="18"/>
        <v>0</v>
      </c>
      <c r="DG66" s="24">
        <f t="shared" si="18"/>
        <v>0</v>
      </c>
      <c r="DH66" s="24">
        <f t="shared" si="18"/>
        <v>0</v>
      </c>
      <c r="DI66" s="24">
        <f t="shared" si="18"/>
        <v>0</v>
      </c>
      <c r="DJ66" s="24">
        <f t="shared" si="18"/>
        <v>0</v>
      </c>
      <c r="DK66" s="24">
        <f t="shared" si="18"/>
        <v>0</v>
      </c>
      <c r="DL66" s="24">
        <f t="shared" si="18"/>
        <v>0.01</v>
      </c>
      <c r="DM66" s="24">
        <f t="shared" si="18"/>
        <v>0</v>
      </c>
      <c r="DN66" s="24">
        <f t="shared" si="18"/>
        <v>0</v>
      </c>
      <c r="DO66" s="24">
        <f t="shared" si="18"/>
        <v>8.0000000000000002E-3</v>
      </c>
      <c r="DP66" s="24">
        <f t="shared" si="18"/>
        <v>0</v>
      </c>
      <c r="DQ66" s="24">
        <f t="shared" si="18"/>
        <v>0</v>
      </c>
      <c r="DR66" s="24">
        <f t="shared" si="18"/>
        <v>0</v>
      </c>
      <c r="DS66" s="24">
        <f t="shared" si="18"/>
        <v>0</v>
      </c>
      <c r="DT66" s="24">
        <f t="shared" si="18"/>
        <v>0</v>
      </c>
      <c r="DU66" s="24">
        <f t="shared" si="18"/>
        <v>0</v>
      </c>
      <c r="DV66" s="24">
        <f t="shared" si="18"/>
        <v>0</v>
      </c>
      <c r="DW66" s="24">
        <f t="shared" si="18"/>
        <v>0</v>
      </c>
      <c r="DX66" s="24">
        <f t="shared" si="18"/>
        <v>0</v>
      </c>
      <c r="DY66" s="24">
        <f>DY68+DY70+DY72+DY74</f>
        <v>6.0000000000000001E-3</v>
      </c>
      <c r="DZ66" s="24">
        <f t="shared" si="18"/>
        <v>0</v>
      </c>
      <c r="EA66" s="24">
        <f t="shared" si="18"/>
        <v>0</v>
      </c>
      <c r="EB66" s="24">
        <f t="shared" si="18"/>
        <v>0</v>
      </c>
      <c r="EC66" s="24">
        <f t="shared" si="18"/>
        <v>0</v>
      </c>
      <c r="ED66" s="24">
        <f t="shared" si="18"/>
        <v>0</v>
      </c>
      <c r="EE66" s="24">
        <f t="shared" si="18"/>
        <v>0</v>
      </c>
      <c r="EF66" s="24">
        <f t="shared" si="18"/>
        <v>0</v>
      </c>
      <c r="EG66" s="24">
        <f t="shared" si="18"/>
        <v>0</v>
      </c>
      <c r="EH66" s="24">
        <f t="shared" ref="EH66:GV67" si="19">EH68+EH70+EH72+EH74</f>
        <v>0</v>
      </c>
      <c r="EI66" s="24">
        <f t="shared" si="19"/>
        <v>0</v>
      </c>
      <c r="EJ66" s="24">
        <f t="shared" si="19"/>
        <v>0</v>
      </c>
      <c r="EK66" s="24">
        <f t="shared" si="19"/>
        <v>0</v>
      </c>
      <c r="EL66" s="24">
        <f t="shared" si="19"/>
        <v>1E-3</v>
      </c>
      <c r="EM66" s="24">
        <f t="shared" si="19"/>
        <v>1E-3</v>
      </c>
      <c r="EN66" s="24">
        <f t="shared" si="19"/>
        <v>0</v>
      </c>
      <c r="EO66" s="24">
        <f t="shared" si="19"/>
        <v>0</v>
      </c>
      <c r="EP66" s="24">
        <f t="shared" si="19"/>
        <v>5.0000000000000001E-3</v>
      </c>
      <c r="EQ66" s="24">
        <f t="shared" si="19"/>
        <v>0</v>
      </c>
      <c r="ER66" s="24">
        <f t="shared" si="19"/>
        <v>0</v>
      </c>
      <c r="ES66" s="24">
        <f t="shared" si="19"/>
        <v>0</v>
      </c>
      <c r="ET66" s="24">
        <f t="shared" si="19"/>
        <v>0</v>
      </c>
      <c r="EU66" s="24">
        <f t="shared" si="19"/>
        <v>0</v>
      </c>
      <c r="EV66" s="24">
        <f t="shared" si="19"/>
        <v>0</v>
      </c>
      <c r="EW66" s="24">
        <f t="shared" si="19"/>
        <v>0</v>
      </c>
      <c r="EX66" s="24">
        <f t="shared" si="19"/>
        <v>0</v>
      </c>
      <c r="EY66" s="24">
        <f t="shared" si="19"/>
        <v>0</v>
      </c>
      <c r="EZ66" s="24">
        <f t="shared" si="19"/>
        <v>0</v>
      </c>
      <c r="FA66" s="24">
        <f t="shared" si="19"/>
        <v>0</v>
      </c>
      <c r="FB66" s="24">
        <f t="shared" si="19"/>
        <v>0</v>
      </c>
      <c r="FC66" s="24">
        <f t="shared" si="19"/>
        <v>0</v>
      </c>
      <c r="FD66" s="24">
        <f t="shared" si="19"/>
        <v>0</v>
      </c>
      <c r="FE66" s="24">
        <f t="shared" si="19"/>
        <v>0</v>
      </c>
      <c r="FF66" s="24">
        <f t="shared" si="19"/>
        <v>0</v>
      </c>
      <c r="FG66" s="24">
        <f t="shared" si="19"/>
        <v>0</v>
      </c>
      <c r="FH66" s="24">
        <f>FH68+FH70+FH72+FH74</f>
        <v>0</v>
      </c>
      <c r="FI66" s="24">
        <f>FI68+FI70+FI72+FI74</f>
        <v>0</v>
      </c>
      <c r="FJ66" s="24">
        <f t="shared" si="19"/>
        <v>0</v>
      </c>
      <c r="FK66" s="24">
        <f t="shared" si="19"/>
        <v>0</v>
      </c>
      <c r="FL66" s="24">
        <f>FL68+FL70+FL72+FL74</f>
        <v>0.03</v>
      </c>
      <c r="FM66" s="24">
        <f t="shared" si="19"/>
        <v>5.0000000000000001E-3</v>
      </c>
      <c r="FN66" s="24">
        <f t="shared" si="19"/>
        <v>0</v>
      </c>
      <c r="FO66" s="24">
        <f t="shared" si="19"/>
        <v>6.0000000000000001E-3</v>
      </c>
      <c r="FP66" s="24">
        <f t="shared" si="19"/>
        <v>0</v>
      </c>
      <c r="FQ66" s="24">
        <f t="shared" si="19"/>
        <v>0</v>
      </c>
      <c r="FR66" s="24">
        <f t="shared" si="19"/>
        <v>0</v>
      </c>
      <c r="FS66" s="24">
        <f t="shared" si="19"/>
        <v>0</v>
      </c>
      <c r="FT66" s="24">
        <f t="shared" si="19"/>
        <v>0</v>
      </c>
      <c r="FU66" s="24">
        <f t="shared" si="19"/>
        <v>0</v>
      </c>
      <c r="FV66" s="24">
        <f t="shared" si="19"/>
        <v>0</v>
      </c>
      <c r="FW66" s="24">
        <f t="shared" si="19"/>
        <v>0</v>
      </c>
      <c r="FX66" s="24">
        <f t="shared" si="19"/>
        <v>1E-3</v>
      </c>
      <c r="FY66" s="24">
        <f t="shared" si="19"/>
        <v>0</v>
      </c>
      <c r="FZ66" s="24">
        <f t="shared" si="19"/>
        <v>0</v>
      </c>
      <c r="GA66" s="24">
        <f t="shared" si="19"/>
        <v>0</v>
      </c>
      <c r="GB66" s="24">
        <f t="shared" si="19"/>
        <v>0</v>
      </c>
      <c r="GC66" s="24">
        <f t="shared" si="19"/>
        <v>0</v>
      </c>
      <c r="GD66" s="24">
        <f t="shared" si="19"/>
        <v>1.6E-2</v>
      </c>
      <c r="GE66" s="24">
        <f t="shared" si="19"/>
        <v>0</v>
      </c>
      <c r="GF66" s="24">
        <f t="shared" si="19"/>
        <v>0</v>
      </c>
      <c r="GG66" s="24">
        <f t="shared" si="19"/>
        <v>0</v>
      </c>
      <c r="GH66" s="24">
        <f t="shared" si="19"/>
        <v>0</v>
      </c>
      <c r="GI66" s="24">
        <f t="shared" si="19"/>
        <v>0</v>
      </c>
      <c r="GJ66" s="24">
        <f t="shared" si="19"/>
        <v>0</v>
      </c>
      <c r="GK66" s="24">
        <f t="shared" si="19"/>
        <v>0</v>
      </c>
      <c r="GL66" s="24">
        <f t="shared" si="19"/>
        <v>0</v>
      </c>
      <c r="GM66" s="24">
        <f t="shared" si="19"/>
        <v>0</v>
      </c>
      <c r="GN66" s="24">
        <f t="shared" si="19"/>
        <v>0</v>
      </c>
      <c r="GO66" s="24">
        <f t="shared" si="19"/>
        <v>0</v>
      </c>
      <c r="GP66" s="24">
        <f t="shared" si="19"/>
        <v>0</v>
      </c>
      <c r="GQ66" s="24">
        <f t="shared" si="19"/>
        <v>0</v>
      </c>
      <c r="GR66" s="24">
        <f t="shared" si="19"/>
        <v>0</v>
      </c>
      <c r="GS66" s="24">
        <f t="shared" si="19"/>
        <v>0</v>
      </c>
      <c r="GT66" s="24">
        <f t="shared" si="19"/>
        <v>0</v>
      </c>
      <c r="GU66" s="24">
        <f t="shared" si="19"/>
        <v>0</v>
      </c>
      <c r="GV66" s="24">
        <f t="shared" si="19"/>
        <v>2E-3</v>
      </c>
      <c r="GW66" s="24">
        <f t="shared" ref="GW66:IF67" si="20">GW68+GW70+GW72+GW74</f>
        <v>0</v>
      </c>
      <c r="GX66" s="24">
        <f t="shared" ref="GX66" si="21">GX68+GX70+GX72+GX74</f>
        <v>0</v>
      </c>
      <c r="GY66" s="24">
        <f t="shared" si="20"/>
        <v>0</v>
      </c>
      <c r="GZ66" s="24">
        <f t="shared" si="20"/>
        <v>1E-3</v>
      </c>
      <c r="HA66" s="24">
        <f t="shared" si="20"/>
        <v>0</v>
      </c>
      <c r="HB66" s="24">
        <f t="shared" si="20"/>
        <v>0</v>
      </c>
      <c r="HC66" s="24">
        <f t="shared" si="20"/>
        <v>1E-3</v>
      </c>
      <c r="HD66" s="24">
        <f t="shared" si="20"/>
        <v>0</v>
      </c>
      <c r="HE66" s="24">
        <f t="shared" si="20"/>
        <v>0</v>
      </c>
      <c r="HF66" s="24">
        <f t="shared" si="20"/>
        <v>0</v>
      </c>
      <c r="HG66" s="24">
        <f t="shared" si="20"/>
        <v>0</v>
      </c>
      <c r="HH66" s="24">
        <f t="shared" si="20"/>
        <v>0</v>
      </c>
      <c r="HI66" s="24">
        <f t="shared" si="20"/>
        <v>0</v>
      </c>
      <c r="HJ66" s="24">
        <f t="shared" si="20"/>
        <v>0</v>
      </c>
      <c r="HK66" s="24">
        <f t="shared" si="20"/>
        <v>0</v>
      </c>
      <c r="HL66" s="24">
        <f t="shared" si="20"/>
        <v>0</v>
      </c>
      <c r="HM66" s="24">
        <f t="shared" si="20"/>
        <v>0</v>
      </c>
      <c r="HN66" s="24">
        <f t="shared" si="20"/>
        <v>0</v>
      </c>
      <c r="HO66" s="24">
        <f t="shared" si="20"/>
        <v>7.0000000000000007E-2</v>
      </c>
      <c r="HP66" s="24">
        <f t="shared" si="20"/>
        <v>0</v>
      </c>
      <c r="HQ66" s="24">
        <f t="shared" si="20"/>
        <v>0</v>
      </c>
      <c r="HR66" s="24">
        <f t="shared" si="20"/>
        <v>0</v>
      </c>
      <c r="HS66" s="24">
        <f t="shared" si="20"/>
        <v>0</v>
      </c>
      <c r="HT66" s="24">
        <f t="shared" si="20"/>
        <v>0</v>
      </c>
      <c r="HU66" s="24">
        <f t="shared" si="20"/>
        <v>0</v>
      </c>
      <c r="HV66" s="24">
        <f t="shared" si="20"/>
        <v>0</v>
      </c>
      <c r="HW66" s="24">
        <f t="shared" si="20"/>
        <v>0</v>
      </c>
      <c r="HX66" s="24">
        <f t="shared" si="20"/>
        <v>0</v>
      </c>
      <c r="HY66" s="24">
        <f t="shared" si="20"/>
        <v>0</v>
      </c>
      <c r="HZ66" s="24">
        <f t="shared" si="20"/>
        <v>0</v>
      </c>
      <c r="IA66" s="24">
        <f t="shared" si="20"/>
        <v>0</v>
      </c>
      <c r="IB66" s="24">
        <f t="shared" si="20"/>
        <v>0</v>
      </c>
      <c r="IC66" s="24">
        <f t="shared" si="20"/>
        <v>0</v>
      </c>
      <c r="ID66" s="24">
        <f t="shared" si="20"/>
        <v>0</v>
      </c>
      <c r="IE66" s="24">
        <f t="shared" si="20"/>
        <v>0</v>
      </c>
      <c r="IF66" s="24">
        <f t="shared" si="20"/>
        <v>0</v>
      </c>
    </row>
    <row r="67" spans="1:240" ht="13.5" customHeight="1">
      <c r="A67" s="15"/>
      <c r="B67" s="53"/>
      <c r="C67" s="16" t="s">
        <v>17</v>
      </c>
      <c r="D67" s="24">
        <f t="shared" ref="D67:D78" si="22">E67+F67</f>
        <v>268.80099999999999</v>
      </c>
      <c r="E67" s="24">
        <f>E69+E71+E73+E75</f>
        <v>268.80099999999999</v>
      </c>
      <c r="F67" s="24"/>
      <c r="G67" s="24">
        <f t="shared" si="16"/>
        <v>0</v>
      </c>
      <c r="H67" s="24">
        <f t="shared" si="16"/>
        <v>0</v>
      </c>
      <c r="I67" s="24">
        <f t="shared" si="16"/>
        <v>0</v>
      </c>
      <c r="J67" s="24">
        <f t="shared" si="16"/>
        <v>0</v>
      </c>
      <c r="K67" s="24">
        <f t="shared" si="17"/>
        <v>0</v>
      </c>
      <c r="L67" s="24">
        <f t="shared" si="17"/>
        <v>0</v>
      </c>
      <c r="M67" s="24">
        <f t="shared" si="17"/>
        <v>0</v>
      </c>
      <c r="N67" s="24">
        <f t="shared" si="16"/>
        <v>0</v>
      </c>
      <c r="O67" s="24">
        <f t="shared" si="16"/>
        <v>0</v>
      </c>
      <c r="P67" s="24">
        <f t="shared" si="16"/>
        <v>0</v>
      </c>
      <c r="Q67" s="24">
        <f t="shared" si="16"/>
        <v>0</v>
      </c>
      <c r="R67" s="24">
        <f t="shared" si="16"/>
        <v>0</v>
      </c>
      <c r="S67" s="24">
        <f t="shared" si="16"/>
        <v>0</v>
      </c>
      <c r="T67" s="24">
        <f t="shared" si="16"/>
        <v>0</v>
      </c>
      <c r="U67" s="24">
        <f t="shared" si="16"/>
        <v>0</v>
      </c>
      <c r="V67" s="24">
        <f t="shared" si="16"/>
        <v>0</v>
      </c>
      <c r="W67" s="24">
        <f t="shared" si="16"/>
        <v>0</v>
      </c>
      <c r="X67" s="24">
        <f t="shared" si="16"/>
        <v>0</v>
      </c>
      <c r="Y67" s="24">
        <f t="shared" si="16"/>
        <v>0</v>
      </c>
      <c r="Z67" s="24">
        <f t="shared" si="16"/>
        <v>0</v>
      </c>
      <c r="AA67" s="24">
        <f t="shared" si="16"/>
        <v>0</v>
      </c>
      <c r="AB67" s="24">
        <f t="shared" si="16"/>
        <v>0</v>
      </c>
      <c r="AC67" s="24">
        <f>AC69+AC71+AC73+AC75</f>
        <v>0</v>
      </c>
      <c r="AD67" s="24">
        <f t="shared" si="16"/>
        <v>0</v>
      </c>
      <c r="AE67" s="24">
        <f t="shared" si="16"/>
        <v>2.7770000000000001</v>
      </c>
      <c r="AF67" s="24">
        <f t="shared" si="16"/>
        <v>0</v>
      </c>
      <c r="AG67" s="24">
        <f t="shared" si="16"/>
        <v>0</v>
      </c>
      <c r="AH67" s="24">
        <f t="shared" si="16"/>
        <v>2.5609999999999999</v>
      </c>
      <c r="AI67" s="24">
        <f t="shared" si="16"/>
        <v>0</v>
      </c>
      <c r="AJ67" s="24">
        <f t="shared" si="16"/>
        <v>3.363</v>
      </c>
      <c r="AK67" s="24">
        <f t="shared" si="16"/>
        <v>0</v>
      </c>
      <c r="AL67" s="24">
        <f t="shared" si="16"/>
        <v>0</v>
      </c>
      <c r="AM67" s="24">
        <f t="shared" si="16"/>
        <v>0</v>
      </c>
      <c r="AN67" s="24">
        <f t="shared" si="16"/>
        <v>0</v>
      </c>
      <c r="AO67" s="24">
        <f t="shared" si="16"/>
        <v>0</v>
      </c>
      <c r="AP67" s="24">
        <f t="shared" si="16"/>
        <v>0</v>
      </c>
      <c r="AQ67" s="24">
        <f t="shared" si="16"/>
        <v>0</v>
      </c>
      <c r="AR67" s="24">
        <f t="shared" si="16"/>
        <v>0</v>
      </c>
      <c r="AS67" s="24">
        <f t="shared" si="16"/>
        <v>0</v>
      </c>
      <c r="AT67" s="24">
        <f t="shared" si="16"/>
        <v>0</v>
      </c>
      <c r="AU67" s="24">
        <f t="shared" si="16"/>
        <v>0</v>
      </c>
      <c r="AV67" s="24">
        <f t="shared" si="16"/>
        <v>7.5230000000000006</v>
      </c>
      <c r="AW67" s="24">
        <f t="shared" si="16"/>
        <v>0</v>
      </c>
      <c r="AX67" s="24">
        <f t="shared" si="16"/>
        <v>0</v>
      </c>
      <c r="AY67" s="24">
        <f t="shared" si="16"/>
        <v>0</v>
      </c>
      <c r="AZ67" s="24">
        <f t="shared" si="16"/>
        <v>0</v>
      </c>
      <c r="BA67" s="24">
        <f t="shared" si="16"/>
        <v>0</v>
      </c>
      <c r="BB67" s="24">
        <f t="shared" si="16"/>
        <v>0</v>
      </c>
      <c r="BC67" s="24">
        <f t="shared" si="16"/>
        <v>0</v>
      </c>
      <c r="BD67" s="24">
        <f t="shared" si="16"/>
        <v>0</v>
      </c>
      <c r="BE67" s="24">
        <f t="shared" si="16"/>
        <v>0</v>
      </c>
      <c r="BF67" s="24">
        <f>BF69+BF71+BF73+BF75</f>
        <v>0</v>
      </c>
      <c r="BG67" s="24">
        <f t="shared" si="16"/>
        <v>16.068000000000001</v>
      </c>
      <c r="BH67" s="24">
        <f t="shared" si="16"/>
        <v>0</v>
      </c>
      <c r="BI67" s="24">
        <f t="shared" si="16"/>
        <v>0</v>
      </c>
      <c r="BJ67" s="24">
        <f t="shared" si="16"/>
        <v>0</v>
      </c>
      <c r="BK67" s="24">
        <f t="shared" si="16"/>
        <v>0</v>
      </c>
      <c r="BL67" s="24">
        <f t="shared" si="16"/>
        <v>0</v>
      </c>
      <c r="BM67" s="24">
        <f t="shared" si="16"/>
        <v>0.92</v>
      </c>
      <c r="BN67" s="24">
        <f t="shared" si="16"/>
        <v>0</v>
      </c>
      <c r="BO67" s="24">
        <f t="shared" si="16"/>
        <v>0</v>
      </c>
      <c r="BP67" s="24">
        <f t="shared" si="16"/>
        <v>0</v>
      </c>
      <c r="BQ67" s="24">
        <f t="shared" si="16"/>
        <v>0</v>
      </c>
      <c r="BR67" s="24">
        <f t="shared" si="16"/>
        <v>0</v>
      </c>
      <c r="BS67" s="24">
        <f t="shared" si="16"/>
        <v>0</v>
      </c>
      <c r="BT67" s="24">
        <f t="shared" si="16"/>
        <v>0</v>
      </c>
      <c r="BU67" s="24">
        <f t="shared" si="16"/>
        <v>0</v>
      </c>
      <c r="BV67" s="24">
        <f t="shared" si="18"/>
        <v>0</v>
      </c>
      <c r="BW67" s="24">
        <f t="shared" si="18"/>
        <v>0</v>
      </c>
      <c r="BX67" s="24">
        <f t="shared" si="18"/>
        <v>0</v>
      </c>
      <c r="BY67" s="24">
        <f t="shared" si="18"/>
        <v>0</v>
      </c>
      <c r="BZ67" s="24">
        <f t="shared" si="18"/>
        <v>0</v>
      </c>
      <c r="CA67" s="24">
        <f t="shared" si="18"/>
        <v>0</v>
      </c>
      <c r="CB67" s="24">
        <f t="shared" si="18"/>
        <v>0</v>
      </c>
      <c r="CC67" s="24">
        <f t="shared" si="18"/>
        <v>0</v>
      </c>
      <c r="CD67" s="24">
        <f t="shared" si="18"/>
        <v>0</v>
      </c>
      <c r="CE67" s="24">
        <f t="shared" si="18"/>
        <v>0</v>
      </c>
      <c r="CF67" s="24">
        <f t="shared" si="18"/>
        <v>0</v>
      </c>
      <c r="CG67" s="24">
        <f t="shared" si="18"/>
        <v>0</v>
      </c>
      <c r="CH67" s="24">
        <f t="shared" si="18"/>
        <v>0</v>
      </c>
      <c r="CI67" s="24">
        <f t="shared" si="18"/>
        <v>0</v>
      </c>
      <c r="CJ67" s="24">
        <f t="shared" si="18"/>
        <v>0</v>
      </c>
      <c r="CK67" s="24">
        <f t="shared" si="18"/>
        <v>0</v>
      </c>
      <c r="CL67" s="24">
        <f t="shared" si="18"/>
        <v>0</v>
      </c>
      <c r="CM67" s="24">
        <f t="shared" si="18"/>
        <v>0</v>
      </c>
      <c r="CN67" s="24">
        <f t="shared" si="18"/>
        <v>0</v>
      </c>
      <c r="CO67" s="24">
        <f t="shared" si="18"/>
        <v>0</v>
      </c>
      <c r="CP67" s="24">
        <f t="shared" si="18"/>
        <v>7.3630000000000004</v>
      </c>
      <c r="CQ67" s="24">
        <f t="shared" si="18"/>
        <v>0</v>
      </c>
      <c r="CR67" s="24">
        <f t="shared" si="18"/>
        <v>0</v>
      </c>
      <c r="CS67" s="24">
        <f t="shared" si="18"/>
        <v>0</v>
      </c>
      <c r="CT67" s="24">
        <f t="shared" si="18"/>
        <v>0</v>
      </c>
      <c r="CU67" s="24">
        <f t="shared" si="18"/>
        <v>0</v>
      </c>
      <c r="CV67" s="24">
        <f t="shared" si="18"/>
        <v>0</v>
      </c>
      <c r="CW67" s="24">
        <f t="shared" si="18"/>
        <v>0</v>
      </c>
      <c r="CX67" s="24">
        <f t="shared" si="18"/>
        <v>0</v>
      </c>
      <c r="CY67" s="24">
        <f t="shared" si="18"/>
        <v>0</v>
      </c>
      <c r="CZ67" s="24">
        <f t="shared" si="18"/>
        <v>0</v>
      </c>
      <c r="DA67" s="24">
        <f t="shared" si="18"/>
        <v>0</v>
      </c>
      <c r="DB67" s="24">
        <f t="shared" si="18"/>
        <v>0</v>
      </c>
      <c r="DC67" s="24">
        <f t="shared" si="18"/>
        <v>0</v>
      </c>
      <c r="DD67" s="24">
        <f t="shared" si="18"/>
        <v>0</v>
      </c>
      <c r="DE67" s="24">
        <f t="shared" si="18"/>
        <v>0</v>
      </c>
      <c r="DF67" s="24">
        <f t="shared" si="18"/>
        <v>0</v>
      </c>
      <c r="DG67" s="24">
        <f t="shared" si="18"/>
        <v>0</v>
      </c>
      <c r="DH67" s="24">
        <f t="shared" si="18"/>
        <v>0</v>
      </c>
      <c r="DI67" s="24">
        <f t="shared" si="18"/>
        <v>0</v>
      </c>
      <c r="DJ67" s="24">
        <f t="shared" si="18"/>
        <v>0</v>
      </c>
      <c r="DK67" s="24">
        <f t="shared" si="18"/>
        <v>0</v>
      </c>
      <c r="DL67" s="24">
        <f t="shared" si="18"/>
        <v>9.6490000000000009</v>
      </c>
      <c r="DM67" s="24">
        <f t="shared" si="18"/>
        <v>0</v>
      </c>
      <c r="DN67" s="24">
        <f t="shared" si="18"/>
        <v>0</v>
      </c>
      <c r="DO67" s="24">
        <f t="shared" si="18"/>
        <v>6.726</v>
      </c>
      <c r="DP67" s="24">
        <f t="shared" si="18"/>
        <v>0</v>
      </c>
      <c r="DQ67" s="24">
        <f t="shared" si="18"/>
        <v>0</v>
      </c>
      <c r="DR67" s="24">
        <f t="shared" si="18"/>
        <v>0</v>
      </c>
      <c r="DS67" s="24">
        <f t="shared" si="18"/>
        <v>0</v>
      </c>
      <c r="DT67" s="24">
        <f t="shared" si="18"/>
        <v>0</v>
      </c>
      <c r="DU67" s="24">
        <f t="shared" si="18"/>
        <v>0</v>
      </c>
      <c r="DV67" s="24">
        <f t="shared" si="18"/>
        <v>0</v>
      </c>
      <c r="DW67" s="24">
        <f t="shared" si="18"/>
        <v>0</v>
      </c>
      <c r="DX67" s="24">
        <f t="shared" si="18"/>
        <v>0</v>
      </c>
      <c r="DY67" s="24">
        <f>DY69+DY71+DY73+DY75</f>
        <v>6.2859999999999996</v>
      </c>
      <c r="DZ67" s="24">
        <f t="shared" si="18"/>
        <v>0</v>
      </c>
      <c r="EA67" s="24">
        <f t="shared" si="18"/>
        <v>0</v>
      </c>
      <c r="EB67" s="24">
        <f t="shared" si="18"/>
        <v>0</v>
      </c>
      <c r="EC67" s="24">
        <f t="shared" si="18"/>
        <v>0</v>
      </c>
      <c r="ED67" s="24">
        <f t="shared" si="18"/>
        <v>0</v>
      </c>
      <c r="EE67" s="24">
        <f t="shared" si="18"/>
        <v>0</v>
      </c>
      <c r="EF67" s="24">
        <f t="shared" si="18"/>
        <v>0</v>
      </c>
      <c r="EG67" s="24">
        <f t="shared" si="18"/>
        <v>0</v>
      </c>
      <c r="EH67" s="24">
        <f t="shared" si="19"/>
        <v>0</v>
      </c>
      <c r="EI67" s="24">
        <f t="shared" si="19"/>
        <v>0</v>
      </c>
      <c r="EJ67" s="24">
        <f t="shared" si="19"/>
        <v>0</v>
      </c>
      <c r="EK67" s="24">
        <f t="shared" si="19"/>
        <v>0</v>
      </c>
      <c r="EL67" s="24">
        <f t="shared" si="19"/>
        <v>1.238</v>
      </c>
      <c r="EM67" s="24">
        <f t="shared" si="19"/>
        <v>0.92</v>
      </c>
      <c r="EN67" s="24">
        <f t="shared" si="19"/>
        <v>0</v>
      </c>
      <c r="EO67" s="24">
        <f t="shared" si="19"/>
        <v>0</v>
      </c>
      <c r="EP67" s="24">
        <f t="shared" si="19"/>
        <v>4.202</v>
      </c>
      <c r="EQ67" s="24">
        <f t="shared" si="19"/>
        <v>0</v>
      </c>
      <c r="ER67" s="24">
        <f t="shared" si="19"/>
        <v>0</v>
      </c>
      <c r="ES67" s="24">
        <f t="shared" si="19"/>
        <v>0</v>
      </c>
      <c r="ET67" s="24">
        <f t="shared" si="19"/>
        <v>0</v>
      </c>
      <c r="EU67" s="24">
        <f t="shared" si="19"/>
        <v>0</v>
      </c>
      <c r="EV67" s="24">
        <f t="shared" si="19"/>
        <v>0</v>
      </c>
      <c r="EW67" s="24">
        <f t="shared" si="19"/>
        <v>0</v>
      </c>
      <c r="EX67" s="24">
        <f t="shared" si="19"/>
        <v>0</v>
      </c>
      <c r="EY67" s="24">
        <f t="shared" si="19"/>
        <v>0</v>
      </c>
      <c r="EZ67" s="24">
        <f t="shared" si="19"/>
        <v>0</v>
      </c>
      <c r="FA67" s="24">
        <f t="shared" si="19"/>
        <v>0</v>
      </c>
      <c r="FB67" s="24">
        <f t="shared" si="19"/>
        <v>0</v>
      </c>
      <c r="FC67" s="24">
        <f t="shared" si="19"/>
        <v>0</v>
      </c>
      <c r="FD67" s="24">
        <f t="shared" si="19"/>
        <v>0</v>
      </c>
      <c r="FE67" s="24">
        <f t="shared" si="19"/>
        <v>0</v>
      </c>
      <c r="FF67" s="24">
        <f t="shared" si="19"/>
        <v>0</v>
      </c>
      <c r="FG67" s="24">
        <f t="shared" si="19"/>
        <v>0</v>
      </c>
      <c r="FH67" s="24">
        <f>FH69+FH71+FH73+FH75</f>
        <v>0</v>
      </c>
      <c r="FI67" s="24">
        <f>FI69+FI71+FI73+FI75</f>
        <v>0</v>
      </c>
      <c r="FJ67" s="24">
        <f t="shared" si="19"/>
        <v>0</v>
      </c>
      <c r="FK67" s="24">
        <f t="shared" si="19"/>
        <v>0</v>
      </c>
      <c r="FL67" s="24">
        <f>FL69+FL71+FL73+FL75</f>
        <v>33.965000000000003</v>
      </c>
      <c r="FM67" s="24">
        <f t="shared" si="19"/>
        <v>7.67</v>
      </c>
      <c r="FN67" s="24">
        <f t="shared" si="19"/>
        <v>0</v>
      </c>
      <c r="FO67" s="24">
        <f t="shared" si="19"/>
        <v>5.0449999999999999</v>
      </c>
      <c r="FP67" s="24">
        <f t="shared" si="19"/>
        <v>0</v>
      </c>
      <c r="FQ67" s="24">
        <f t="shared" si="19"/>
        <v>0</v>
      </c>
      <c r="FR67" s="24">
        <f t="shared" si="19"/>
        <v>0</v>
      </c>
      <c r="FS67" s="24">
        <f t="shared" si="19"/>
        <v>0</v>
      </c>
      <c r="FT67" s="24">
        <f t="shared" si="19"/>
        <v>0</v>
      </c>
      <c r="FU67" s="24">
        <f t="shared" si="19"/>
        <v>0</v>
      </c>
      <c r="FV67" s="24">
        <f t="shared" si="19"/>
        <v>0</v>
      </c>
      <c r="FW67" s="24">
        <f t="shared" si="19"/>
        <v>0</v>
      </c>
      <c r="FX67" s="24">
        <f t="shared" si="19"/>
        <v>0.98899999999999999</v>
      </c>
      <c r="FY67" s="24">
        <f t="shared" si="19"/>
        <v>0</v>
      </c>
      <c r="FZ67" s="24">
        <f t="shared" si="19"/>
        <v>0</v>
      </c>
      <c r="GA67" s="24">
        <f t="shared" si="19"/>
        <v>0</v>
      </c>
      <c r="GB67" s="24">
        <f t="shared" si="19"/>
        <v>0</v>
      </c>
      <c r="GC67" s="24">
        <f t="shared" si="19"/>
        <v>0</v>
      </c>
      <c r="GD67" s="24">
        <f t="shared" si="19"/>
        <v>13.532</v>
      </c>
      <c r="GE67" s="24">
        <f t="shared" si="19"/>
        <v>0</v>
      </c>
      <c r="GF67" s="24">
        <f t="shared" si="19"/>
        <v>0</v>
      </c>
      <c r="GG67" s="24">
        <f t="shared" si="19"/>
        <v>0</v>
      </c>
      <c r="GH67" s="24">
        <f t="shared" si="19"/>
        <v>0</v>
      </c>
      <c r="GI67" s="24">
        <f t="shared" si="19"/>
        <v>0</v>
      </c>
      <c r="GJ67" s="24">
        <f t="shared" si="19"/>
        <v>0</v>
      </c>
      <c r="GK67" s="24">
        <f t="shared" si="19"/>
        <v>0</v>
      </c>
      <c r="GL67" s="24">
        <f t="shared" si="19"/>
        <v>0</v>
      </c>
      <c r="GM67" s="24">
        <f t="shared" si="19"/>
        <v>0</v>
      </c>
      <c r="GN67" s="24">
        <f t="shared" si="19"/>
        <v>0</v>
      </c>
      <c r="GO67" s="24">
        <f t="shared" si="19"/>
        <v>0</v>
      </c>
      <c r="GP67" s="24">
        <f t="shared" si="19"/>
        <v>0</v>
      </c>
      <c r="GQ67" s="24">
        <f t="shared" si="19"/>
        <v>0</v>
      </c>
      <c r="GR67" s="24">
        <f t="shared" si="19"/>
        <v>0</v>
      </c>
      <c r="GS67" s="24">
        <f t="shared" si="19"/>
        <v>0</v>
      </c>
      <c r="GT67" s="24">
        <f t="shared" si="19"/>
        <v>0</v>
      </c>
      <c r="GU67" s="24">
        <f t="shared" si="19"/>
        <v>0</v>
      </c>
      <c r="GV67" s="24">
        <f t="shared" si="19"/>
        <v>1.978</v>
      </c>
      <c r="GW67" s="24">
        <f t="shared" si="20"/>
        <v>0</v>
      </c>
      <c r="GX67" s="24">
        <f t="shared" ref="GX67" si="23">GX69+GX71+GX73+GX75</f>
        <v>0</v>
      </c>
      <c r="GY67" s="24">
        <f t="shared" si="20"/>
        <v>0</v>
      </c>
      <c r="GZ67" s="24">
        <f t="shared" si="20"/>
        <v>0.74199999999999999</v>
      </c>
      <c r="HA67" s="24">
        <f t="shared" si="20"/>
        <v>0</v>
      </c>
      <c r="HB67" s="24">
        <f t="shared" si="20"/>
        <v>0</v>
      </c>
      <c r="HC67" s="24">
        <f t="shared" si="20"/>
        <v>0.92</v>
      </c>
      <c r="HD67" s="24">
        <f t="shared" si="20"/>
        <v>0</v>
      </c>
      <c r="HE67" s="24">
        <f t="shared" si="20"/>
        <v>0</v>
      </c>
      <c r="HF67" s="24">
        <f t="shared" si="20"/>
        <v>0</v>
      </c>
      <c r="HG67" s="24">
        <f t="shared" si="20"/>
        <v>0</v>
      </c>
      <c r="HH67" s="24">
        <f t="shared" si="20"/>
        <v>0</v>
      </c>
      <c r="HI67" s="24">
        <f t="shared" si="20"/>
        <v>0</v>
      </c>
      <c r="HJ67" s="24">
        <f t="shared" si="20"/>
        <v>0</v>
      </c>
      <c r="HK67" s="24">
        <f t="shared" si="20"/>
        <v>0</v>
      </c>
      <c r="HL67" s="24">
        <f t="shared" si="20"/>
        <v>0</v>
      </c>
      <c r="HM67" s="24">
        <f t="shared" si="20"/>
        <v>0</v>
      </c>
      <c r="HN67" s="24">
        <f t="shared" si="20"/>
        <v>0</v>
      </c>
      <c r="HO67" s="24">
        <f t="shared" si="20"/>
        <v>134.364</v>
      </c>
      <c r="HP67" s="24">
        <f t="shared" si="20"/>
        <v>0</v>
      </c>
      <c r="HQ67" s="24">
        <f t="shared" si="20"/>
        <v>0</v>
      </c>
      <c r="HR67" s="24">
        <f t="shared" si="20"/>
        <v>0</v>
      </c>
      <c r="HS67" s="24">
        <f t="shared" si="20"/>
        <v>0</v>
      </c>
      <c r="HT67" s="24">
        <f t="shared" si="20"/>
        <v>0</v>
      </c>
      <c r="HU67" s="24">
        <f t="shared" si="20"/>
        <v>0</v>
      </c>
      <c r="HV67" s="24">
        <f t="shared" si="20"/>
        <v>0</v>
      </c>
      <c r="HW67" s="24">
        <f t="shared" si="20"/>
        <v>0</v>
      </c>
      <c r="HX67" s="24">
        <f t="shared" si="20"/>
        <v>0</v>
      </c>
      <c r="HY67" s="24">
        <f t="shared" si="20"/>
        <v>0</v>
      </c>
      <c r="HZ67" s="24">
        <f t="shared" si="20"/>
        <v>0</v>
      </c>
      <c r="IA67" s="24">
        <f t="shared" si="20"/>
        <v>0</v>
      </c>
      <c r="IB67" s="24">
        <f t="shared" si="20"/>
        <v>0</v>
      </c>
      <c r="IC67" s="24">
        <f t="shared" si="20"/>
        <v>0</v>
      </c>
      <c r="ID67" s="24">
        <f t="shared" si="20"/>
        <v>0</v>
      </c>
      <c r="IE67" s="24">
        <f t="shared" si="20"/>
        <v>0</v>
      </c>
      <c r="IF67" s="24">
        <f t="shared" si="20"/>
        <v>0</v>
      </c>
    </row>
    <row r="68" spans="1:240" ht="13.5" customHeight="1">
      <c r="A68" s="15" t="s">
        <v>89</v>
      </c>
      <c r="B68" s="53" t="s">
        <v>90</v>
      </c>
      <c r="C68" s="16" t="s">
        <v>91</v>
      </c>
      <c r="D68" s="24">
        <f>E68+F68</f>
        <v>1.2E-2</v>
      </c>
      <c r="E68" s="24">
        <f>SUM(G68:IF68)</f>
        <v>1.2E-2</v>
      </c>
      <c r="F68" s="25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58"/>
      <c r="AB68" s="17"/>
      <c r="AC68" s="17"/>
      <c r="AD68" s="17"/>
      <c r="AE68" s="17"/>
      <c r="AF68" s="17"/>
      <c r="AG68" s="17"/>
      <c r="AH68" s="17">
        <v>3.0000000000000001E-3</v>
      </c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59"/>
      <c r="DA68" s="58"/>
      <c r="DB68" s="17"/>
      <c r="DC68" s="17"/>
      <c r="DD68" s="17"/>
      <c r="DE68" s="17"/>
      <c r="DF68" s="17"/>
      <c r="DG68" s="17"/>
      <c r="DH68" s="17"/>
      <c r="DI68" s="17"/>
      <c r="DJ68" s="17"/>
      <c r="DK68" s="59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>
        <v>8.0000000000000002E-3</v>
      </c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>
        <v>1E-3</v>
      </c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</row>
    <row r="69" spans="1:240" ht="13.5" customHeight="1">
      <c r="A69" s="15"/>
      <c r="B69" s="53"/>
      <c r="C69" s="16" t="s">
        <v>17</v>
      </c>
      <c r="D69" s="24">
        <f t="shared" si="22"/>
        <v>10.135000000000002</v>
      </c>
      <c r="E69" s="24">
        <f t="shared" ref="E69:E79" si="24">SUM(G69:IF69)</f>
        <v>10.135000000000002</v>
      </c>
      <c r="F69" s="2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58"/>
      <c r="AB69" s="17"/>
      <c r="AC69" s="17"/>
      <c r="AD69" s="17"/>
      <c r="AE69" s="17"/>
      <c r="AF69" s="17"/>
      <c r="AG69" s="17"/>
      <c r="AH69" s="17">
        <v>2.5609999999999999</v>
      </c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56"/>
      <c r="DA69" s="58"/>
      <c r="DB69" s="17"/>
      <c r="DC69" s="17"/>
      <c r="DD69" s="17"/>
      <c r="DE69" s="17"/>
      <c r="DF69" s="17"/>
      <c r="DG69" s="17"/>
      <c r="DH69" s="17"/>
      <c r="DI69" s="17"/>
      <c r="DJ69" s="17"/>
      <c r="DK69" s="56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>
        <v>6.8319999999999999</v>
      </c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>
        <v>0.74199999999999999</v>
      </c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</row>
    <row r="70" spans="1:240" ht="13.5" customHeight="1">
      <c r="A70" s="15" t="s">
        <v>92</v>
      </c>
      <c r="B70" s="53" t="s">
        <v>93</v>
      </c>
      <c r="C70" s="16" t="s">
        <v>45</v>
      </c>
      <c r="D70" s="24">
        <f t="shared" si="22"/>
        <v>0.15400000000000003</v>
      </c>
      <c r="E70" s="24">
        <f t="shared" si="24"/>
        <v>0.15400000000000003</v>
      </c>
      <c r="F70" s="25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58"/>
      <c r="AB70" s="17"/>
      <c r="AC70" s="17"/>
      <c r="AD70" s="17"/>
      <c r="AE70" s="17"/>
      <c r="AF70" s="17"/>
      <c r="AG70" s="17"/>
      <c r="AH70" s="17"/>
      <c r="AI70" s="17"/>
      <c r="AJ70" s="17">
        <v>4.0000000000000001E-3</v>
      </c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>
        <v>2E-3</v>
      </c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>
        <v>1E-3</v>
      </c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59"/>
      <c r="DA70" s="58"/>
      <c r="DB70" s="17"/>
      <c r="DC70" s="17"/>
      <c r="DD70" s="17"/>
      <c r="DE70" s="17"/>
      <c r="DF70" s="17"/>
      <c r="DG70" s="17"/>
      <c r="DH70" s="17"/>
      <c r="DI70" s="17"/>
      <c r="DJ70" s="17"/>
      <c r="DK70" s="59"/>
      <c r="DL70" s="17">
        <v>8.0000000000000002E-3</v>
      </c>
      <c r="DM70" s="17"/>
      <c r="DN70" s="17"/>
      <c r="DO70" s="17">
        <v>8.0000000000000002E-3</v>
      </c>
      <c r="DP70" s="17"/>
      <c r="DQ70" s="17"/>
      <c r="DR70" s="17"/>
      <c r="DS70" s="17"/>
      <c r="DT70" s="17"/>
      <c r="DU70" s="17"/>
      <c r="DV70" s="17"/>
      <c r="DW70" s="17"/>
      <c r="DX70" s="17"/>
      <c r="DY70" s="17">
        <v>4.0000000000000001E-3</v>
      </c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>
        <v>1E-3</v>
      </c>
      <c r="EM70" s="17">
        <v>1E-3</v>
      </c>
      <c r="EN70" s="17"/>
      <c r="EO70" s="17"/>
      <c r="EP70" s="17">
        <v>5.0000000000000001E-3</v>
      </c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>
        <v>0.03</v>
      </c>
      <c r="FM70" s="17">
        <v>5.0000000000000001E-3</v>
      </c>
      <c r="FN70" s="17"/>
      <c r="FO70" s="17">
        <v>6.0000000000000001E-3</v>
      </c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>
        <v>8.0000000000000002E-3</v>
      </c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>
        <v>1E-3</v>
      </c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>
        <v>7.0000000000000007E-2</v>
      </c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</row>
    <row r="71" spans="1:240" ht="13.5" customHeight="1">
      <c r="A71" s="15"/>
      <c r="B71" s="53"/>
      <c r="C71" s="16" t="s">
        <v>17</v>
      </c>
      <c r="D71" s="24">
        <f t="shared" si="22"/>
        <v>218.596</v>
      </c>
      <c r="E71" s="24">
        <f t="shared" si="24"/>
        <v>218.596</v>
      </c>
      <c r="F71" s="25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58"/>
      <c r="AB71" s="17"/>
      <c r="AC71" s="17"/>
      <c r="AD71" s="17"/>
      <c r="AE71" s="17"/>
      <c r="AF71" s="17"/>
      <c r="AG71" s="17"/>
      <c r="AH71" s="17"/>
      <c r="AI71" s="17"/>
      <c r="AJ71" s="17">
        <v>3.363</v>
      </c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>
        <v>2.4740000000000002</v>
      </c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>
        <v>0.92</v>
      </c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56"/>
      <c r="DA71" s="58"/>
      <c r="DB71" s="17"/>
      <c r="DC71" s="17"/>
      <c r="DD71" s="17"/>
      <c r="DE71" s="17"/>
      <c r="DF71" s="17"/>
      <c r="DG71" s="17"/>
      <c r="DH71" s="17"/>
      <c r="DI71" s="17"/>
      <c r="DJ71" s="17"/>
      <c r="DK71" s="56"/>
      <c r="DL71" s="17">
        <v>6.726</v>
      </c>
      <c r="DM71" s="17"/>
      <c r="DN71" s="17"/>
      <c r="DO71" s="17">
        <v>6.726</v>
      </c>
      <c r="DP71" s="17"/>
      <c r="DQ71" s="17"/>
      <c r="DR71" s="17"/>
      <c r="DS71" s="17"/>
      <c r="DT71" s="17"/>
      <c r="DU71" s="17"/>
      <c r="DV71" s="17"/>
      <c r="DW71" s="17"/>
      <c r="DX71" s="17"/>
      <c r="DY71" s="17">
        <v>3.363</v>
      </c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>
        <v>1.238</v>
      </c>
      <c r="EM71" s="17">
        <v>0.92</v>
      </c>
      <c r="EN71" s="17"/>
      <c r="EO71" s="17"/>
      <c r="EP71" s="17">
        <v>4.202</v>
      </c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>
        <v>33.965000000000003</v>
      </c>
      <c r="FM71" s="17">
        <v>7.67</v>
      </c>
      <c r="FN71" s="17"/>
      <c r="FO71" s="17">
        <v>5.0449999999999999</v>
      </c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>
        <v>6.7</v>
      </c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>
        <v>0.92</v>
      </c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>
        <v>134.364</v>
      </c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</row>
    <row r="72" spans="1:240" ht="13.5" customHeight="1">
      <c r="A72" s="15" t="s">
        <v>94</v>
      </c>
      <c r="B72" s="53" t="s">
        <v>95</v>
      </c>
      <c r="C72" s="16" t="s">
        <v>45</v>
      </c>
      <c r="D72" s="24">
        <f t="shared" si="22"/>
        <v>0.01</v>
      </c>
      <c r="E72" s="24">
        <f t="shared" si="24"/>
        <v>0.01</v>
      </c>
      <c r="F72" s="25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58"/>
      <c r="AB72" s="17"/>
      <c r="AC72" s="17"/>
      <c r="AD72" s="17"/>
      <c r="AE72" s="17">
        <v>4.0000000000000001E-3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>
        <v>3.0000000000000001E-3</v>
      </c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59"/>
      <c r="DA72" s="58"/>
      <c r="DB72" s="17"/>
      <c r="DC72" s="17"/>
      <c r="DD72" s="17"/>
      <c r="DE72" s="17"/>
      <c r="DF72" s="17"/>
      <c r="DG72" s="17"/>
      <c r="DH72" s="17"/>
      <c r="DI72" s="17"/>
      <c r="DJ72" s="17"/>
      <c r="DK72" s="59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>
        <v>1E-3</v>
      </c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>
        <v>2E-3</v>
      </c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</row>
    <row r="73" spans="1:240" ht="13.5" customHeight="1">
      <c r="A73" s="15"/>
      <c r="B73" s="53"/>
      <c r="C73" s="16" t="s">
        <v>17</v>
      </c>
      <c r="D73" s="24">
        <f t="shared" si="22"/>
        <v>10.793000000000001</v>
      </c>
      <c r="E73" s="24">
        <f t="shared" si="24"/>
        <v>10.793000000000001</v>
      </c>
      <c r="F73" s="25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58"/>
      <c r="AB73" s="17"/>
      <c r="AC73" s="17"/>
      <c r="AD73" s="17"/>
      <c r="AE73" s="17">
        <v>2.7770000000000001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>
        <v>5.0490000000000004</v>
      </c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56"/>
      <c r="DA73" s="58"/>
      <c r="DB73" s="17"/>
      <c r="DC73" s="17"/>
      <c r="DD73" s="17"/>
      <c r="DE73" s="17"/>
      <c r="DF73" s="17"/>
      <c r="DG73" s="17"/>
      <c r="DH73" s="17"/>
      <c r="DI73" s="17"/>
      <c r="DJ73" s="17"/>
      <c r="DK73" s="56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>
        <v>0.98899999999999999</v>
      </c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>
        <v>1.978</v>
      </c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</row>
    <row r="74" spans="1:240" ht="13.5" customHeight="1">
      <c r="A74" s="15" t="s">
        <v>96</v>
      </c>
      <c r="B74" s="53" t="s">
        <v>97</v>
      </c>
      <c r="C74" s="16" t="s">
        <v>45</v>
      </c>
      <c r="D74" s="24">
        <f t="shared" si="22"/>
        <v>2.3E-2</v>
      </c>
      <c r="E74" s="24">
        <f t="shared" si="24"/>
        <v>2.3E-2</v>
      </c>
      <c r="F74" s="25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58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>
        <v>1.0999999999999999E-2</v>
      </c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>
        <v>8.0000000000000002E-3</v>
      </c>
      <c r="CQ74" s="17"/>
      <c r="CR74" s="17"/>
      <c r="CS74" s="17"/>
      <c r="CT74" s="17"/>
      <c r="CU74" s="17"/>
      <c r="CV74" s="17"/>
      <c r="CW74" s="17"/>
      <c r="CX74" s="17"/>
      <c r="CY74" s="17"/>
      <c r="CZ74" s="59"/>
      <c r="DA74" s="58"/>
      <c r="DB74" s="17"/>
      <c r="DC74" s="17"/>
      <c r="DD74" s="17"/>
      <c r="DE74" s="17"/>
      <c r="DF74" s="17"/>
      <c r="DG74" s="17"/>
      <c r="DH74" s="17"/>
      <c r="DI74" s="17"/>
      <c r="DJ74" s="17"/>
      <c r="DK74" s="59"/>
      <c r="DL74" s="17">
        <v>2E-3</v>
      </c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>
        <v>2E-3</v>
      </c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</row>
    <row r="75" spans="1:240" ht="13.5" customHeight="1">
      <c r="A75" s="15"/>
      <c r="B75" s="53"/>
      <c r="C75" s="16" t="s">
        <v>17</v>
      </c>
      <c r="D75" s="24">
        <f t="shared" si="22"/>
        <v>29.277000000000001</v>
      </c>
      <c r="E75" s="24">
        <f t="shared" si="24"/>
        <v>29.277000000000001</v>
      </c>
      <c r="F75" s="25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58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>
        <v>16.068000000000001</v>
      </c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>
        <v>7.3630000000000004</v>
      </c>
      <c r="CQ75" s="17"/>
      <c r="CR75" s="17"/>
      <c r="CS75" s="17"/>
      <c r="CT75" s="17"/>
      <c r="CU75" s="17"/>
      <c r="CV75" s="17"/>
      <c r="CW75" s="17"/>
      <c r="CX75" s="17"/>
      <c r="CY75" s="17"/>
      <c r="CZ75" s="56"/>
      <c r="DA75" s="58"/>
      <c r="DB75" s="17"/>
      <c r="DC75" s="17"/>
      <c r="DD75" s="17"/>
      <c r="DE75" s="17"/>
      <c r="DF75" s="17"/>
      <c r="DG75" s="17"/>
      <c r="DH75" s="17"/>
      <c r="DI75" s="17"/>
      <c r="DJ75" s="17"/>
      <c r="DK75" s="56"/>
      <c r="DL75" s="17">
        <v>2.923</v>
      </c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>
        <v>2.923</v>
      </c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</row>
    <row r="76" spans="1:240" ht="13.5" customHeight="1">
      <c r="A76" s="15" t="s">
        <v>98</v>
      </c>
      <c r="B76" s="53" t="s">
        <v>99</v>
      </c>
      <c r="C76" s="16" t="s">
        <v>40</v>
      </c>
      <c r="D76" s="25">
        <f t="shared" si="22"/>
        <v>0</v>
      </c>
      <c r="E76" s="25">
        <f t="shared" si="24"/>
        <v>0</v>
      </c>
      <c r="F76" s="25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56"/>
      <c r="DA76" s="58"/>
      <c r="DB76" s="17"/>
      <c r="DC76" s="17"/>
      <c r="DD76" s="17"/>
      <c r="DE76" s="17"/>
      <c r="DF76" s="17"/>
      <c r="DG76" s="17"/>
      <c r="DH76" s="17"/>
      <c r="DI76" s="17"/>
      <c r="DJ76" s="17"/>
      <c r="DK76" s="56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</row>
    <row r="77" spans="1:240" ht="13.5" customHeight="1">
      <c r="A77" s="15"/>
      <c r="B77" s="53"/>
      <c r="C77" s="16" t="s">
        <v>17</v>
      </c>
      <c r="D77" s="25">
        <f t="shared" si="22"/>
        <v>0</v>
      </c>
      <c r="E77" s="25">
        <f t="shared" si="24"/>
        <v>0</v>
      </c>
      <c r="F77" s="25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56"/>
      <c r="DA77" s="58"/>
      <c r="DB77" s="17"/>
      <c r="DC77" s="17"/>
      <c r="DD77" s="17"/>
      <c r="DE77" s="17"/>
      <c r="DF77" s="17"/>
      <c r="DG77" s="17"/>
      <c r="DH77" s="17"/>
      <c r="DI77" s="17"/>
      <c r="DJ77" s="17"/>
      <c r="DK77" s="56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</row>
    <row r="78" spans="1:240" ht="13.5" customHeight="1">
      <c r="A78" s="15" t="s">
        <v>100</v>
      </c>
      <c r="B78" s="54" t="s">
        <v>101</v>
      </c>
      <c r="C78" s="16" t="s">
        <v>40</v>
      </c>
      <c r="D78" s="25">
        <f t="shared" si="22"/>
        <v>45</v>
      </c>
      <c r="E78" s="25">
        <f t="shared" si="24"/>
        <v>45</v>
      </c>
      <c r="F78" s="25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>
        <v>1</v>
      </c>
      <c r="AF78" s="17"/>
      <c r="AG78" s="17"/>
      <c r="AH78" s="17">
        <v>2</v>
      </c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>
        <v>12</v>
      </c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>
        <v>1</v>
      </c>
      <c r="CR78" s="17"/>
      <c r="CS78" s="17"/>
      <c r="CT78" s="17"/>
      <c r="CU78" s="17"/>
      <c r="CV78" s="17"/>
      <c r="CW78" s="17"/>
      <c r="CX78" s="17"/>
      <c r="CY78" s="17"/>
      <c r="CZ78" s="56"/>
      <c r="DA78" s="58"/>
      <c r="DB78" s="17">
        <v>2</v>
      </c>
      <c r="DC78" s="17"/>
      <c r="DD78" s="17"/>
      <c r="DE78" s="17"/>
      <c r="DF78" s="17"/>
      <c r="DG78" s="17"/>
      <c r="DH78" s="17"/>
      <c r="DI78" s="17"/>
      <c r="DJ78" s="17"/>
      <c r="DK78" s="56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>
        <v>2</v>
      </c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>
        <v>1</v>
      </c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>
        <v>22</v>
      </c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>
        <v>2</v>
      </c>
    </row>
    <row r="79" spans="1:240" ht="13.5" customHeight="1">
      <c r="A79" s="15"/>
      <c r="B79" s="54"/>
      <c r="C79" s="16" t="s">
        <v>17</v>
      </c>
      <c r="D79" s="25">
        <f>E79+F79</f>
        <v>27.692</v>
      </c>
      <c r="E79" s="25">
        <f t="shared" si="24"/>
        <v>27.692</v>
      </c>
      <c r="F79" s="25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>
        <v>0.68100000000000005</v>
      </c>
      <c r="AF79" s="17"/>
      <c r="AG79" s="17"/>
      <c r="AH79" s="17">
        <v>1.2070000000000001</v>
      </c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>
        <v>6.3120000000000003</v>
      </c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>
        <v>0.52600000000000002</v>
      </c>
      <c r="CR79" s="17"/>
      <c r="CS79" s="17"/>
      <c r="CT79" s="17"/>
      <c r="CU79" s="17"/>
      <c r="CV79" s="17"/>
      <c r="CW79" s="17"/>
      <c r="CX79" s="17"/>
      <c r="CY79" s="17"/>
      <c r="CZ79" s="56"/>
      <c r="DA79" s="58"/>
      <c r="DB79" s="17">
        <v>1.2070000000000001</v>
      </c>
      <c r="DC79" s="17"/>
      <c r="DD79" s="17"/>
      <c r="DE79" s="17"/>
      <c r="DF79" s="17"/>
      <c r="DG79" s="17"/>
      <c r="DH79" s="17"/>
      <c r="DI79" s="17"/>
      <c r="DJ79" s="17"/>
      <c r="DK79" s="56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>
        <v>1.3620000000000001</v>
      </c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>
        <v>0.68100000000000005</v>
      </c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>
        <v>14.353999999999999</v>
      </c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>
        <v>1.3620000000000001</v>
      </c>
    </row>
    <row r="80" spans="1:240" s="2" customFormat="1" ht="15" customHeight="1">
      <c r="A80" s="11" t="s">
        <v>102</v>
      </c>
      <c r="B80" s="12" t="s">
        <v>103</v>
      </c>
      <c r="C80" s="13" t="s">
        <v>17</v>
      </c>
      <c r="D80" s="23">
        <f>D82+D84+D86</f>
        <v>490.66000000000031</v>
      </c>
      <c r="E80" s="23">
        <f>E82+E84+E86</f>
        <v>490.66000000000031</v>
      </c>
      <c r="F80" s="23">
        <v>0</v>
      </c>
      <c r="G80" s="23">
        <f t="shared" ref="G80:BU80" si="25">G82+G84+G86</f>
        <v>1.778</v>
      </c>
      <c r="H80" s="23">
        <f t="shared" si="25"/>
        <v>2.2170000000000001</v>
      </c>
      <c r="I80" s="23">
        <f t="shared" si="25"/>
        <v>1.7350000000000001</v>
      </c>
      <c r="J80" s="23">
        <f t="shared" si="25"/>
        <v>2.5539999999999998</v>
      </c>
      <c r="K80" s="23">
        <f t="shared" si="25"/>
        <v>0</v>
      </c>
      <c r="L80" s="23">
        <f t="shared" si="25"/>
        <v>0</v>
      </c>
      <c r="M80" s="23">
        <f t="shared" si="25"/>
        <v>0</v>
      </c>
      <c r="N80" s="23">
        <f t="shared" si="25"/>
        <v>0.86699999999999999</v>
      </c>
      <c r="O80" s="23">
        <f t="shared" si="25"/>
        <v>0.38400000000000001</v>
      </c>
      <c r="P80" s="23">
        <f t="shared" si="25"/>
        <v>0.86699999999999999</v>
      </c>
      <c r="Q80" s="23">
        <f t="shared" si="25"/>
        <v>1.734</v>
      </c>
      <c r="R80" s="23">
        <f t="shared" si="25"/>
        <v>1.542</v>
      </c>
      <c r="S80" s="23">
        <f t="shared" si="25"/>
        <v>1.734</v>
      </c>
      <c r="T80" s="23">
        <f t="shared" si="25"/>
        <v>1.734</v>
      </c>
      <c r="U80" s="23">
        <f t="shared" si="25"/>
        <v>1.925</v>
      </c>
      <c r="V80" s="23">
        <f t="shared" si="25"/>
        <v>4.1420000000000003</v>
      </c>
      <c r="W80" s="23">
        <f t="shared" si="25"/>
        <v>2.6</v>
      </c>
      <c r="X80" s="23">
        <f t="shared" si="25"/>
        <v>1.542</v>
      </c>
      <c r="Y80" s="23">
        <f t="shared" si="25"/>
        <v>0</v>
      </c>
      <c r="Z80" s="23">
        <f t="shared" si="25"/>
        <v>1.925</v>
      </c>
      <c r="AA80" s="23">
        <v>0</v>
      </c>
      <c r="AB80" s="23">
        <f t="shared" si="25"/>
        <v>2.15</v>
      </c>
      <c r="AC80" s="23">
        <f t="shared" si="25"/>
        <v>2.5329999999999999</v>
      </c>
      <c r="AD80" s="23">
        <f t="shared" si="25"/>
        <v>15.538</v>
      </c>
      <c r="AE80" s="23">
        <f t="shared" si="25"/>
        <v>0</v>
      </c>
      <c r="AF80" s="23">
        <f t="shared" si="25"/>
        <v>0</v>
      </c>
      <c r="AG80" s="23">
        <f t="shared" si="25"/>
        <v>0</v>
      </c>
      <c r="AH80" s="23">
        <f t="shared" si="25"/>
        <v>0</v>
      </c>
      <c r="AI80" s="23">
        <f t="shared" si="25"/>
        <v>0</v>
      </c>
      <c r="AJ80" s="23">
        <f t="shared" si="25"/>
        <v>0</v>
      </c>
      <c r="AK80" s="23">
        <f t="shared" si="25"/>
        <v>0</v>
      </c>
      <c r="AL80" s="23">
        <f t="shared" si="25"/>
        <v>0</v>
      </c>
      <c r="AM80" s="23">
        <f t="shared" si="25"/>
        <v>0.67500000000000004</v>
      </c>
      <c r="AN80" s="23">
        <f t="shared" si="25"/>
        <v>1.542</v>
      </c>
      <c r="AO80" s="23">
        <f t="shared" si="25"/>
        <v>0.86699999999999999</v>
      </c>
      <c r="AP80" s="23">
        <f t="shared" si="25"/>
        <v>2.41</v>
      </c>
      <c r="AQ80" s="23">
        <f t="shared" si="25"/>
        <v>1.7110000000000001</v>
      </c>
      <c r="AR80" s="23">
        <f t="shared" si="25"/>
        <v>0.192</v>
      </c>
      <c r="AS80" s="23">
        <f t="shared" si="25"/>
        <v>1.542</v>
      </c>
      <c r="AT80" s="23">
        <f t="shared" si="25"/>
        <v>0</v>
      </c>
      <c r="AU80" s="23">
        <f t="shared" si="25"/>
        <v>0</v>
      </c>
      <c r="AV80" s="23">
        <f t="shared" si="25"/>
        <v>1.542</v>
      </c>
      <c r="AW80" s="23">
        <f t="shared" si="25"/>
        <v>1.7350000000000001</v>
      </c>
      <c r="AX80" s="23">
        <f t="shared" si="25"/>
        <v>0.86699999999999999</v>
      </c>
      <c r="AY80" s="23">
        <v>0</v>
      </c>
      <c r="AZ80" s="23">
        <f t="shared" si="25"/>
        <v>0.67500000000000004</v>
      </c>
      <c r="BA80" s="23">
        <f t="shared" si="25"/>
        <v>1.879</v>
      </c>
      <c r="BB80" s="23">
        <f t="shared" si="25"/>
        <v>0.192</v>
      </c>
      <c r="BC80" s="23">
        <f t="shared" si="25"/>
        <v>1.06</v>
      </c>
      <c r="BD80" s="23">
        <f t="shared" si="25"/>
        <v>0.86699999999999999</v>
      </c>
      <c r="BE80" s="23">
        <f t="shared" si="25"/>
        <v>0.86699999999999999</v>
      </c>
      <c r="BF80" s="23">
        <f t="shared" si="25"/>
        <v>0.192</v>
      </c>
      <c r="BG80" s="23">
        <f t="shared" si="25"/>
        <v>1.3480000000000001</v>
      </c>
      <c r="BH80" s="23">
        <f t="shared" si="25"/>
        <v>0.67500000000000004</v>
      </c>
      <c r="BI80" s="23">
        <f t="shared" si="25"/>
        <v>0.67500000000000004</v>
      </c>
      <c r="BJ80" s="23">
        <f t="shared" si="25"/>
        <v>0.86699999999999999</v>
      </c>
      <c r="BK80" s="23">
        <f t="shared" si="25"/>
        <v>2.2170000000000001</v>
      </c>
      <c r="BL80" s="23">
        <f t="shared" si="25"/>
        <v>1.734</v>
      </c>
      <c r="BM80" s="23">
        <f t="shared" si="25"/>
        <v>2.6869999999999998</v>
      </c>
      <c r="BN80" s="23">
        <f t="shared" si="25"/>
        <v>2.2170000000000001</v>
      </c>
      <c r="BO80" s="23">
        <f t="shared" si="25"/>
        <v>1.06</v>
      </c>
      <c r="BP80" s="23">
        <f t="shared" si="25"/>
        <v>1.925</v>
      </c>
      <c r="BQ80" s="23">
        <f t="shared" si="25"/>
        <v>2.2170000000000001</v>
      </c>
      <c r="BR80" s="23">
        <f t="shared" si="25"/>
        <v>0.86699999999999999</v>
      </c>
      <c r="BS80" s="23">
        <f t="shared" si="25"/>
        <v>1.542</v>
      </c>
      <c r="BT80" s="23">
        <f t="shared" si="25"/>
        <v>1.06</v>
      </c>
      <c r="BU80" s="23">
        <f t="shared" si="25"/>
        <v>2.6</v>
      </c>
      <c r="BV80" s="23">
        <f t="shared" ref="BV80:EG80" si="26">BV82+BV84+BV86</f>
        <v>0</v>
      </c>
      <c r="BW80" s="23">
        <f t="shared" si="26"/>
        <v>1.542</v>
      </c>
      <c r="BX80" s="23">
        <f t="shared" si="26"/>
        <v>1.542</v>
      </c>
      <c r="BY80" s="23">
        <f t="shared" si="26"/>
        <v>1.4419999999999999</v>
      </c>
      <c r="BZ80" s="23">
        <f t="shared" si="26"/>
        <v>0</v>
      </c>
      <c r="CA80" s="23">
        <f t="shared" si="26"/>
        <v>1.7350000000000001</v>
      </c>
      <c r="CB80" s="23">
        <f t="shared" si="26"/>
        <v>2.41</v>
      </c>
      <c r="CC80" s="23">
        <f t="shared" si="26"/>
        <v>0.86699999999999999</v>
      </c>
      <c r="CD80" s="23">
        <f t="shared" si="26"/>
        <v>1.35</v>
      </c>
      <c r="CE80" s="23">
        <f t="shared" si="26"/>
        <v>2.41</v>
      </c>
      <c r="CF80" s="23">
        <f t="shared" si="26"/>
        <v>1.0589999999999999</v>
      </c>
      <c r="CG80" s="23">
        <f t="shared" si="26"/>
        <v>0</v>
      </c>
      <c r="CH80" s="23">
        <f t="shared" si="26"/>
        <v>0</v>
      </c>
      <c r="CI80" s="23">
        <f t="shared" si="26"/>
        <v>0</v>
      </c>
      <c r="CJ80" s="23">
        <f t="shared" si="26"/>
        <v>0</v>
      </c>
      <c r="CK80" s="23">
        <f t="shared" si="26"/>
        <v>0</v>
      </c>
      <c r="CL80" s="23">
        <f t="shared" si="26"/>
        <v>0</v>
      </c>
      <c r="CM80" s="23">
        <f t="shared" si="26"/>
        <v>1.35</v>
      </c>
      <c r="CN80" s="23">
        <f t="shared" si="26"/>
        <v>0</v>
      </c>
      <c r="CO80" s="23">
        <f t="shared" si="26"/>
        <v>0</v>
      </c>
      <c r="CP80" s="23">
        <f t="shared" si="26"/>
        <v>1.06</v>
      </c>
      <c r="CQ80" s="23">
        <f t="shared" si="26"/>
        <v>2.41</v>
      </c>
      <c r="CR80" s="23">
        <f t="shared" si="26"/>
        <v>0.192</v>
      </c>
      <c r="CS80" s="23">
        <f t="shared" si="26"/>
        <v>1.542</v>
      </c>
      <c r="CT80" s="23">
        <f t="shared" si="26"/>
        <v>0.86699999999999999</v>
      </c>
      <c r="CU80" s="23">
        <f t="shared" si="26"/>
        <v>2.6</v>
      </c>
      <c r="CV80" s="23">
        <f t="shared" si="26"/>
        <v>0</v>
      </c>
      <c r="CW80" s="23">
        <f t="shared" si="26"/>
        <v>0.86699999999999999</v>
      </c>
      <c r="CX80" s="23">
        <f t="shared" si="26"/>
        <v>1.0589999999999999</v>
      </c>
      <c r="CY80" s="23">
        <f t="shared" si="26"/>
        <v>2.2170000000000001</v>
      </c>
      <c r="CZ80" s="23">
        <f t="shared" si="26"/>
        <v>0.86699999999999999</v>
      </c>
      <c r="DA80" s="23">
        <f t="shared" si="26"/>
        <v>1.35</v>
      </c>
      <c r="DB80" s="23">
        <f t="shared" si="26"/>
        <v>2.2120000000000002</v>
      </c>
      <c r="DC80" s="23">
        <f t="shared" si="26"/>
        <v>1.542</v>
      </c>
      <c r="DD80" s="23">
        <f t="shared" si="26"/>
        <v>1.542</v>
      </c>
      <c r="DE80" s="23">
        <f t="shared" si="26"/>
        <v>2.6440000000000001</v>
      </c>
      <c r="DF80" s="23">
        <f t="shared" si="26"/>
        <v>1.06</v>
      </c>
      <c r="DG80" s="23">
        <f t="shared" si="26"/>
        <v>1.35</v>
      </c>
      <c r="DH80" s="23">
        <f t="shared" si="26"/>
        <v>0.67500000000000004</v>
      </c>
      <c r="DI80" s="23">
        <f t="shared" si="26"/>
        <v>2.7919999999999998</v>
      </c>
      <c r="DJ80" s="23">
        <f t="shared" si="26"/>
        <v>4.6239999999999997</v>
      </c>
      <c r="DK80" s="23">
        <f t="shared" si="26"/>
        <v>5.5949999999999998</v>
      </c>
      <c r="DL80" s="23">
        <f t="shared" si="26"/>
        <v>6.2450000000000001</v>
      </c>
      <c r="DM80" s="23">
        <f t="shared" si="26"/>
        <v>37.417000000000002</v>
      </c>
      <c r="DN80" s="23">
        <f t="shared" si="26"/>
        <v>4.5369999999999999</v>
      </c>
      <c r="DO80" s="23">
        <f t="shared" si="26"/>
        <v>6.0220000000000002</v>
      </c>
      <c r="DP80" s="23">
        <f t="shared" si="26"/>
        <v>0</v>
      </c>
      <c r="DQ80" s="23">
        <f t="shared" si="26"/>
        <v>2.6</v>
      </c>
      <c r="DR80" s="23">
        <f t="shared" si="26"/>
        <v>1.0589999999999999</v>
      </c>
      <c r="DS80" s="23">
        <f t="shared" si="26"/>
        <v>0</v>
      </c>
      <c r="DT80" s="23">
        <f t="shared" si="26"/>
        <v>0</v>
      </c>
      <c r="DU80" s="23">
        <f t="shared" si="26"/>
        <v>1.542</v>
      </c>
      <c r="DV80" s="23">
        <f t="shared" si="26"/>
        <v>0.64100000000000001</v>
      </c>
      <c r="DW80" s="23">
        <f t="shared" si="26"/>
        <v>3.4020000000000001</v>
      </c>
      <c r="DX80" s="23">
        <f t="shared" si="26"/>
        <v>2.7930000000000001</v>
      </c>
      <c r="DY80" s="23">
        <f t="shared" si="26"/>
        <v>44.614999999999995</v>
      </c>
      <c r="DZ80" s="23">
        <f t="shared" si="26"/>
        <v>5.54</v>
      </c>
      <c r="EA80" s="23">
        <f t="shared" si="26"/>
        <v>9.8719999999999999</v>
      </c>
      <c r="EB80" s="23">
        <f t="shared" si="26"/>
        <v>10.356999999999999</v>
      </c>
      <c r="EC80" s="23">
        <f t="shared" si="26"/>
        <v>3.468</v>
      </c>
      <c r="ED80" s="23">
        <f t="shared" si="26"/>
        <v>0.86699999999999999</v>
      </c>
      <c r="EE80" s="23">
        <f t="shared" si="26"/>
        <v>4.109</v>
      </c>
      <c r="EF80" s="23">
        <f t="shared" si="26"/>
        <v>3.6589999999999998</v>
      </c>
      <c r="EG80" s="23">
        <f t="shared" si="26"/>
        <v>3.468</v>
      </c>
      <c r="EH80" s="23">
        <f t="shared" ref="EH80:GV80" si="27">EH82+EH84+EH86</f>
        <v>4.0759999999999996</v>
      </c>
      <c r="EI80" s="23">
        <f t="shared" si="27"/>
        <v>3.05</v>
      </c>
      <c r="EJ80" s="23">
        <f t="shared" si="27"/>
        <v>1.925</v>
      </c>
      <c r="EK80" s="23">
        <f t="shared" si="27"/>
        <v>2.2170000000000001</v>
      </c>
      <c r="EL80" s="23">
        <f t="shared" si="27"/>
        <v>0.86699999999999999</v>
      </c>
      <c r="EM80" s="23">
        <f t="shared" si="27"/>
        <v>0.86699999999999999</v>
      </c>
      <c r="EN80" s="23">
        <f t="shared" si="27"/>
        <v>0.38400000000000001</v>
      </c>
      <c r="EO80" s="23">
        <f t="shared" si="27"/>
        <v>0.86699999999999999</v>
      </c>
      <c r="EP80" s="23">
        <f t="shared" si="27"/>
        <v>5.1059999999999999</v>
      </c>
      <c r="EQ80" s="23">
        <f t="shared" si="27"/>
        <v>1.06</v>
      </c>
      <c r="ER80" s="23">
        <f t="shared" si="27"/>
        <v>3.7749999999999999</v>
      </c>
      <c r="ES80" s="23">
        <f t="shared" si="27"/>
        <v>1.901</v>
      </c>
      <c r="ET80" s="23">
        <f t="shared" si="27"/>
        <v>0</v>
      </c>
      <c r="EU80" s="23">
        <f t="shared" si="27"/>
        <v>2.41</v>
      </c>
      <c r="EV80" s="23">
        <f t="shared" si="27"/>
        <v>12.335000000000001</v>
      </c>
      <c r="EW80" s="23">
        <f t="shared" si="27"/>
        <v>4.3330000000000002</v>
      </c>
      <c r="EX80" s="23">
        <f t="shared" si="27"/>
        <v>1.542</v>
      </c>
      <c r="EY80" s="23">
        <f t="shared" si="27"/>
        <v>1.7350000000000001</v>
      </c>
      <c r="EZ80" s="23">
        <f t="shared" si="27"/>
        <v>3.085</v>
      </c>
      <c r="FA80" s="23">
        <f t="shared" si="27"/>
        <v>3.5129999999999999</v>
      </c>
      <c r="FB80" s="23">
        <f t="shared" si="27"/>
        <v>0.67500000000000004</v>
      </c>
      <c r="FC80" s="23">
        <f t="shared" si="27"/>
        <v>0.67500000000000004</v>
      </c>
      <c r="FD80" s="23">
        <f t="shared" si="27"/>
        <v>2.2170000000000001</v>
      </c>
      <c r="FE80" s="23">
        <f t="shared" si="27"/>
        <v>0.86699999999999999</v>
      </c>
      <c r="FF80" s="23">
        <f t="shared" si="27"/>
        <v>0.192</v>
      </c>
      <c r="FG80" s="23">
        <f t="shared" si="27"/>
        <v>0.86699999999999999</v>
      </c>
      <c r="FH80" s="23">
        <f t="shared" si="27"/>
        <v>2.1629999999999998</v>
      </c>
      <c r="FI80" s="23">
        <f t="shared" si="27"/>
        <v>2.6110000000000002</v>
      </c>
      <c r="FJ80" s="23">
        <f t="shared" si="27"/>
        <v>0.86699999999999999</v>
      </c>
      <c r="FK80" s="23">
        <f t="shared" si="27"/>
        <v>0</v>
      </c>
      <c r="FL80" s="23">
        <f t="shared" si="27"/>
        <v>4.109</v>
      </c>
      <c r="FM80" s="23">
        <f t="shared" si="27"/>
        <v>2.891</v>
      </c>
      <c r="FN80" s="23">
        <f t="shared" si="27"/>
        <v>3.274</v>
      </c>
      <c r="FO80" s="23">
        <f t="shared" si="27"/>
        <v>4.9630000000000001</v>
      </c>
      <c r="FP80" s="23">
        <f t="shared" si="27"/>
        <v>2.7919999999999998</v>
      </c>
      <c r="FQ80" s="23">
        <f t="shared" si="27"/>
        <v>3.5920000000000001</v>
      </c>
      <c r="FR80" s="23">
        <f t="shared" si="27"/>
        <v>3.6680000000000001</v>
      </c>
      <c r="FS80" s="23">
        <f t="shared" si="27"/>
        <v>0.86699999999999999</v>
      </c>
      <c r="FT80" s="23">
        <f t="shared" si="27"/>
        <v>0.57599999999999996</v>
      </c>
      <c r="FU80" s="23">
        <f t="shared" si="27"/>
        <v>0.86699999999999999</v>
      </c>
      <c r="FV80" s="23">
        <f t="shared" si="27"/>
        <v>1.0589999999999999</v>
      </c>
      <c r="FW80" s="23">
        <f t="shared" si="27"/>
        <v>5.6829999999999998</v>
      </c>
      <c r="FX80" s="23">
        <f t="shared" si="27"/>
        <v>1.7350000000000001</v>
      </c>
      <c r="FY80" s="23">
        <f t="shared" si="27"/>
        <v>0.86699999999999999</v>
      </c>
      <c r="FZ80" s="23">
        <f t="shared" si="27"/>
        <v>2.5030000000000001</v>
      </c>
      <c r="GA80" s="23">
        <f t="shared" si="27"/>
        <v>1.06</v>
      </c>
      <c r="GB80" s="23">
        <f t="shared" si="27"/>
        <v>1.542</v>
      </c>
      <c r="GC80" s="23">
        <f t="shared" si="27"/>
        <v>1.542</v>
      </c>
      <c r="GD80" s="23">
        <f t="shared" si="27"/>
        <v>0.192</v>
      </c>
      <c r="GE80" s="23">
        <f t="shared" si="27"/>
        <v>0</v>
      </c>
      <c r="GF80" s="23">
        <f t="shared" si="27"/>
        <v>0.86699999999999999</v>
      </c>
      <c r="GG80" s="23">
        <f t="shared" si="27"/>
        <v>0.86699999999999999</v>
      </c>
      <c r="GH80" s="23">
        <f t="shared" si="27"/>
        <v>0</v>
      </c>
      <c r="GI80" s="23">
        <f t="shared" si="27"/>
        <v>1.7350000000000001</v>
      </c>
      <c r="GJ80" s="23">
        <f t="shared" si="27"/>
        <v>1.0589999999999999</v>
      </c>
      <c r="GK80" s="23">
        <f t="shared" si="27"/>
        <v>0.86699999999999999</v>
      </c>
      <c r="GL80" s="23">
        <f t="shared" si="27"/>
        <v>1.542</v>
      </c>
      <c r="GM80" s="23">
        <f t="shared" si="27"/>
        <v>0</v>
      </c>
      <c r="GN80" s="23">
        <f t="shared" si="27"/>
        <v>0.86699999999999999</v>
      </c>
      <c r="GO80" s="23">
        <f t="shared" si="27"/>
        <v>0.67500000000000004</v>
      </c>
      <c r="GP80" s="23">
        <f t="shared" si="27"/>
        <v>1.7350000000000001</v>
      </c>
      <c r="GQ80" s="23">
        <f t="shared" si="27"/>
        <v>0</v>
      </c>
      <c r="GR80" s="23">
        <f t="shared" si="27"/>
        <v>0</v>
      </c>
      <c r="GS80" s="23">
        <f t="shared" si="27"/>
        <v>0.192</v>
      </c>
      <c r="GT80" s="23">
        <f t="shared" si="27"/>
        <v>1.542</v>
      </c>
      <c r="GU80" s="23">
        <f t="shared" si="27"/>
        <v>1.542</v>
      </c>
      <c r="GV80" s="23">
        <f t="shared" si="27"/>
        <v>5.0570000000000004</v>
      </c>
      <c r="GW80" s="23">
        <f t="shared" ref="GW80:IF80" si="28">GW82+GW84+GW86</f>
        <v>0</v>
      </c>
      <c r="GX80" s="23">
        <f t="shared" si="28"/>
        <v>0</v>
      </c>
      <c r="GY80" s="23">
        <f t="shared" si="28"/>
        <v>1.734</v>
      </c>
      <c r="GZ80" s="23">
        <f t="shared" si="28"/>
        <v>0.86699999999999999</v>
      </c>
      <c r="HA80" s="23">
        <f t="shared" si="28"/>
        <v>1.7350000000000001</v>
      </c>
      <c r="HB80" s="23">
        <f t="shared" si="28"/>
        <v>0.192</v>
      </c>
      <c r="HC80" s="23">
        <f t="shared" si="28"/>
        <v>0.86699999999999999</v>
      </c>
      <c r="HD80" s="23">
        <f t="shared" si="28"/>
        <v>0.86699999999999999</v>
      </c>
      <c r="HE80" s="23">
        <f t="shared" si="28"/>
        <v>0.86699999999999999</v>
      </c>
      <c r="HF80" s="23">
        <f t="shared" si="28"/>
        <v>0</v>
      </c>
      <c r="HG80" s="23">
        <f t="shared" si="28"/>
        <v>3.077</v>
      </c>
      <c r="HH80" s="23">
        <f t="shared" si="28"/>
        <v>0</v>
      </c>
      <c r="HI80" s="23">
        <f t="shared" si="28"/>
        <v>0</v>
      </c>
      <c r="HJ80" s="23">
        <f t="shared" si="28"/>
        <v>0</v>
      </c>
      <c r="HK80" s="23">
        <f t="shared" si="28"/>
        <v>0</v>
      </c>
      <c r="HL80" s="23">
        <f t="shared" si="28"/>
        <v>1.542</v>
      </c>
      <c r="HM80" s="23">
        <f t="shared" si="28"/>
        <v>9.8309999999999995</v>
      </c>
      <c r="HN80" s="23">
        <f t="shared" si="28"/>
        <v>1.734</v>
      </c>
      <c r="HO80" s="23">
        <f t="shared" si="28"/>
        <v>1.9259999999999999</v>
      </c>
      <c r="HP80" s="23">
        <f t="shared" si="28"/>
        <v>0.67500000000000004</v>
      </c>
      <c r="HQ80" s="23">
        <f t="shared" si="28"/>
        <v>0.38400000000000001</v>
      </c>
      <c r="HR80" s="23">
        <f t="shared" si="28"/>
        <v>1.542</v>
      </c>
      <c r="HS80" s="23">
        <f t="shared" si="28"/>
        <v>0</v>
      </c>
      <c r="HT80" s="23">
        <f t="shared" si="28"/>
        <v>0.67500000000000004</v>
      </c>
      <c r="HU80" s="23">
        <f t="shared" si="28"/>
        <v>0.192</v>
      </c>
      <c r="HV80" s="23">
        <f t="shared" si="28"/>
        <v>1.7110000000000001</v>
      </c>
      <c r="HW80" s="23">
        <f t="shared" si="28"/>
        <v>10.119999999999999</v>
      </c>
      <c r="HX80" s="23">
        <f t="shared" si="28"/>
        <v>1.542</v>
      </c>
      <c r="HY80" s="23">
        <f t="shared" si="28"/>
        <v>0</v>
      </c>
      <c r="HZ80" s="23">
        <f t="shared" si="28"/>
        <v>0.86699999999999999</v>
      </c>
      <c r="IA80" s="23">
        <f t="shared" si="28"/>
        <v>0</v>
      </c>
      <c r="IB80" s="23">
        <f t="shared" si="28"/>
        <v>0.88900000000000001</v>
      </c>
      <c r="IC80" s="23">
        <f t="shared" si="28"/>
        <v>0</v>
      </c>
      <c r="ID80" s="23">
        <f t="shared" si="28"/>
        <v>1.542</v>
      </c>
      <c r="IE80" s="23">
        <f t="shared" si="28"/>
        <v>0</v>
      </c>
      <c r="IF80" s="23">
        <f t="shared" si="28"/>
        <v>16.042999999999999</v>
      </c>
    </row>
    <row r="81" spans="1:240" ht="13.5" customHeight="1">
      <c r="A81" s="27">
        <v>25</v>
      </c>
      <c r="B81" s="53" t="s">
        <v>104</v>
      </c>
      <c r="C81" s="16" t="s">
        <v>45</v>
      </c>
      <c r="D81" s="17">
        <f t="shared" ref="D81:D89" si="29">E81+F81</f>
        <v>0.122</v>
      </c>
      <c r="E81" s="17">
        <f t="shared" ref="E81:E89" si="30">SUM(G81:IF81)</f>
        <v>0.122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24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>
        <v>7.1999999999999995E-2</v>
      </c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>
        <v>0.02</v>
      </c>
      <c r="DZ81" s="17"/>
      <c r="EA81" s="17">
        <v>0.02</v>
      </c>
      <c r="EB81" s="17">
        <v>0.01</v>
      </c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24"/>
      <c r="EQ81" s="17"/>
      <c r="ER81" s="17"/>
      <c r="ES81" s="17"/>
      <c r="ET81" s="17"/>
      <c r="EU81" s="17"/>
      <c r="EV81" s="17"/>
      <c r="EW81" s="25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24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24"/>
      <c r="HV81" s="17"/>
      <c r="HW81" s="17"/>
      <c r="HX81" s="17"/>
      <c r="HY81" s="17"/>
      <c r="HZ81" s="17"/>
      <c r="IA81" s="17"/>
      <c r="IB81" s="24"/>
      <c r="IC81" s="17"/>
      <c r="ID81" s="24"/>
      <c r="IE81" s="17"/>
      <c r="IF81" s="17"/>
    </row>
    <row r="82" spans="1:240" ht="13.5" customHeight="1">
      <c r="A82" s="27"/>
      <c r="B82" s="53"/>
      <c r="C82" s="16" t="s">
        <v>17</v>
      </c>
      <c r="D82" s="17">
        <f t="shared" si="29"/>
        <v>16.562000000000001</v>
      </c>
      <c r="E82" s="17">
        <f t="shared" si="30"/>
        <v>16.562000000000001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25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>
        <v>9.5570000000000004</v>
      </c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>
        <v>2.6539999999999999</v>
      </c>
      <c r="DZ82" s="17"/>
      <c r="EA82" s="17">
        <v>2.6539999999999999</v>
      </c>
      <c r="EB82" s="17">
        <v>1.6970000000000001</v>
      </c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25"/>
      <c r="EQ82" s="17"/>
      <c r="ER82" s="17"/>
      <c r="ES82" s="17"/>
      <c r="ET82" s="17"/>
      <c r="EU82" s="17"/>
      <c r="EV82" s="17"/>
      <c r="EW82" s="25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25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25"/>
      <c r="HV82" s="17"/>
      <c r="HW82" s="17"/>
      <c r="HX82" s="17"/>
      <c r="HY82" s="17"/>
      <c r="HZ82" s="17"/>
      <c r="IA82" s="17"/>
      <c r="IB82" s="25"/>
      <c r="IC82" s="17"/>
      <c r="ID82" s="25"/>
      <c r="IE82" s="17"/>
      <c r="IF82" s="17"/>
    </row>
    <row r="83" spans="1:240" ht="13.5" customHeight="1">
      <c r="A83" s="27">
        <v>26</v>
      </c>
      <c r="B83" s="60" t="s">
        <v>105</v>
      </c>
      <c r="C83" s="28" t="s">
        <v>40</v>
      </c>
      <c r="D83" s="17">
        <f t="shared" si="29"/>
        <v>923</v>
      </c>
      <c r="E83" s="17">
        <f>SUM(G83:IF83)</f>
        <v>923</v>
      </c>
      <c r="F83" s="17"/>
      <c r="G83" s="57">
        <v>4</v>
      </c>
      <c r="H83" s="17">
        <v>3</v>
      </c>
      <c r="I83" s="17">
        <v>3</v>
      </c>
      <c r="J83" s="17">
        <v>5</v>
      </c>
      <c r="K83" s="17"/>
      <c r="L83" s="17"/>
      <c r="M83" s="17"/>
      <c r="N83" s="17">
        <v>2</v>
      </c>
      <c r="O83" s="17">
        <v>2</v>
      </c>
      <c r="P83" s="17">
        <v>1</v>
      </c>
      <c r="Q83" s="17">
        <v>4</v>
      </c>
      <c r="R83" s="17">
        <v>3</v>
      </c>
      <c r="S83" s="17">
        <v>4</v>
      </c>
      <c r="T83" s="17">
        <v>4</v>
      </c>
      <c r="U83" s="17">
        <v>4</v>
      </c>
      <c r="V83" s="17">
        <v>7</v>
      </c>
      <c r="W83" s="17">
        <v>5</v>
      </c>
      <c r="X83" s="17">
        <v>3</v>
      </c>
      <c r="Y83" s="17"/>
      <c r="Z83" s="17">
        <v>4</v>
      </c>
      <c r="AA83" s="17">
        <v>4</v>
      </c>
      <c r="AB83" s="17">
        <v>7</v>
      </c>
      <c r="AC83" s="17">
        <v>9</v>
      </c>
      <c r="AD83" s="17">
        <v>25</v>
      </c>
      <c r="AE83" s="57"/>
      <c r="AF83" s="17"/>
      <c r="AG83" s="17"/>
      <c r="AH83" s="17"/>
      <c r="AI83" s="17"/>
      <c r="AJ83" s="17"/>
      <c r="AK83" s="17"/>
      <c r="AL83" s="17"/>
      <c r="AM83" s="17">
        <v>1</v>
      </c>
      <c r="AN83" s="17">
        <v>2</v>
      </c>
      <c r="AO83" s="17">
        <v>2</v>
      </c>
      <c r="AP83" s="17">
        <v>4</v>
      </c>
      <c r="AQ83" s="17">
        <v>3</v>
      </c>
      <c r="AR83" s="17">
        <v>1</v>
      </c>
      <c r="AS83" s="17">
        <v>1</v>
      </c>
      <c r="AT83" s="17"/>
      <c r="AU83" s="17"/>
      <c r="AV83" s="17">
        <v>3</v>
      </c>
      <c r="AW83" s="17">
        <v>3</v>
      </c>
      <c r="AX83" s="17">
        <v>2</v>
      </c>
      <c r="AY83" s="17"/>
      <c r="AZ83" s="17">
        <v>1</v>
      </c>
      <c r="BA83" s="17">
        <v>4</v>
      </c>
      <c r="BB83" s="17">
        <v>1</v>
      </c>
      <c r="BC83" s="17">
        <v>2</v>
      </c>
      <c r="BD83" s="17">
        <v>2</v>
      </c>
      <c r="BE83" s="17">
        <v>1</v>
      </c>
      <c r="BF83" s="17">
        <v>1</v>
      </c>
      <c r="BG83" s="17">
        <v>5</v>
      </c>
      <c r="BH83" s="17">
        <v>1</v>
      </c>
      <c r="BI83" s="17">
        <v>1</v>
      </c>
      <c r="BJ83" s="17">
        <v>1</v>
      </c>
      <c r="BK83" s="17">
        <v>3</v>
      </c>
      <c r="BL83" s="17">
        <v>4</v>
      </c>
      <c r="BM83" s="17">
        <v>3</v>
      </c>
      <c r="BN83" s="17">
        <v>3</v>
      </c>
      <c r="BO83" s="17">
        <v>2</v>
      </c>
      <c r="BP83" s="17">
        <v>4</v>
      </c>
      <c r="BQ83" s="17">
        <v>3</v>
      </c>
      <c r="BR83" s="17">
        <v>1</v>
      </c>
      <c r="BS83" s="17">
        <v>2</v>
      </c>
      <c r="BT83" s="17">
        <v>2</v>
      </c>
      <c r="BU83" s="17">
        <v>5</v>
      </c>
      <c r="BV83" s="17"/>
      <c r="BW83" s="17">
        <v>2</v>
      </c>
      <c r="BX83" s="17">
        <v>2</v>
      </c>
      <c r="BY83" s="17">
        <v>4</v>
      </c>
      <c r="BZ83" s="17"/>
      <c r="CA83" s="17">
        <v>3</v>
      </c>
      <c r="CB83" s="17">
        <v>4</v>
      </c>
      <c r="CC83" s="17">
        <v>2</v>
      </c>
      <c r="CD83" s="17">
        <v>2</v>
      </c>
      <c r="CE83" s="17">
        <v>4</v>
      </c>
      <c r="CF83" s="17">
        <v>3</v>
      </c>
      <c r="CG83" s="17"/>
      <c r="CH83" s="17"/>
      <c r="CI83" s="17"/>
      <c r="CJ83" s="17"/>
      <c r="CK83" s="17"/>
      <c r="CL83" s="17"/>
      <c r="CM83" s="17">
        <v>2</v>
      </c>
      <c r="CN83" s="17"/>
      <c r="CO83" s="17"/>
      <c r="CP83" s="17">
        <v>2</v>
      </c>
      <c r="CQ83" s="17">
        <v>4</v>
      </c>
      <c r="CR83" s="17">
        <v>1</v>
      </c>
      <c r="CS83" s="17">
        <v>2</v>
      </c>
      <c r="CT83" s="17">
        <v>2</v>
      </c>
      <c r="CU83" s="17">
        <v>5</v>
      </c>
      <c r="CV83" s="17"/>
      <c r="CW83" s="17">
        <v>2</v>
      </c>
      <c r="CX83" s="17">
        <v>3</v>
      </c>
      <c r="CY83" s="17">
        <v>3</v>
      </c>
      <c r="CZ83" s="17">
        <v>2</v>
      </c>
      <c r="DA83" s="17">
        <v>2</v>
      </c>
      <c r="DB83" s="17">
        <v>3</v>
      </c>
      <c r="DC83" s="17">
        <v>2</v>
      </c>
      <c r="DD83" s="17">
        <v>3</v>
      </c>
      <c r="DE83" s="17">
        <v>5</v>
      </c>
      <c r="DF83" s="17">
        <v>2</v>
      </c>
      <c r="DG83" s="17">
        <v>2</v>
      </c>
      <c r="DH83" s="17">
        <v>1</v>
      </c>
      <c r="DI83" s="17">
        <v>6</v>
      </c>
      <c r="DJ83" s="17">
        <v>8</v>
      </c>
      <c r="DK83" s="17">
        <v>14</v>
      </c>
      <c r="DL83" s="17">
        <v>15</v>
      </c>
      <c r="DM83" s="17">
        <v>47</v>
      </c>
      <c r="DN83" s="17">
        <v>11</v>
      </c>
      <c r="DO83" s="17">
        <v>16</v>
      </c>
      <c r="DP83" s="17"/>
      <c r="DQ83" s="17">
        <v>5</v>
      </c>
      <c r="DR83" s="17">
        <v>3</v>
      </c>
      <c r="DS83" s="17"/>
      <c r="DT83" s="17"/>
      <c r="DU83" s="17">
        <v>2</v>
      </c>
      <c r="DV83" s="17">
        <v>3</v>
      </c>
      <c r="DW83" s="17">
        <v>10</v>
      </c>
      <c r="DX83" s="17">
        <v>5</v>
      </c>
      <c r="DY83" s="17">
        <v>76</v>
      </c>
      <c r="DZ83" s="17">
        <v>16</v>
      </c>
      <c r="EA83" s="17">
        <v>21</v>
      </c>
      <c r="EB83" s="17">
        <v>25</v>
      </c>
      <c r="EC83" s="17">
        <v>6</v>
      </c>
      <c r="ED83" s="17">
        <v>2</v>
      </c>
      <c r="EE83" s="17">
        <v>9</v>
      </c>
      <c r="EF83" s="17">
        <v>7</v>
      </c>
      <c r="EG83" s="17">
        <v>6</v>
      </c>
      <c r="EH83" s="17">
        <v>12</v>
      </c>
      <c r="EI83" s="17">
        <v>7</v>
      </c>
      <c r="EJ83" s="17">
        <v>4</v>
      </c>
      <c r="EK83" s="17">
        <v>3</v>
      </c>
      <c r="EL83" s="17">
        <v>2</v>
      </c>
      <c r="EM83" s="17">
        <v>1</v>
      </c>
      <c r="EN83" s="17">
        <v>2</v>
      </c>
      <c r="EO83" s="17">
        <v>2</v>
      </c>
      <c r="EP83" s="57">
        <v>9</v>
      </c>
      <c r="EQ83" s="17">
        <v>2</v>
      </c>
      <c r="ER83" s="17">
        <v>2</v>
      </c>
      <c r="ES83" s="17">
        <v>5</v>
      </c>
      <c r="ET83" s="17"/>
      <c r="EU83" s="17">
        <v>4</v>
      </c>
      <c r="EV83" s="17">
        <v>21</v>
      </c>
      <c r="EW83" s="57">
        <v>8</v>
      </c>
      <c r="EX83" s="17">
        <v>3</v>
      </c>
      <c r="EY83" s="17">
        <v>3</v>
      </c>
      <c r="EZ83" s="17">
        <v>4</v>
      </c>
      <c r="FA83" s="17">
        <v>6</v>
      </c>
      <c r="FB83" s="17">
        <v>1</v>
      </c>
      <c r="FC83" s="17">
        <v>1</v>
      </c>
      <c r="FD83" s="17">
        <v>3</v>
      </c>
      <c r="FE83" s="17">
        <v>2</v>
      </c>
      <c r="FF83" s="17">
        <v>1</v>
      </c>
      <c r="FG83" s="17">
        <v>1</v>
      </c>
      <c r="FH83" s="17">
        <v>4</v>
      </c>
      <c r="FI83" s="17">
        <v>8</v>
      </c>
      <c r="FJ83" s="17">
        <v>2</v>
      </c>
      <c r="FK83" s="17"/>
      <c r="FL83" s="17">
        <v>9</v>
      </c>
      <c r="FM83" s="17">
        <v>4</v>
      </c>
      <c r="FN83" s="17">
        <v>6</v>
      </c>
      <c r="FO83" s="17">
        <v>14</v>
      </c>
      <c r="FP83" s="17">
        <v>6</v>
      </c>
      <c r="FQ83" s="57">
        <v>12</v>
      </c>
      <c r="FR83" s="17">
        <v>11</v>
      </c>
      <c r="FS83" s="17">
        <v>2</v>
      </c>
      <c r="FT83" s="17">
        <v>3</v>
      </c>
      <c r="FU83" s="17">
        <v>1</v>
      </c>
      <c r="FV83" s="17">
        <v>3</v>
      </c>
      <c r="FW83" s="17">
        <v>10</v>
      </c>
      <c r="FX83" s="17">
        <v>3</v>
      </c>
      <c r="FY83" s="17">
        <v>1</v>
      </c>
      <c r="FZ83" s="17">
        <v>2</v>
      </c>
      <c r="GA83" s="17">
        <v>2</v>
      </c>
      <c r="GB83" s="17">
        <v>2</v>
      </c>
      <c r="GC83" s="17">
        <v>2</v>
      </c>
      <c r="GD83" s="17">
        <v>1</v>
      </c>
      <c r="GE83" s="17"/>
      <c r="GF83" s="17">
        <v>1</v>
      </c>
      <c r="GG83" s="17">
        <v>2</v>
      </c>
      <c r="GH83" s="17"/>
      <c r="GI83" s="17">
        <v>3</v>
      </c>
      <c r="GJ83" s="17">
        <v>3</v>
      </c>
      <c r="GK83" s="17">
        <v>2</v>
      </c>
      <c r="GL83" s="17">
        <v>2</v>
      </c>
      <c r="GM83" s="17"/>
      <c r="GN83" s="17">
        <v>2</v>
      </c>
      <c r="GO83" s="17">
        <v>1</v>
      </c>
      <c r="GP83" s="17">
        <v>3</v>
      </c>
      <c r="GQ83" s="17"/>
      <c r="GR83" s="17"/>
      <c r="GS83" s="17">
        <v>1</v>
      </c>
      <c r="GT83" s="17">
        <v>2</v>
      </c>
      <c r="GU83" s="17">
        <v>2</v>
      </c>
      <c r="GV83" s="17">
        <v>9</v>
      </c>
      <c r="GW83" s="17"/>
      <c r="GX83" s="17"/>
      <c r="GY83" s="17">
        <v>4</v>
      </c>
      <c r="GZ83" s="17">
        <v>2</v>
      </c>
      <c r="HA83" s="17">
        <v>3</v>
      </c>
      <c r="HB83" s="17">
        <v>1</v>
      </c>
      <c r="HC83" s="17">
        <v>2</v>
      </c>
      <c r="HD83" s="17">
        <v>2</v>
      </c>
      <c r="HE83" s="17">
        <v>2</v>
      </c>
      <c r="HF83" s="17"/>
      <c r="HG83" s="17">
        <v>2</v>
      </c>
      <c r="HH83" s="17"/>
      <c r="HI83" s="17"/>
      <c r="HJ83" s="17"/>
      <c r="HK83" s="17"/>
      <c r="HL83" s="17">
        <v>2</v>
      </c>
      <c r="HM83" s="17">
        <v>16</v>
      </c>
      <c r="HN83" s="17">
        <v>4</v>
      </c>
      <c r="HO83" s="17">
        <v>3</v>
      </c>
      <c r="HP83" s="17">
        <v>1</v>
      </c>
      <c r="HQ83" s="17">
        <v>2</v>
      </c>
      <c r="HR83" s="17">
        <v>3</v>
      </c>
      <c r="HS83" s="17"/>
      <c r="HT83" s="17">
        <v>1</v>
      </c>
      <c r="HU83" s="57">
        <v>1</v>
      </c>
      <c r="HV83" s="17">
        <v>3</v>
      </c>
      <c r="HW83" s="17">
        <v>18</v>
      </c>
      <c r="HX83" s="17">
        <v>3</v>
      </c>
      <c r="HY83" s="17"/>
      <c r="HZ83" s="17">
        <v>2</v>
      </c>
      <c r="IA83" s="17"/>
      <c r="IB83" s="57">
        <v>2</v>
      </c>
      <c r="IC83" s="17"/>
      <c r="ID83" s="57">
        <v>2</v>
      </c>
      <c r="IE83" s="17"/>
      <c r="IF83" s="17">
        <v>28</v>
      </c>
    </row>
    <row r="84" spans="1:240" ht="13.5" customHeight="1">
      <c r="A84" s="27"/>
      <c r="B84" s="60"/>
      <c r="C84" s="16" t="s">
        <v>17</v>
      </c>
      <c r="D84" s="17">
        <f t="shared" si="29"/>
        <v>474.0980000000003</v>
      </c>
      <c r="E84" s="17">
        <f t="shared" si="30"/>
        <v>474.0980000000003</v>
      </c>
      <c r="F84" s="17"/>
      <c r="G84" s="25">
        <v>1.778</v>
      </c>
      <c r="H84" s="17">
        <v>2.2170000000000001</v>
      </c>
      <c r="I84" s="17">
        <v>1.7350000000000001</v>
      </c>
      <c r="J84" s="17">
        <v>2.5539999999999998</v>
      </c>
      <c r="K84" s="17"/>
      <c r="L84" s="17"/>
      <c r="M84" s="17"/>
      <c r="N84" s="17">
        <v>0.86699999999999999</v>
      </c>
      <c r="O84" s="17">
        <v>0.38400000000000001</v>
      </c>
      <c r="P84" s="17">
        <v>0.86699999999999999</v>
      </c>
      <c r="Q84" s="17">
        <v>1.734</v>
      </c>
      <c r="R84" s="17">
        <v>1.542</v>
      </c>
      <c r="S84" s="17">
        <v>1.734</v>
      </c>
      <c r="T84" s="17">
        <v>1.734</v>
      </c>
      <c r="U84" s="17">
        <v>1.925</v>
      </c>
      <c r="V84" s="17">
        <v>4.1420000000000003</v>
      </c>
      <c r="W84" s="17">
        <v>2.6</v>
      </c>
      <c r="X84" s="17">
        <v>1.542</v>
      </c>
      <c r="Y84" s="17"/>
      <c r="Z84" s="17">
        <v>1.925</v>
      </c>
      <c r="AA84" s="17">
        <v>1.734</v>
      </c>
      <c r="AB84" s="17">
        <v>2.15</v>
      </c>
      <c r="AC84" s="17">
        <v>2.5329999999999999</v>
      </c>
      <c r="AD84" s="17">
        <v>15.538</v>
      </c>
      <c r="AE84" s="25"/>
      <c r="AF84" s="17"/>
      <c r="AG84" s="17"/>
      <c r="AH84" s="17"/>
      <c r="AI84" s="17"/>
      <c r="AJ84" s="17"/>
      <c r="AK84" s="17"/>
      <c r="AL84" s="17"/>
      <c r="AM84" s="17">
        <v>0.67500000000000004</v>
      </c>
      <c r="AN84" s="17">
        <v>1.542</v>
      </c>
      <c r="AO84" s="17">
        <v>0.86699999999999999</v>
      </c>
      <c r="AP84" s="17">
        <v>2.41</v>
      </c>
      <c r="AQ84" s="17">
        <v>1.7110000000000001</v>
      </c>
      <c r="AR84" s="17">
        <v>0.192</v>
      </c>
      <c r="AS84" s="17">
        <v>1.542</v>
      </c>
      <c r="AT84" s="17"/>
      <c r="AU84" s="17"/>
      <c r="AV84" s="17">
        <v>1.542</v>
      </c>
      <c r="AW84" s="17">
        <v>1.7350000000000001</v>
      </c>
      <c r="AX84" s="17">
        <v>0.86699999999999999</v>
      </c>
      <c r="AY84" s="17"/>
      <c r="AZ84" s="17">
        <v>0.67500000000000004</v>
      </c>
      <c r="BA84" s="17">
        <v>1.879</v>
      </c>
      <c r="BB84" s="17">
        <v>0.192</v>
      </c>
      <c r="BC84" s="17">
        <v>1.06</v>
      </c>
      <c r="BD84" s="17">
        <v>0.86699999999999999</v>
      </c>
      <c r="BE84" s="17">
        <v>0.86699999999999999</v>
      </c>
      <c r="BF84" s="17">
        <v>0.192</v>
      </c>
      <c r="BG84" s="17">
        <v>1.3480000000000001</v>
      </c>
      <c r="BH84" s="17">
        <v>0.67500000000000004</v>
      </c>
      <c r="BI84" s="17">
        <v>0.67500000000000004</v>
      </c>
      <c r="BJ84" s="17">
        <v>0.86699999999999999</v>
      </c>
      <c r="BK84" s="17">
        <v>2.2170000000000001</v>
      </c>
      <c r="BL84" s="17">
        <v>1.734</v>
      </c>
      <c r="BM84" s="17">
        <v>2.6869999999999998</v>
      </c>
      <c r="BN84" s="17">
        <v>2.2170000000000001</v>
      </c>
      <c r="BO84" s="17">
        <v>1.06</v>
      </c>
      <c r="BP84" s="17">
        <v>1.925</v>
      </c>
      <c r="BQ84" s="17">
        <v>2.2170000000000001</v>
      </c>
      <c r="BR84" s="17">
        <v>0.86699999999999999</v>
      </c>
      <c r="BS84" s="17">
        <v>1.542</v>
      </c>
      <c r="BT84" s="17">
        <v>1.06</v>
      </c>
      <c r="BU84" s="17">
        <v>2.6</v>
      </c>
      <c r="BV84" s="17"/>
      <c r="BW84" s="17">
        <v>1.542</v>
      </c>
      <c r="BX84" s="17">
        <v>1.542</v>
      </c>
      <c r="BY84" s="17">
        <v>1.4419999999999999</v>
      </c>
      <c r="BZ84" s="17"/>
      <c r="CA84" s="17">
        <v>1.7350000000000001</v>
      </c>
      <c r="CB84" s="17">
        <v>2.41</v>
      </c>
      <c r="CC84" s="17">
        <v>0.86699999999999999</v>
      </c>
      <c r="CD84" s="17">
        <v>1.35</v>
      </c>
      <c r="CE84" s="17">
        <v>2.41</v>
      </c>
      <c r="CF84" s="17">
        <v>1.0589999999999999</v>
      </c>
      <c r="CG84" s="17"/>
      <c r="CH84" s="17"/>
      <c r="CI84" s="17"/>
      <c r="CJ84" s="17"/>
      <c r="CK84" s="17"/>
      <c r="CL84" s="17"/>
      <c r="CM84" s="17">
        <v>1.35</v>
      </c>
      <c r="CN84" s="17"/>
      <c r="CO84" s="17"/>
      <c r="CP84" s="17">
        <v>1.06</v>
      </c>
      <c r="CQ84" s="17">
        <v>2.41</v>
      </c>
      <c r="CR84" s="17">
        <v>0.192</v>
      </c>
      <c r="CS84" s="17">
        <v>1.542</v>
      </c>
      <c r="CT84" s="17">
        <v>0.86699999999999999</v>
      </c>
      <c r="CU84" s="17">
        <v>2.6</v>
      </c>
      <c r="CV84" s="17"/>
      <c r="CW84" s="17">
        <v>0.86699999999999999</v>
      </c>
      <c r="CX84" s="17">
        <v>1.0589999999999999</v>
      </c>
      <c r="CY84" s="17">
        <v>2.2170000000000001</v>
      </c>
      <c r="CZ84" s="17">
        <v>0.86699999999999999</v>
      </c>
      <c r="DA84" s="17">
        <v>1.35</v>
      </c>
      <c r="DB84" s="17">
        <v>2.2120000000000002</v>
      </c>
      <c r="DC84" s="17">
        <v>1.542</v>
      </c>
      <c r="DD84" s="17">
        <v>1.542</v>
      </c>
      <c r="DE84" s="17">
        <v>2.6440000000000001</v>
      </c>
      <c r="DF84" s="17">
        <v>1.06</v>
      </c>
      <c r="DG84" s="17">
        <v>1.35</v>
      </c>
      <c r="DH84" s="17">
        <v>0.67500000000000004</v>
      </c>
      <c r="DI84" s="17">
        <v>2.7919999999999998</v>
      </c>
      <c r="DJ84" s="17">
        <v>4.6239999999999997</v>
      </c>
      <c r="DK84" s="17">
        <v>5.5949999999999998</v>
      </c>
      <c r="DL84" s="17">
        <v>6.2450000000000001</v>
      </c>
      <c r="DM84" s="17">
        <v>27.860000000000003</v>
      </c>
      <c r="DN84" s="17">
        <v>4.5369999999999999</v>
      </c>
      <c r="DO84" s="17">
        <v>6.0220000000000002</v>
      </c>
      <c r="DP84" s="17"/>
      <c r="DQ84" s="17">
        <v>2.6</v>
      </c>
      <c r="DR84" s="17">
        <v>1.0589999999999999</v>
      </c>
      <c r="DS84" s="17"/>
      <c r="DT84" s="17"/>
      <c r="DU84" s="17">
        <v>1.542</v>
      </c>
      <c r="DV84" s="17">
        <v>0.64100000000000001</v>
      </c>
      <c r="DW84" s="17">
        <v>3.4020000000000001</v>
      </c>
      <c r="DX84" s="17">
        <v>2.7930000000000001</v>
      </c>
      <c r="DY84" s="17">
        <v>41.960999999999999</v>
      </c>
      <c r="DZ84" s="17">
        <v>5.54</v>
      </c>
      <c r="EA84" s="17">
        <v>7.218</v>
      </c>
      <c r="EB84" s="17">
        <v>8.66</v>
      </c>
      <c r="EC84" s="17">
        <v>3.468</v>
      </c>
      <c r="ED84" s="17">
        <v>0.86699999999999999</v>
      </c>
      <c r="EE84" s="17">
        <v>4.109</v>
      </c>
      <c r="EF84" s="17">
        <v>3.6589999999999998</v>
      </c>
      <c r="EG84" s="17">
        <v>3.468</v>
      </c>
      <c r="EH84" s="17">
        <v>4.0759999999999996</v>
      </c>
      <c r="EI84" s="17">
        <v>3.05</v>
      </c>
      <c r="EJ84" s="17">
        <v>1.925</v>
      </c>
      <c r="EK84" s="17">
        <v>2.2170000000000001</v>
      </c>
      <c r="EL84" s="17">
        <v>0.86699999999999999</v>
      </c>
      <c r="EM84" s="17">
        <v>0.86699999999999999</v>
      </c>
      <c r="EN84" s="17">
        <v>0.38400000000000001</v>
      </c>
      <c r="EO84" s="17">
        <v>0.86699999999999999</v>
      </c>
      <c r="EP84" s="25">
        <v>5.1059999999999999</v>
      </c>
      <c r="EQ84" s="17">
        <v>1.06</v>
      </c>
      <c r="ER84" s="17">
        <v>3.7749999999999999</v>
      </c>
      <c r="ES84" s="17">
        <v>1.901</v>
      </c>
      <c r="ET84" s="17"/>
      <c r="EU84" s="17">
        <v>2.41</v>
      </c>
      <c r="EV84" s="17">
        <v>12.335000000000001</v>
      </c>
      <c r="EW84" s="25">
        <v>4.3330000000000002</v>
      </c>
      <c r="EX84" s="17">
        <v>1.542</v>
      </c>
      <c r="EY84" s="17">
        <v>1.7350000000000001</v>
      </c>
      <c r="EZ84" s="17">
        <v>3.085</v>
      </c>
      <c r="FA84" s="17">
        <v>3.5129999999999999</v>
      </c>
      <c r="FB84" s="17">
        <v>0.67500000000000004</v>
      </c>
      <c r="FC84" s="17">
        <v>0.67500000000000004</v>
      </c>
      <c r="FD84" s="17">
        <v>2.2170000000000001</v>
      </c>
      <c r="FE84" s="17">
        <v>0.86699999999999999</v>
      </c>
      <c r="FF84" s="17">
        <v>0.192</v>
      </c>
      <c r="FG84" s="17">
        <v>0.86699999999999999</v>
      </c>
      <c r="FH84" s="17">
        <v>2.1629999999999998</v>
      </c>
      <c r="FI84" s="17">
        <v>2.6110000000000002</v>
      </c>
      <c r="FJ84" s="17">
        <v>0.86699999999999999</v>
      </c>
      <c r="FK84" s="17"/>
      <c r="FL84" s="17">
        <v>4.109</v>
      </c>
      <c r="FM84" s="17">
        <v>2.891</v>
      </c>
      <c r="FN84" s="17">
        <v>3.274</v>
      </c>
      <c r="FO84" s="17">
        <v>4.9630000000000001</v>
      </c>
      <c r="FP84" s="17">
        <v>2.7919999999999998</v>
      </c>
      <c r="FQ84" s="25">
        <v>3.5920000000000001</v>
      </c>
      <c r="FR84" s="17">
        <v>3.6680000000000001</v>
      </c>
      <c r="FS84" s="17">
        <v>0.86699999999999999</v>
      </c>
      <c r="FT84" s="17">
        <v>0.57599999999999996</v>
      </c>
      <c r="FU84" s="17">
        <v>0.86699999999999999</v>
      </c>
      <c r="FV84" s="17">
        <v>1.0589999999999999</v>
      </c>
      <c r="FW84" s="17">
        <v>5.6829999999999998</v>
      </c>
      <c r="FX84" s="17">
        <v>1.7350000000000001</v>
      </c>
      <c r="FY84" s="17">
        <v>0.86699999999999999</v>
      </c>
      <c r="FZ84" s="17">
        <v>2.5030000000000001</v>
      </c>
      <c r="GA84" s="17">
        <v>1.06</v>
      </c>
      <c r="GB84" s="17">
        <v>1.542</v>
      </c>
      <c r="GC84" s="17">
        <v>1.542</v>
      </c>
      <c r="GD84" s="17">
        <v>0.192</v>
      </c>
      <c r="GE84" s="17"/>
      <c r="GF84" s="17">
        <v>0.86699999999999999</v>
      </c>
      <c r="GG84" s="17">
        <v>0.86699999999999999</v>
      </c>
      <c r="GH84" s="17"/>
      <c r="GI84" s="17">
        <v>1.7350000000000001</v>
      </c>
      <c r="GJ84" s="17">
        <v>1.0589999999999999</v>
      </c>
      <c r="GK84" s="17">
        <v>0.86699999999999999</v>
      </c>
      <c r="GL84" s="17">
        <v>1.542</v>
      </c>
      <c r="GM84" s="17"/>
      <c r="GN84" s="17">
        <v>0.86699999999999999</v>
      </c>
      <c r="GO84" s="17">
        <v>0.67500000000000004</v>
      </c>
      <c r="GP84" s="17">
        <v>1.7350000000000001</v>
      </c>
      <c r="GQ84" s="17"/>
      <c r="GR84" s="17"/>
      <c r="GS84" s="17">
        <v>0.192</v>
      </c>
      <c r="GT84" s="17">
        <v>1.542</v>
      </c>
      <c r="GU84" s="17">
        <v>1.542</v>
      </c>
      <c r="GV84" s="17">
        <v>5.0570000000000004</v>
      </c>
      <c r="GW84" s="17"/>
      <c r="GX84" s="17"/>
      <c r="GY84" s="17">
        <v>1.734</v>
      </c>
      <c r="GZ84" s="17">
        <v>0.86699999999999999</v>
      </c>
      <c r="HA84" s="17">
        <v>1.7350000000000001</v>
      </c>
      <c r="HB84" s="17">
        <v>0.192</v>
      </c>
      <c r="HC84" s="17">
        <v>0.86699999999999999</v>
      </c>
      <c r="HD84" s="17">
        <v>0.86699999999999999</v>
      </c>
      <c r="HE84" s="17">
        <v>0.86699999999999999</v>
      </c>
      <c r="HF84" s="17"/>
      <c r="HG84" s="17">
        <v>3.077</v>
      </c>
      <c r="HH84" s="17"/>
      <c r="HI84" s="17"/>
      <c r="HJ84" s="17"/>
      <c r="HK84" s="17"/>
      <c r="HL84" s="17">
        <v>1.542</v>
      </c>
      <c r="HM84" s="17">
        <v>9.8309999999999995</v>
      </c>
      <c r="HN84" s="17">
        <v>1.734</v>
      </c>
      <c r="HO84" s="17">
        <v>1.9259999999999999</v>
      </c>
      <c r="HP84" s="17">
        <v>0.67500000000000004</v>
      </c>
      <c r="HQ84" s="17">
        <v>0.38400000000000001</v>
      </c>
      <c r="HR84" s="17">
        <v>1.542</v>
      </c>
      <c r="HS84" s="17"/>
      <c r="HT84" s="17">
        <v>0.67500000000000004</v>
      </c>
      <c r="HU84" s="25">
        <v>0.192</v>
      </c>
      <c r="HV84" s="17">
        <v>1.7110000000000001</v>
      </c>
      <c r="HW84" s="17">
        <v>10.119999999999999</v>
      </c>
      <c r="HX84" s="17">
        <v>1.542</v>
      </c>
      <c r="HY84" s="17"/>
      <c r="HZ84" s="17">
        <v>0.86699999999999999</v>
      </c>
      <c r="IA84" s="17"/>
      <c r="IB84" s="25">
        <v>0.88900000000000001</v>
      </c>
      <c r="IC84" s="17"/>
      <c r="ID84" s="25">
        <v>1.542</v>
      </c>
      <c r="IE84" s="17"/>
      <c r="IF84" s="17">
        <v>16.042999999999999</v>
      </c>
    </row>
    <row r="85" spans="1:240" ht="13.5" customHeight="1">
      <c r="A85" s="15" t="s">
        <v>106</v>
      </c>
      <c r="B85" s="53" t="s">
        <v>107</v>
      </c>
      <c r="C85" s="16" t="s">
        <v>40</v>
      </c>
      <c r="D85" s="17">
        <f t="shared" si="29"/>
        <v>0</v>
      </c>
      <c r="E85" s="17">
        <f t="shared" si="30"/>
        <v>0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61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61"/>
      <c r="EQ85" s="17"/>
      <c r="ER85" s="17"/>
      <c r="ES85" s="17"/>
      <c r="ET85" s="17"/>
      <c r="EU85" s="17"/>
      <c r="EV85" s="17"/>
      <c r="EW85" s="5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61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61"/>
      <c r="HV85" s="17"/>
      <c r="HW85" s="17"/>
      <c r="HX85" s="17"/>
      <c r="HY85" s="17"/>
      <c r="HZ85" s="17"/>
      <c r="IA85" s="17"/>
      <c r="IB85" s="61"/>
      <c r="IC85" s="17"/>
      <c r="ID85" s="61"/>
      <c r="IE85" s="17"/>
      <c r="IF85" s="17"/>
    </row>
    <row r="86" spans="1:240" ht="13.5" customHeight="1">
      <c r="A86" s="15"/>
      <c r="B86" s="53"/>
      <c r="C86" s="16" t="s">
        <v>17</v>
      </c>
      <c r="D86" s="17">
        <f t="shared" si="29"/>
        <v>0</v>
      </c>
      <c r="E86" s="17">
        <f t="shared" si="30"/>
        <v>0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61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61"/>
      <c r="EQ86" s="17"/>
      <c r="ER86" s="17"/>
      <c r="ES86" s="17"/>
      <c r="ET86" s="17"/>
      <c r="EU86" s="17"/>
      <c r="EV86" s="17"/>
      <c r="EW86" s="25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61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61"/>
      <c r="HV86" s="17"/>
      <c r="HW86" s="17"/>
      <c r="HX86" s="17"/>
      <c r="HY86" s="17"/>
      <c r="HZ86" s="17"/>
      <c r="IA86" s="17"/>
      <c r="IB86" s="17"/>
      <c r="IC86" s="17"/>
      <c r="ID86" s="61"/>
      <c r="IE86" s="17"/>
      <c r="IF86" s="17"/>
    </row>
    <row r="87" spans="1:240" s="43" customFormat="1" ht="15" customHeight="1">
      <c r="A87" s="11" t="s">
        <v>108</v>
      </c>
      <c r="B87" s="29" t="s">
        <v>109</v>
      </c>
      <c r="C87" s="11" t="s">
        <v>17</v>
      </c>
      <c r="D87" s="30">
        <f t="shared" si="29"/>
        <v>0</v>
      </c>
      <c r="E87" s="30">
        <f t="shared" si="30"/>
        <v>0</v>
      </c>
      <c r="F87" s="30">
        <f t="shared" ref="F87:BU87" si="31">F88+F89</f>
        <v>0</v>
      </c>
      <c r="G87" s="30">
        <f t="shared" si="31"/>
        <v>0</v>
      </c>
      <c r="H87" s="30">
        <f t="shared" si="31"/>
        <v>0</v>
      </c>
      <c r="I87" s="30">
        <f t="shared" si="31"/>
        <v>0</v>
      </c>
      <c r="J87" s="30">
        <f t="shared" si="31"/>
        <v>0</v>
      </c>
      <c r="K87" s="30">
        <f t="shared" si="31"/>
        <v>0</v>
      </c>
      <c r="L87" s="30">
        <f t="shared" si="31"/>
        <v>0</v>
      </c>
      <c r="M87" s="30">
        <f t="shared" si="31"/>
        <v>0</v>
      </c>
      <c r="N87" s="30">
        <f t="shared" si="31"/>
        <v>0</v>
      </c>
      <c r="O87" s="30">
        <f t="shared" si="31"/>
        <v>0</v>
      </c>
      <c r="P87" s="30">
        <f t="shared" si="31"/>
        <v>0</v>
      </c>
      <c r="Q87" s="30">
        <f t="shared" si="31"/>
        <v>0</v>
      </c>
      <c r="R87" s="30">
        <f t="shared" si="31"/>
        <v>0</v>
      </c>
      <c r="S87" s="30">
        <f t="shared" si="31"/>
        <v>0</v>
      </c>
      <c r="T87" s="30">
        <f t="shared" si="31"/>
        <v>0</v>
      </c>
      <c r="U87" s="30">
        <f t="shared" si="31"/>
        <v>0</v>
      </c>
      <c r="V87" s="30">
        <f t="shared" si="31"/>
        <v>0</v>
      </c>
      <c r="W87" s="30">
        <f t="shared" si="31"/>
        <v>0</v>
      </c>
      <c r="X87" s="30">
        <f t="shared" si="31"/>
        <v>0</v>
      </c>
      <c r="Y87" s="30">
        <f t="shared" si="31"/>
        <v>0</v>
      </c>
      <c r="Z87" s="30">
        <f t="shared" si="31"/>
        <v>0</v>
      </c>
      <c r="AA87" s="30">
        <f t="shared" si="31"/>
        <v>0</v>
      </c>
      <c r="AB87" s="30">
        <f t="shared" si="31"/>
        <v>0</v>
      </c>
      <c r="AC87" s="30">
        <f t="shared" si="31"/>
        <v>0</v>
      </c>
      <c r="AD87" s="30">
        <f t="shared" si="31"/>
        <v>0</v>
      </c>
      <c r="AE87" s="30">
        <f t="shared" si="31"/>
        <v>0</v>
      </c>
      <c r="AF87" s="30">
        <f t="shared" si="31"/>
        <v>0</v>
      </c>
      <c r="AG87" s="30">
        <f t="shared" si="31"/>
        <v>0</v>
      </c>
      <c r="AH87" s="30">
        <f t="shared" si="31"/>
        <v>0</v>
      </c>
      <c r="AI87" s="30">
        <f t="shared" si="31"/>
        <v>0</v>
      </c>
      <c r="AJ87" s="30">
        <f t="shared" si="31"/>
        <v>0</v>
      </c>
      <c r="AK87" s="30">
        <f t="shared" si="31"/>
        <v>0</v>
      </c>
      <c r="AL87" s="30">
        <f t="shared" si="31"/>
        <v>0</v>
      </c>
      <c r="AM87" s="30">
        <f t="shared" si="31"/>
        <v>0</v>
      </c>
      <c r="AN87" s="30">
        <f t="shared" si="31"/>
        <v>0</v>
      </c>
      <c r="AO87" s="30">
        <f t="shared" si="31"/>
        <v>0</v>
      </c>
      <c r="AP87" s="30">
        <f t="shared" si="31"/>
        <v>0</v>
      </c>
      <c r="AQ87" s="30">
        <f t="shared" si="31"/>
        <v>0</v>
      </c>
      <c r="AR87" s="30">
        <f t="shared" si="31"/>
        <v>0</v>
      </c>
      <c r="AS87" s="30">
        <f t="shared" si="31"/>
        <v>0</v>
      </c>
      <c r="AT87" s="30">
        <f t="shared" si="31"/>
        <v>0</v>
      </c>
      <c r="AU87" s="30">
        <f t="shared" si="31"/>
        <v>0</v>
      </c>
      <c r="AV87" s="30">
        <f t="shared" si="31"/>
        <v>0</v>
      </c>
      <c r="AW87" s="30">
        <f t="shared" si="31"/>
        <v>0</v>
      </c>
      <c r="AX87" s="30">
        <f t="shared" si="31"/>
        <v>0</v>
      </c>
      <c r="AY87" s="30">
        <f t="shared" si="31"/>
        <v>0</v>
      </c>
      <c r="AZ87" s="30">
        <f t="shared" si="31"/>
        <v>0</v>
      </c>
      <c r="BA87" s="30">
        <f t="shared" si="31"/>
        <v>0</v>
      </c>
      <c r="BB87" s="30">
        <f t="shared" si="31"/>
        <v>0</v>
      </c>
      <c r="BC87" s="30">
        <f t="shared" si="31"/>
        <v>0</v>
      </c>
      <c r="BD87" s="30">
        <f t="shared" si="31"/>
        <v>0</v>
      </c>
      <c r="BE87" s="30">
        <f t="shared" si="31"/>
        <v>0</v>
      </c>
      <c r="BF87" s="30">
        <f t="shared" si="31"/>
        <v>0</v>
      </c>
      <c r="BG87" s="30">
        <f t="shared" si="31"/>
        <v>0</v>
      </c>
      <c r="BH87" s="30">
        <f t="shared" si="31"/>
        <v>0</v>
      </c>
      <c r="BI87" s="30">
        <f t="shared" si="31"/>
        <v>0</v>
      </c>
      <c r="BJ87" s="30">
        <f t="shared" si="31"/>
        <v>0</v>
      </c>
      <c r="BK87" s="30">
        <f t="shared" si="31"/>
        <v>0</v>
      </c>
      <c r="BL87" s="30">
        <f t="shared" si="31"/>
        <v>0</v>
      </c>
      <c r="BM87" s="30">
        <f t="shared" si="31"/>
        <v>0</v>
      </c>
      <c r="BN87" s="30">
        <f t="shared" si="31"/>
        <v>0</v>
      </c>
      <c r="BO87" s="30">
        <f t="shared" si="31"/>
        <v>0</v>
      </c>
      <c r="BP87" s="30">
        <f t="shared" si="31"/>
        <v>0</v>
      </c>
      <c r="BQ87" s="30">
        <f t="shared" si="31"/>
        <v>0</v>
      </c>
      <c r="BR87" s="30">
        <f t="shared" si="31"/>
        <v>0</v>
      </c>
      <c r="BS87" s="30">
        <f t="shared" si="31"/>
        <v>0</v>
      </c>
      <c r="BT87" s="30">
        <f t="shared" si="31"/>
        <v>0</v>
      </c>
      <c r="BU87" s="30">
        <f t="shared" si="31"/>
        <v>0</v>
      </c>
      <c r="BV87" s="30">
        <f t="shared" ref="BV87:EG87" si="32">BV88+BV89</f>
        <v>0</v>
      </c>
      <c r="BW87" s="30">
        <f t="shared" si="32"/>
        <v>0</v>
      </c>
      <c r="BX87" s="30">
        <f t="shared" si="32"/>
        <v>0</v>
      </c>
      <c r="BY87" s="30">
        <f t="shared" si="32"/>
        <v>0</v>
      </c>
      <c r="BZ87" s="30">
        <f t="shared" si="32"/>
        <v>0</v>
      </c>
      <c r="CA87" s="30">
        <f t="shared" si="32"/>
        <v>0</v>
      </c>
      <c r="CB87" s="30">
        <f t="shared" si="32"/>
        <v>0</v>
      </c>
      <c r="CC87" s="30">
        <f t="shared" si="32"/>
        <v>0</v>
      </c>
      <c r="CD87" s="30">
        <f t="shared" si="32"/>
        <v>0</v>
      </c>
      <c r="CE87" s="30">
        <f t="shared" si="32"/>
        <v>0</v>
      </c>
      <c r="CF87" s="30">
        <f t="shared" si="32"/>
        <v>0</v>
      </c>
      <c r="CG87" s="30">
        <f t="shared" si="32"/>
        <v>0</v>
      </c>
      <c r="CH87" s="30">
        <f t="shared" si="32"/>
        <v>0</v>
      </c>
      <c r="CI87" s="30">
        <f t="shared" si="32"/>
        <v>0</v>
      </c>
      <c r="CJ87" s="30">
        <f t="shared" si="32"/>
        <v>0</v>
      </c>
      <c r="CK87" s="30">
        <f t="shared" si="32"/>
        <v>0</v>
      </c>
      <c r="CL87" s="30">
        <f t="shared" si="32"/>
        <v>0</v>
      </c>
      <c r="CM87" s="30">
        <f t="shared" si="32"/>
        <v>0</v>
      </c>
      <c r="CN87" s="30">
        <f t="shared" si="32"/>
        <v>0</v>
      </c>
      <c r="CO87" s="30">
        <f t="shared" si="32"/>
        <v>0</v>
      </c>
      <c r="CP87" s="30">
        <f t="shared" si="32"/>
        <v>0</v>
      </c>
      <c r="CQ87" s="30">
        <f t="shared" si="32"/>
        <v>0</v>
      </c>
      <c r="CR87" s="30">
        <f t="shared" si="32"/>
        <v>0</v>
      </c>
      <c r="CS87" s="30">
        <f t="shared" si="32"/>
        <v>0</v>
      </c>
      <c r="CT87" s="30">
        <f t="shared" si="32"/>
        <v>0</v>
      </c>
      <c r="CU87" s="30">
        <f t="shared" si="32"/>
        <v>0</v>
      </c>
      <c r="CV87" s="30">
        <f t="shared" si="32"/>
        <v>0</v>
      </c>
      <c r="CW87" s="30">
        <f t="shared" si="32"/>
        <v>0</v>
      </c>
      <c r="CX87" s="30">
        <f t="shared" si="32"/>
        <v>0</v>
      </c>
      <c r="CY87" s="30">
        <f t="shared" si="32"/>
        <v>0</v>
      </c>
      <c r="CZ87" s="30">
        <f t="shared" si="32"/>
        <v>0</v>
      </c>
      <c r="DA87" s="30">
        <f t="shared" si="32"/>
        <v>0</v>
      </c>
      <c r="DB87" s="30">
        <f t="shared" si="32"/>
        <v>0</v>
      </c>
      <c r="DC87" s="30">
        <f t="shared" si="32"/>
        <v>0</v>
      </c>
      <c r="DD87" s="30">
        <f t="shared" si="32"/>
        <v>0</v>
      </c>
      <c r="DE87" s="30">
        <f t="shared" si="32"/>
        <v>0</v>
      </c>
      <c r="DF87" s="30">
        <f t="shared" si="32"/>
        <v>0</v>
      </c>
      <c r="DG87" s="30">
        <f t="shared" si="32"/>
        <v>0</v>
      </c>
      <c r="DH87" s="30">
        <f t="shared" si="32"/>
        <v>0</v>
      </c>
      <c r="DI87" s="30">
        <f t="shared" si="32"/>
        <v>0</v>
      </c>
      <c r="DJ87" s="30">
        <f t="shared" si="32"/>
        <v>0</v>
      </c>
      <c r="DK87" s="30">
        <f t="shared" si="32"/>
        <v>0</v>
      </c>
      <c r="DL87" s="30">
        <f t="shared" si="32"/>
        <v>0</v>
      </c>
      <c r="DM87" s="30">
        <f t="shared" si="32"/>
        <v>0</v>
      </c>
      <c r="DN87" s="30">
        <f t="shared" si="32"/>
        <v>0</v>
      </c>
      <c r="DO87" s="30">
        <f t="shared" si="32"/>
        <v>0</v>
      </c>
      <c r="DP87" s="30">
        <f t="shared" si="32"/>
        <v>0</v>
      </c>
      <c r="DQ87" s="30">
        <f t="shared" si="32"/>
        <v>0</v>
      </c>
      <c r="DR87" s="30">
        <f t="shared" si="32"/>
        <v>0</v>
      </c>
      <c r="DS87" s="30">
        <f t="shared" si="32"/>
        <v>0</v>
      </c>
      <c r="DT87" s="30">
        <f t="shared" si="32"/>
        <v>0</v>
      </c>
      <c r="DU87" s="30">
        <f t="shared" si="32"/>
        <v>0</v>
      </c>
      <c r="DV87" s="30">
        <f t="shared" si="32"/>
        <v>0</v>
      </c>
      <c r="DW87" s="30">
        <f t="shared" si="32"/>
        <v>0</v>
      </c>
      <c r="DX87" s="30">
        <f t="shared" si="32"/>
        <v>0</v>
      </c>
      <c r="DY87" s="30">
        <f t="shared" si="32"/>
        <v>0</v>
      </c>
      <c r="DZ87" s="30">
        <f t="shared" si="32"/>
        <v>0</v>
      </c>
      <c r="EA87" s="30">
        <f t="shared" si="32"/>
        <v>0</v>
      </c>
      <c r="EB87" s="30">
        <f t="shared" si="32"/>
        <v>0</v>
      </c>
      <c r="EC87" s="30">
        <f t="shared" si="32"/>
        <v>0</v>
      </c>
      <c r="ED87" s="30">
        <f t="shared" si="32"/>
        <v>0</v>
      </c>
      <c r="EE87" s="30">
        <f t="shared" si="32"/>
        <v>0</v>
      </c>
      <c r="EF87" s="30">
        <f t="shared" si="32"/>
        <v>0</v>
      </c>
      <c r="EG87" s="30">
        <f t="shared" si="32"/>
        <v>0</v>
      </c>
      <c r="EH87" s="30">
        <f t="shared" ref="EH87:GV87" si="33">EH88+EH89</f>
        <v>0</v>
      </c>
      <c r="EI87" s="30">
        <f t="shared" si="33"/>
        <v>0</v>
      </c>
      <c r="EJ87" s="30">
        <f t="shared" si="33"/>
        <v>0</v>
      </c>
      <c r="EK87" s="30">
        <f t="shared" si="33"/>
        <v>0</v>
      </c>
      <c r="EL87" s="30">
        <f t="shared" si="33"/>
        <v>0</v>
      </c>
      <c r="EM87" s="30">
        <f t="shared" si="33"/>
        <v>0</v>
      </c>
      <c r="EN87" s="30">
        <f t="shared" si="33"/>
        <v>0</v>
      </c>
      <c r="EO87" s="30">
        <f t="shared" si="33"/>
        <v>0</v>
      </c>
      <c r="EP87" s="30">
        <f t="shared" si="33"/>
        <v>0</v>
      </c>
      <c r="EQ87" s="30">
        <f t="shared" si="33"/>
        <v>0</v>
      </c>
      <c r="ER87" s="30">
        <f t="shared" si="33"/>
        <v>0</v>
      </c>
      <c r="ES87" s="30">
        <f t="shared" si="33"/>
        <v>0</v>
      </c>
      <c r="ET87" s="30">
        <f t="shared" si="33"/>
        <v>0</v>
      </c>
      <c r="EU87" s="30">
        <f t="shared" si="33"/>
        <v>0</v>
      </c>
      <c r="EV87" s="30">
        <f t="shared" si="33"/>
        <v>0</v>
      </c>
      <c r="EW87" s="30">
        <f t="shared" si="33"/>
        <v>0</v>
      </c>
      <c r="EX87" s="30">
        <f t="shared" si="33"/>
        <v>0</v>
      </c>
      <c r="EY87" s="30">
        <f t="shared" si="33"/>
        <v>0</v>
      </c>
      <c r="EZ87" s="30">
        <f t="shared" si="33"/>
        <v>0</v>
      </c>
      <c r="FA87" s="30">
        <f t="shared" si="33"/>
        <v>0</v>
      </c>
      <c r="FB87" s="30">
        <f t="shared" si="33"/>
        <v>0</v>
      </c>
      <c r="FC87" s="30">
        <f t="shared" si="33"/>
        <v>0</v>
      </c>
      <c r="FD87" s="30">
        <f t="shared" si="33"/>
        <v>0</v>
      </c>
      <c r="FE87" s="30">
        <f t="shared" si="33"/>
        <v>0</v>
      </c>
      <c r="FF87" s="30">
        <f t="shared" si="33"/>
        <v>0</v>
      </c>
      <c r="FG87" s="30">
        <f t="shared" si="33"/>
        <v>0</v>
      </c>
      <c r="FH87" s="30">
        <f t="shared" si="33"/>
        <v>0</v>
      </c>
      <c r="FI87" s="30">
        <f t="shared" si="33"/>
        <v>0</v>
      </c>
      <c r="FJ87" s="30">
        <f t="shared" si="33"/>
        <v>0</v>
      </c>
      <c r="FK87" s="30">
        <f t="shared" si="33"/>
        <v>0</v>
      </c>
      <c r="FL87" s="30">
        <f t="shared" si="33"/>
        <v>0</v>
      </c>
      <c r="FM87" s="30">
        <f t="shared" si="33"/>
        <v>0</v>
      </c>
      <c r="FN87" s="30">
        <f t="shared" si="33"/>
        <v>0</v>
      </c>
      <c r="FO87" s="30">
        <f t="shared" si="33"/>
        <v>0</v>
      </c>
      <c r="FP87" s="30">
        <f t="shared" si="33"/>
        <v>0</v>
      </c>
      <c r="FQ87" s="30">
        <f t="shared" si="33"/>
        <v>0</v>
      </c>
      <c r="FR87" s="30">
        <f t="shared" si="33"/>
        <v>0</v>
      </c>
      <c r="FS87" s="30">
        <f t="shared" si="33"/>
        <v>0</v>
      </c>
      <c r="FT87" s="30">
        <f t="shared" si="33"/>
        <v>0</v>
      </c>
      <c r="FU87" s="30">
        <f t="shared" si="33"/>
        <v>0</v>
      </c>
      <c r="FV87" s="30">
        <f t="shared" si="33"/>
        <v>0</v>
      </c>
      <c r="FW87" s="30">
        <f t="shared" si="33"/>
        <v>0</v>
      </c>
      <c r="FX87" s="30">
        <f t="shared" si="33"/>
        <v>0</v>
      </c>
      <c r="FY87" s="30">
        <f t="shared" si="33"/>
        <v>0</v>
      </c>
      <c r="FZ87" s="30">
        <f t="shared" si="33"/>
        <v>0</v>
      </c>
      <c r="GA87" s="30">
        <f t="shared" si="33"/>
        <v>0</v>
      </c>
      <c r="GB87" s="30">
        <f t="shared" si="33"/>
        <v>0</v>
      </c>
      <c r="GC87" s="30">
        <f t="shared" si="33"/>
        <v>0</v>
      </c>
      <c r="GD87" s="30">
        <f t="shared" si="33"/>
        <v>0</v>
      </c>
      <c r="GE87" s="30">
        <f t="shared" si="33"/>
        <v>0</v>
      </c>
      <c r="GF87" s="30">
        <f t="shared" si="33"/>
        <v>0</v>
      </c>
      <c r="GG87" s="30">
        <f t="shared" si="33"/>
        <v>0</v>
      </c>
      <c r="GH87" s="30">
        <f t="shared" si="33"/>
        <v>0</v>
      </c>
      <c r="GI87" s="30">
        <f t="shared" si="33"/>
        <v>0</v>
      </c>
      <c r="GJ87" s="30">
        <f t="shared" si="33"/>
        <v>0</v>
      </c>
      <c r="GK87" s="30">
        <f t="shared" si="33"/>
        <v>0</v>
      </c>
      <c r="GL87" s="30">
        <f t="shared" si="33"/>
        <v>0</v>
      </c>
      <c r="GM87" s="30">
        <f t="shared" si="33"/>
        <v>0</v>
      </c>
      <c r="GN87" s="30">
        <f t="shared" si="33"/>
        <v>0</v>
      </c>
      <c r="GO87" s="30">
        <f t="shared" si="33"/>
        <v>0</v>
      </c>
      <c r="GP87" s="30">
        <f t="shared" si="33"/>
        <v>0</v>
      </c>
      <c r="GQ87" s="30">
        <f t="shared" si="33"/>
        <v>0</v>
      </c>
      <c r="GR87" s="30">
        <f t="shared" si="33"/>
        <v>0</v>
      </c>
      <c r="GS87" s="30">
        <f t="shared" si="33"/>
        <v>0</v>
      </c>
      <c r="GT87" s="30">
        <f t="shared" si="33"/>
        <v>0</v>
      </c>
      <c r="GU87" s="30">
        <f t="shared" si="33"/>
        <v>0</v>
      </c>
      <c r="GV87" s="30">
        <f t="shared" si="33"/>
        <v>0</v>
      </c>
      <c r="GW87" s="30">
        <f t="shared" ref="GW87:IF87" si="34">GW88+GW89</f>
        <v>0</v>
      </c>
      <c r="GX87" s="30">
        <f t="shared" si="34"/>
        <v>0</v>
      </c>
      <c r="GY87" s="30">
        <f t="shared" si="34"/>
        <v>0</v>
      </c>
      <c r="GZ87" s="30">
        <f t="shared" si="34"/>
        <v>0</v>
      </c>
      <c r="HA87" s="30">
        <f t="shared" si="34"/>
        <v>0</v>
      </c>
      <c r="HB87" s="30">
        <f t="shared" si="34"/>
        <v>0</v>
      </c>
      <c r="HC87" s="30">
        <f t="shared" si="34"/>
        <v>0</v>
      </c>
      <c r="HD87" s="30">
        <f t="shared" si="34"/>
        <v>0</v>
      </c>
      <c r="HE87" s="30">
        <f t="shared" si="34"/>
        <v>0</v>
      </c>
      <c r="HF87" s="30">
        <f t="shared" si="34"/>
        <v>0</v>
      </c>
      <c r="HG87" s="30">
        <f t="shared" si="34"/>
        <v>0</v>
      </c>
      <c r="HH87" s="30">
        <f t="shared" si="34"/>
        <v>0</v>
      </c>
      <c r="HI87" s="30">
        <f t="shared" si="34"/>
        <v>0</v>
      </c>
      <c r="HJ87" s="30">
        <f t="shared" si="34"/>
        <v>0</v>
      </c>
      <c r="HK87" s="30">
        <f t="shared" si="34"/>
        <v>0</v>
      </c>
      <c r="HL87" s="30">
        <f t="shared" si="34"/>
        <v>0</v>
      </c>
      <c r="HM87" s="30">
        <f t="shared" si="34"/>
        <v>0</v>
      </c>
      <c r="HN87" s="30">
        <f t="shared" si="34"/>
        <v>0</v>
      </c>
      <c r="HO87" s="30">
        <f t="shared" si="34"/>
        <v>0</v>
      </c>
      <c r="HP87" s="30">
        <f t="shared" si="34"/>
        <v>0</v>
      </c>
      <c r="HQ87" s="30">
        <f t="shared" si="34"/>
        <v>0</v>
      </c>
      <c r="HR87" s="30">
        <f t="shared" si="34"/>
        <v>0</v>
      </c>
      <c r="HS87" s="30">
        <f t="shared" si="34"/>
        <v>0</v>
      </c>
      <c r="HT87" s="30">
        <f t="shared" si="34"/>
        <v>0</v>
      </c>
      <c r="HU87" s="30">
        <f t="shared" si="34"/>
        <v>0</v>
      </c>
      <c r="HV87" s="30">
        <f t="shared" si="34"/>
        <v>0</v>
      </c>
      <c r="HW87" s="30">
        <f t="shared" si="34"/>
        <v>0</v>
      </c>
      <c r="HX87" s="30">
        <f t="shared" si="34"/>
        <v>0</v>
      </c>
      <c r="HY87" s="30">
        <f t="shared" si="34"/>
        <v>0</v>
      </c>
      <c r="HZ87" s="30">
        <f t="shared" si="34"/>
        <v>0</v>
      </c>
      <c r="IA87" s="30">
        <f t="shared" si="34"/>
        <v>0</v>
      </c>
      <c r="IB87" s="30">
        <f t="shared" si="34"/>
        <v>0</v>
      </c>
      <c r="IC87" s="30">
        <f t="shared" si="34"/>
        <v>0</v>
      </c>
      <c r="ID87" s="30">
        <f t="shared" si="34"/>
        <v>0</v>
      </c>
      <c r="IE87" s="30">
        <f t="shared" si="34"/>
        <v>0</v>
      </c>
      <c r="IF87" s="30">
        <f t="shared" si="34"/>
        <v>0</v>
      </c>
    </row>
    <row r="88" spans="1:240" ht="13.5" customHeight="1">
      <c r="A88" s="15" t="s">
        <v>110</v>
      </c>
      <c r="B88" s="53" t="s">
        <v>119</v>
      </c>
      <c r="C88" s="16" t="s">
        <v>17</v>
      </c>
      <c r="D88" s="17">
        <f t="shared" si="29"/>
        <v>0</v>
      </c>
      <c r="E88" s="17">
        <f t="shared" si="30"/>
        <v>0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</row>
    <row r="89" spans="1:240" ht="13.5" customHeight="1">
      <c r="A89" s="15" t="s">
        <v>111</v>
      </c>
      <c r="B89" s="53" t="s">
        <v>120</v>
      </c>
      <c r="C89" s="16" t="s">
        <v>17</v>
      </c>
      <c r="D89" s="17">
        <f t="shared" si="29"/>
        <v>0</v>
      </c>
      <c r="E89" s="17">
        <f t="shared" si="30"/>
        <v>0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</row>
    <row r="90" spans="1:240" ht="13.5" customHeight="1">
      <c r="A90" s="15" t="s">
        <v>112</v>
      </c>
      <c r="B90" s="53" t="s">
        <v>113</v>
      </c>
      <c r="C90" s="16" t="s">
        <v>17</v>
      </c>
      <c r="D90" s="17">
        <f>E90+F90</f>
        <v>113.96000000000002</v>
      </c>
      <c r="E90" s="17">
        <f>SUM(G90:IF90)</f>
        <v>113.96000000000002</v>
      </c>
      <c r="F90" s="17">
        <f>GJ90+BT90</f>
        <v>0</v>
      </c>
      <c r="G90" s="24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>
        <v>4.4980000000000002</v>
      </c>
      <c r="AH90" s="17"/>
      <c r="AI90" s="17"/>
      <c r="AJ90" s="17">
        <v>4.4980000000000002</v>
      </c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>
        <v>6.7450000000000001</v>
      </c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>
        <v>0.65</v>
      </c>
      <c r="CH90" s="17"/>
      <c r="CI90" s="17"/>
      <c r="CJ90" s="17"/>
      <c r="CK90" s="17"/>
      <c r="CL90" s="17"/>
      <c r="CM90" s="17"/>
      <c r="CN90" s="17"/>
      <c r="CO90" s="17"/>
      <c r="CP90" s="17"/>
      <c r="CQ90" s="17">
        <v>4.4980000000000002</v>
      </c>
      <c r="CR90" s="17">
        <v>6.7450000000000001</v>
      </c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62"/>
      <c r="DL90" s="17"/>
      <c r="DM90" s="17"/>
      <c r="DN90" s="24">
        <v>4.4980000000000002</v>
      </c>
      <c r="DO90" s="17">
        <v>4.4980000000000002</v>
      </c>
      <c r="DP90" s="17">
        <v>8.9949999999999992</v>
      </c>
      <c r="DQ90" s="17"/>
      <c r="DR90" s="17"/>
      <c r="DS90" s="17"/>
      <c r="DT90" s="17"/>
      <c r="DU90" s="17"/>
      <c r="DV90" s="17"/>
      <c r="DW90" s="17"/>
      <c r="DX90" s="17"/>
      <c r="DY90" s="24"/>
      <c r="DZ90" s="17"/>
      <c r="EA90" s="17"/>
      <c r="EB90" s="17"/>
      <c r="EC90" s="17">
        <v>4.4980000000000002</v>
      </c>
      <c r="ED90" s="17"/>
      <c r="EE90" s="17"/>
      <c r="EF90" s="17">
        <v>5.3959999999999999</v>
      </c>
      <c r="EG90" s="17"/>
      <c r="EH90" s="17"/>
      <c r="EI90" s="17"/>
      <c r="EJ90" s="17"/>
      <c r="EK90" s="17">
        <v>4.4980000000000002</v>
      </c>
      <c r="EL90" s="17"/>
      <c r="EM90" s="17">
        <v>4.4980000000000002</v>
      </c>
      <c r="EN90" s="17">
        <v>4.4980000000000002</v>
      </c>
      <c r="EO90" s="17"/>
      <c r="EP90" s="17">
        <v>4.4980000000000002</v>
      </c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24"/>
      <c r="FN90" s="17"/>
      <c r="FO90" s="17"/>
      <c r="FP90" s="17"/>
      <c r="FQ90" s="17"/>
      <c r="FR90" s="17">
        <v>5.3959999999999999</v>
      </c>
      <c r="FS90" s="17"/>
      <c r="FT90" s="17"/>
      <c r="FU90" s="17"/>
      <c r="FV90" s="17"/>
      <c r="FW90" s="17"/>
      <c r="FX90" s="17">
        <v>1.4550000000000001</v>
      </c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>
        <f>4.498+8.861</f>
        <v>13.359000000000002</v>
      </c>
      <c r="GQ90" s="17">
        <v>4.4980000000000002</v>
      </c>
      <c r="GR90" s="17"/>
      <c r="GS90" s="17"/>
      <c r="GT90" s="17"/>
      <c r="GU90" s="17"/>
      <c r="GV90" s="17"/>
      <c r="GW90" s="17"/>
      <c r="GX90" s="17"/>
      <c r="GY90" s="17"/>
      <c r="GZ90" s="17">
        <v>4.4980000000000002</v>
      </c>
      <c r="HA90" s="17">
        <v>4.4980000000000002</v>
      </c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>
        <v>6.7450000000000001</v>
      </c>
    </row>
    <row r="91" spans="1:240" s="2" customFormat="1" ht="15" customHeight="1">
      <c r="A91" s="11"/>
      <c r="B91" s="40" t="s">
        <v>114</v>
      </c>
      <c r="C91" s="13" t="s">
        <v>17</v>
      </c>
      <c r="D91" s="31">
        <f>D90+D80+D65+D6</f>
        <v>3556.3270000000002</v>
      </c>
      <c r="E91" s="23">
        <f>E90+E87+E80+E65+E6</f>
        <v>1476.0010000000002</v>
      </c>
      <c r="F91" s="23">
        <f>F90+F80+F65+F6</f>
        <v>2080.326</v>
      </c>
      <c r="G91" s="23">
        <f>G90+G87+G80+G65+G6</f>
        <v>10.296000000000001</v>
      </c>
      <c r="H91" s="23">
        <f t="shared" ref="H91:BU91" si="35">H90+H87+H80+H65+H6</f>
        <v>3.5330000000000004</v>
      </c>
      <c r="I91" s="23">
        <f t="shared" si="35"/>
        <v>3.2690000000000001</v>
      </c>
      <c r="J91" s="23">
        <f t="shared" si="35"/>
        <v>2.5539999999999998</v>
      </c>
      <c r="K91" s="23">
        <f t="shared" si="35"/>
        <v>1.901</v>
      </c>
      <c r="L91" s="23">
        <f t="shared" si="35"/>
        <v>0</v>
      </c>
      <c r="M91" s="23">
        <f t="shared" si="35"/>
        <v>0</v>
      </c>
      <c r="N91" s="23">
        <f t="shared" si="35"/>
        <v>0.86699999999999999</v>
      </c>
      <c r="O91" s="23">
        <f t="shared" si="35"/>
        <v>0.38400000000000001</v>
      </c>
      <c r="P91" s="23">
        <f t="shared" si="35"/>
        <v>0.86699999999999999</v>
      </c>
      <c r="Q91" s="23">
        <f t="shared" si="35"/>
        <v>1.734</v>
      </c>
      <c r="R91" s="23">
        <f t="shared" si="35"/>
        <v>1.542</v>
      </c>
      <c r="S91" s="23">
        <f t="shared" si="35"/>
        <v>2.7649999999999997</v>
      </c>
      <c r="T91" s="23">
        <f t="shared" si="35"/>
        <v>5.4740000000000002</v>
      </c>
      <c r="U91" s="23">
        <f t="shared" si="35"/>
        <v>105.285</v>
      </c>
      <c r="V91" s="23">
        <f t="shared" si="35"/>
        <v>9.2420000000000009</v>
      </c>
      <c r="W91" s="23">
        <f t="shared" si="35"/>
        <v>2.6</v>
      </c>
      <c r="X91" s="23">
        <f t="shared" si="35"/>
        <v>98.09</v>
      </c>
      <c r="Y91" s="23">
        <f t="shared" si="35"/>
        <v>3.504</v>
      </c>
      <c r="Z91" s="23">
        <f t="shared" si="35"/>
        <v>1.925</v>
      </c>
      <c r="AA91" s="23">
        <f t="shared" si="35"/>
        <v>0</v>
      </c>
      <c r="AB91" s="23">
        <f t="shared" si="35"/>
        <v>2.15</v>
      </c>
      <c r="AC91" s="23">
        <f t="shared" si="35"/>
        <v>2.5329999999999999</v>
      </c>
      <c r="AD91" s="23">
        <f t="shared" si="35"/>
        <v>17.951000000000001</v>
      </c>
      <c r="AE91" s="23">
        <f t="shared" si="35"/>
        <v>3.4580000000000002</v>
      </c>
      <c r="AF91" s="23">
        <f t="shared" si="35"/>
        <v>0</v>
      </c>
      <c r="AG91" s="23">
        <f t="shared" si="35"/>
        <v>5.7840000000000007</v>
      </c>
      <c r="AH91" s="23">
        <f t="shared" si="35"/>
        <v>3.7679999999999998</v>
      </c>
      <c r="AI91" s="23">
        <f t="shared" si="35"/>
        <v>0</v>
      </c>
      <c r="AJ91" s="23">
        <f t="shared" si="35"/>
        <v>7.8610000000000007</v>
      </c>
      <c r="AK91" s="23">
        <f t="shared" si="35"/>
        <v>175.96299999999999</v>
      </c>
      <c r="AL91" s="23">
        <f t="shared" si="35"/>
        <v>0</v>
      </c>
      <c r="AM91" s="23">
        <f t="shared" si="35"/>
        <v>0.67500000000000004</v>
      </c>
      <c r="AN91" s="23">
        <f t="shared" si="35"/>
        <v>1.542</v>
      </c>
      <c r="AO91" s="23">
        <f t="shared" si="35"/>
        <v>1.3049999999999999</v>
      </c>
      <c r="AP91" s="23">
        <f t="shared" si="35"/>
        <v>2.41</v>
      </c>
      <c r="AQ91" s="23">
        <f t="shared" si="35"/>
        <v>1.7110000000000001</v>
      </c>
      <c r="AR91" s="23">
        <f t="shared" si="35"/>
        <v>0.192</v>
      </c>
      <c r="AS91" s="23">
        <f t="shared" si="35"/>
        <v>1.542</v>
      </c>
      <c r="AT91" s="23">
        <f t="shared" si="35"/>
        <v>0</v>
      </c>
      <c r="AU91" s="23">
        <f t="shared" si="35"/>
        <v>8.0790000000000006</v>
      </c>
      <c r="AV91" s="23">
        <f t="shared" si="35"/>
        <v>15.377000000000001</v>
      </c>
      <c r="AW91" s="23">
        <f t="shared" si="35"/>
        <v>1.7350000000000001</v>
      </c>
      <c r="AX91" s="23">
        <f t="shared" si="35"/>
        <v>0.86699999999999999</v>
      </c>
      <c r="AY91" s="23">
        <f t="shared" si="35"/>
        <v>0</v>
      </c>
      <c r="AZ91" s="23">
        <f t="shared" si="35"/>
        <v>0.67500000000000004</v>
      </c>
      <c r="BA91" s="23">
        <f t="shared" si="35"/>
        <v>191.00399999999999</v>
      </c>
      <c r="BB91" s="23">
        <f t="shared" si="35"/>
        <v>0.192</v>
      </c>
      <c r="BC91" s="23">
        <f t="shared" si="35"/>
        <v>1.06</v>
      </c>
      <c r="BD91" s="23">
        <f t="shared" si="35"/>
        <v>1.8169999999999999</v>
      </c>
      <c r="BE91" s="23">
        <f t="shared" si="35"/>
        <v>0.86699999999999999</v>
      </c>
      <c r="BF91" s="23">
        <f t="shared" si="35"/>
        <v>0.192</v>
      </c>
      <c r="BG91" s="23">
        <f t="shared" si="35"/>
        <v>117.23699999999999</v>
      </c>
      <c r="BH91" s="23">
        <f t="shared" si="35"/>
        <v>0.67500000000000004</v>
      </c>
      <c r="BI91" s="23">
        <f t="shared" si="35"/>
        <v>0.67500000000000004</v>
      </c>
      <c r="BJ91" s="23">
        <f t="shared" si="35"/>
        <v>0.86699999999999999</v>
      </c>
      <c r="BK91" s="23">
        <f t="shared" si="35"/>
        <v>3.1669999999999998</v>
      </c>
      <c r="BL91" s="23">
        <f t="shared" si="35"/>
        <v>18.731000000000002</v>
      </c>
      <c r="BM91" s="23">
        <f t="shared" si="35"/>
        <v>6.0919999999999996</v>
      </c>
      <c r="BN91" s="23">
        <f t="shared" si="35"/>
        <v>2.2170000000000001</v>
      </c>
      <c r="BO91" s="23">
        <f t="shared" si="35"/>
        <v>6.0289999999999999</v>
      </c>
      <c r="BP91" s="23">
        <f t="shared" si="35"/>
        <v>1.925</v>
      </c>
      <c r="BQ91" s="23">
        <f t="shared" si="35"/>
        <v>148.89500000000001</v>
      </c>
      <c r="BR91" s="23">
        <f t="shared" si="35"/>
        <v>0.86699999999999999</v>
      </c>
      <c r="BS91" s="23">
        <f t="shared" si="35"/>
        <v>1.542</v>
      </c>
      <c r="BT91" s="23">
        <f t="shared" si="35"/>
        <v>14.540000000000001</v>
      </c>
      <c r="BU91" s="23">
        <f t="shared" si="35"/>
        <v>53.509000000000007</v>
      </c>
      <c r="BV91" s="23">
        <f t="shared" ref="BV91:EG91" si="36">BV90+BV87+BV80+BV65+BV6</f>
        <v>0</v>
      </c>
      <c r="BW91" s="23">
        <f t="shared" si="36"/>
        <v>1.542</v>
      </c>
      <c r="BX91" s="23">
        <f t="shared" si="36"/>
        <v>2.492</v>
      </c>
      <c r="BY91" s="23">
        <f t="shared" si="36"/>
        <v>142.34900000000002</v>
      </c>
      <c r="BZ91" s="23">
        <f t="shared" si="36"/>
        <v>0</v>
      </c>
      <c r="CA91" s="23">
        <f t="shared" si="36"/>
        <v>1.7350000000000001</v>
      </c>
      <c r="CB91" s="23">
        <f t="shared" si="36"/>
        <v>2.41</v>
      </c>
      <c r="CC91" s="23">
        <f t="shared" si="36"/>
        <v>0.86699999999999999</v>
      </c>
      <c r="CD91" s="23">
        <f t="shared" si="36"/>
        <v>1.7690000000000001</v>
      </c>
      <c r="CE91" s="23">
        <f t="shared" si="36"/>
        <v>2.41</v>
      </c>
      <c r="CF91" s="23">
        <f t="shared" si="36"/>
        <v>1.0589999999999999</v>
      </c>
      <c r="CG91" s="23">
        <f t="shared" si="36"/>
        <v>0.65</v>
      </c>
      <c r="CH91" s="23">
        <f t="shared" si="36"/>
        <v>0</v>
      </c>
      <c r="CI91" s="23">
        <f t="shared" si="36"/>
        <v>0</v>
      </c>
      <c r="CJ91" s="23">
        <f t="shared" si="36"/>
        <v>0</v>
      </c>
      <c r="CK91" s="23">
        <f t="shared" si="36"/>
        <v>0</v>
      </c>
      <c r="CL91" s="23">
        <f t="shared" si="36"/>
        <v>0</v>
      </c>
      <c r="CM91" s="23">
        <f t="shared" si="36"/>
        <v>1.35</v>
      </c>
      <c r="CN91" s="23">
        <f t="shared" si="36"/>
        <v>0</v>
      </c>
      <c r="CO91" s="23">
        <f t="shared" si="36"/>
        <v>0.41899999999999998</v>
      </c>
      <c r="CP91" s="23">
        <f t="shared" si="36"/>
        <v>8.423</v>
      </c>
      <c r="CQ91" s="23">
        <f t="shared" si="36"/>
        <v>7.4340000000000002</v>
      </c>
      <c r="CR91" s="23">
        <f t="shared" si="36"/>
        <v>6.9370000000000003</v>
      </c>
      <c r="CS91" s="23">
        <f t="shared" si="36"/>
        <v>1.542</v>
      </c>
      <c r="CT91" s="23">
        <f t="shared" si="36"/>
        <v>2.6989999999999998</v>
      </c>
      <c r="CU91" s="23">
        <f t="shared" si="36"/>
        <v>2.6</v>
      </c>
      <c r="CV91" s="23">
        <f t="shared" si="36"/>
        <v>0</v>
      </c>
      <c r="CW91" s="23">
        <f t="shared" si="36"/>
        <v>0.86699999999999999</v>
      </c>
      <c r="CX91" s="23">
        <f t="shared" si="36"/>
        <v>1.0589999999999999</v>
      </c>
      <c r="CY91" s="23">
        <f t="shared" si="36"/>
        <v>2.2170000000000001</v>
      </c>
      <c r="CZ91" s="23">
        <f t="shared" si="36"/>
        <v>2.7679999999999998</v>
      </c>
      <c r="DA91" s="23">
        <f t="shared" si="36"/>
        <v>1.35</v>
      </c>
      <c r="DB91" s="23">
        <f t="shared" si="36"/>
        <v>3.4190000000000005</v>
      </c>
      <c r="DC91" s="23">
        <f t="shared" si="36"/>
        <v>1.542</v>
      </c>
      <c r="DD91" s="23">
        <f t="shared" si="36"/>
        <v>1.542</v>
      </c>
      <c r="DE91" s="23">
        <f t="shared" si="36"/>
        <v>2.6440000000000001</v>
      </c>
      <c r="DF91" s="23">
        <f t="shared" si="36"/>
        <v>1.06</v>
      </c>
      <c r="DG91" s="23">
        <f t="shared" si="36"/>
        <v>1.35</v>
      </c>
      <c r="DH91" s="23">
        <f t="shared" si="36"/>
        <v>0.67500000000000004</v>
      </c>
      <c r="DI91" s="23">
        <f t="shared" si="36"/>
        <v>201.49100000000001</v>
      </c>
      <c r="DJ91" s="23">
        <f t="shared" si="36"/>
        <v>4.6239999999999997</v>
      </c>
      <c r="DK91" s="23">
        <f t="shared" si="36"/>
        <v>9.161999999999999</v>
      </c>
      <c r="DL91" s="23">
        <f t="shared" si="36"/>
        <v>19.970000000000002</v>
      </c>
      <c r="DM91" s="23">
        <f t="shared" si="36"/>
        <v>40.984000000000002</v>
      </c>
      <c r="DN91" s="23">
        <f t="shared" si="36"/>
        <v>9.0350000000000001</v>
      </c>
      <c r="DO91" s="23">
        <f t="shared" si="36"/>
        <v>18.774999999999999</v>
      </c>
      <c r="DP91" s="23">
        <f t="shared" si="36"/>
        <v>8.9949999999999992</v>
      </c>
      <c r="DQ91" s="23">
        <f t="shared" si="36"/>
        <v>2.6</v>
      </c>
      <c r="DR91" s="23">
        <f t="shared" si="36"/>
        <v>1.0589999999999999</v>
      </c>
      <c r="DS91" s="23">
        <f t="shared" si="36"/>
        <v>0</v>
      </c>
      <c r="DT91" s="23">
        <f t="shared" si="36"/>
        <v>0</v>
      </c>
      <c r="DU91" s="23">
        <f t="shared" si="36"/>
        <v>1.542</v>
      </c>
      <c r="DV91" s="23">
        <f t="shared" si="36"/>
        <v>3.8850000000000002</v>
      </c>
      <c r="DW91" s="23">
        <f t="shared" si="36"/>
        <v>3.4020000000000001</v>
      </c>
      <c r="DX91" s="23">
        <f t="shared" si="36"/>
        <v>208.35000000000002</v>
      </c>
      <c r="DY91" s="23">
        <f t="shared" si="36"/>
        <v>217.40800000000002</v>
      </c>
      <c r="DZ91" s="23">
        <f t="shared" si="36"/>
        <v>5.54</v>
      </c>
      <c r="EA91" s="23">
        <f t="shared" si="36"/>
        <v>9.8719999999999999</v>
      </c>
      <c r="EB91" s="23">
        <f t="shared" si="36"/>
        <v>10.356999999999999</v>
      </c>
      <c r="EC91" s="23">
        <f t="shared" si="36"/>
        <v>7.9660000000000002</v>
      </c>
      <c r="ED91" s="23">
        <f t="shared" si="36"/>
        <v>0.86699999999999999</v>
      </c>
      <c r="EE91" s="23">
        <f t="shared" si="36"/>
        <v>4.109</v>
      </c>
      <c r="EF91" s="23">
        <f t="shared" si="36"/>
        <v>9.0549999999999997</v>
      </c>
      <c r="EG91" s="23">
        <f t="shared" si="36"/>
        <v>3.468</v>
      </c>
      <c r="EH91" s="23">
        <f t="shared" ref="EH91:GV91" si="37">EH90+EH87+EH80+EH65+EH6</f>
        <v>10.699</v>
      </c>
      <c r="EI91" s="23">
        <f t="shared" si="37"/>
        <v>3.05</v>
      </c>
      <c r="EJ91" s="23">
        <f t="shared" si="37"/>
        <v>1.925</v>
      </c>
      <c r="EK91" s="23">
        <f t="shared" si="37"/>
        <v>6.7149999999999999</v>
      </c>
      <c r="EL91" s="23">
        <f t="shared" si="37"/>
        <v>2.105</v>
      </c>
      <c r="EM91" s="23">
        <f t="shared" si="37"/>
        <v>402.42</v>
      </c>
      <c r="EN91" s="23">
        <f t="shared" si="37"/>
        <v>4.8820000000000006</v>
      </c>
      <c r="EO91" s="23">
        <f t="shared" si="37"/>
        <v>0.86699999999999999</v>
      </c>
      <c r="EP91" s="23">
        <f t="shared" si="37"/>
        <v>13.805999999999999</v>
      </c>
      <c r="EQ91" s="23">
        <f t="shared" si="37"/>
        <v>1.06</v>
      </c>
      <c r="ER91" s="23">
        <f t="shared" si="37"/>
        <v>3.7749999999999999</v>
      </c>
      <c r="ES91" s="23">
        <f t="shared" si="37"/>
        <v>1.901</v>
      </c>
      <c r="ET91" s="23">
        <f t="shared" si="37"/>
        <v>0</v>
      </c>
      <c r="EU91" s="23">
        <f t="shared" si="37"/>
        <v>2.41</v>
      </c>
      <c r="EV91" s="23">
        <f t="shared" si="37"/>
        <v>98.77000000000001</v>
      </c>
      <c r="EW91" s="23">
        <f t="shared" si="37"/>
        <v>4.3330000000000002</v>
      </c>
      <c r="EX91" s="23">
        <f t="shared" si="37"/>
        <v>1.542</v>
      </c>
      <c r="EY91" s="23">
        <f t="shared" si="37"/>
        <v>205.69300000000001</v>
      </c>
      <c r="EZ91" s="23">
        <f t="shared" si="37"/>
        <v>3.085</v>
      </c>
      <c r="FA91" s="23">
        <f t="shared" si="37"/>
        <v>3.5129999999999999</v>
      </c>
      <c r="FB91" s="23">
        <f t="shared" si="37"/>
        <v>0.67500000000000004</v>
      </c>
      <c r="FC91" s="23">
        <f t="shared" si="37"/>
        <v>0.67500000000000004</v>
      </c>
      <c r="FD91" s="23">
        <f t="shared" si="37"/>
        <v>4.1260000000000003</v>
      </c>
      <c r="FE91" s="23">
        <f t="shared" si="37"/>
        <v>0.86699999999999999</v>
      </c>
      <c r="FF91" s="23">
        <f t="shared" si="37"/>
        <v>0.192</v>
      </c>
      <c r="FG91" s="23">
        <f t="shared" si="37"/>
        <v>1.7450000000000001</v>
      </c>
      <c r="FH91" s="23">
        <f t="shared" si="37"/>
        <v>258.63099999999997</v>
      </c>
      <c r="FI91" s="23">
        <f t="shared" si="37"/>
        <v>2.6110000000000002</v>
      </c>
      <c r="FJ91" s="23">
        <f t="shared" si="37"/>
        <v>0.86699999999999999</v>
      </c>
      <c r="FK91" s="23">
        <f t="shared" si="37"/>
        <v>0</v>
      </c>
      <c r="FL91" s="23">
        <f t="shared" si="37"/>
        <v>38.074000000000005</v>
      </c>
      <c r="FM91" s="23">
        <f t="shared" si="37"/>
        <v>10.561</v>
      </c>
      <c r="FN91" s="23">
        <f t="shared" si="37"/>
        <v>3.274</v>
      </c>
      <c r="FO91" s="23">
        <f t="shared" si="37"/>
        <v>10.007999999999999</v>
      </c>
      <c r="FP91" s="23">
        <f t="shared" si="37"/>
        <v>2.7919999999999998</v>
      </c>
      <c r="FQ91" s="23">
        <f t="shared" si="37"/>
        <v>7.1590000000000007</v>
      </c>
      <c r="FR91" s="23">
        <f t="shared" si="37"/>
        <v>9.0640000000000001</v>
      </c>
      <c r="FS91" s="23">
        <f t="shared" si="37"/>
        <v>0.86699999999999999</v>
      </c>
      <c r="FT91" s="23">
        <f t="shared" si="37"/>
        <v>0.57599999999999996</v>
      </c>
      <c r="FU91" s="23">
        <f t="shared" si="37"/>
        <v>0.86699999999999999</v>
      </c>
      <c r="FV91" s="23">
        <f t="shared" si="37"/>
        <v>1.0589999999999999</v>
      </c>
      <c r="FW91" s="23">
        <f t="shared" si="37"/>
        <v>5.6829999999999998</v>
      </c>
      <c r="FX91" s="23">
        <f t="shared" si="37"/>
        <v>5.5410000000000004</v>
      </c>
      <c r="FY91" s="23">
        <f t="shared" si="37"/>
        <v>2.3289999999999997</v>
      </c>
      <c r="FZ91" s="23">
        <f t="shared" si="37"/>
        <v>2.5030000000000001</v>
      </c>
      <c r="GA91" s="23">
        <f t="shared" si="37"/>
        <v>1.06</v>
      </c>
      <c r="GB91" s="23">
        <f t="shared" si="37"/>
        <v>1.542</v>
      </c>
      <c r="GC91" s="23">
        <f t="shared" si="37"/>
        <v>1.542</v>
      </c>
      <c r="GD91" s="23">
        <f t="shared" si="37"/>
        <v>13.724</v>
      </c>
      <c r="GE91" s="23">
        <f t="shared" si="37"/>
        <v>0</v>
      </c>
      <c r="GF91" s="23">
        <f t="shared" si="37"/>
        <v>0.86699999999999999</v>
      </c>
      <c r="GG91" s="23">
        <f t="shared" si="37"/>
        <v>0.86699999999999999</v>
      </c>
      <c r="GH91" s="23">
        <f t="shared" si="37"/>
        <v>0.95</v>
      </c>
      <c r="GI91" s="23">
        <f t="shared" si="37"/>
        <v>1.7350000000000001</v>
      </c>
      <c r="GJ91" s="23">
        <f t="shared" si="37"/>
        <v>1.0589999999999999</v>
      </c>
      <c r="GK91" s="23">
        <f t="shared" si="37"/>
        <v>0.86699999999999999</v>
      </c>
      <c r="GL91" s="23">
        <f t="shared" si="37"/>
        <v>1.542</v>
      </c>
      <c r="GM91" s="23">
        <f t="shared" si="37"/>
        <v>0</v>
      </c>
      <c r="GN91" s="23">
        <f t="shared" si="37"/>
        <v>0.86699999999999999</v>
      </c>
      <c r="GO91" s="23">
        <f t="shared" si="37"/>
        <v>0.67500000000000004</v>
      </c>
      <c r="GP91" s="23">
        <f t="shared" si="37"/>
        <v>15.094000000000001</v>
      </c>
      <c r="GQ91" s="23">
        <f t="shared" si="37"/>
        <v>4.4980000000000002</v>
      </c>
      <c r="GR91" s="23">
        <f t="shared" si="37"/>
        <v>0</v>
      </c>
      <c r="GS91" s="23">
        <f t="shared" si="37"/>
        <v>0.192</v>
      </c>
      <c r="GT91" s="23">
        <f t="shared" si="37"/>
        <v>2.42</v>
      </c>
      <c r="GU91" s="23">
        <f t="shared" si="37"/>
        <v>1.98</v>
      </c>
      <c r="GV91" s="23">
        <f t="shared" si="37"/>
        <v>7.0350000000000001</v>
      </c>
      <c r="GW91" s="23">
        <f t="shared" ref="GW91:IF91" si="38">GW90+GW87+GW80+GW65+GW6</f>
        <v>0</v>
      </c>
      <c r="GX91" s="23">
        <f t="shared" si="38"/>
        <v>0</v>
      </c>
      <c r="GY91" s="23">
        <f t="shared" si="38"/>
        <v>1.734</v>
      </c>
      <c r="GZ91" s="23">
        <f t="shared" si="38"/>
        <v>6.1070000000000002</v>
      </c>
      <c r="HA91" s="23">
        <f t="shared" si="38"/>
        <v>6.2330000000000005</v>
      </c>
      <c r="HB91" s="23">
        <f t="shared" si="38"/>
        <v>6.0380000000000003</v>
      </c>
      <c r="HC91" s="23">
        <f t="shared" si="38"/>
        <v>3.76</v>
      </c>
      <c r="HD91" s="23">
        <f t="shared" si="38"/>
        <v>3.4489999999999998</v>
      </c>
      <c r="HE91" s="23">
        <f t="shared" si="38"/>
        <v>0.86699999999999999</v>
      </c>
      <c r="HF91" s="23">
        <f t="shared" si="38"/>
        <v>0</v>
      </c>
      <c r="HG91" s="23">
        <f t="shared" si="38"/>
        <v>3.077</v>
      </c>
      <c r="HH91" s="23">
        <f t="shared" si="38"/>
        <v>1.389</v>
      </c>
      <c r="HI91" s="23">
        <f t="shared" si="38"/>
        <v>0</v>
      </c>
      <c r="HJ91" s="23">
        <f t="shared" si="38"/>
        <v>0</v>
      </c>
      <c r="HK91" s="23">
        <f t="shared" si="38"/>
        <v>0</v>
      </c>
      <c r="HL91" s="23">
        <f t="shared" si="38"/>
        <v>1.542</v>
      </c>
      <c r="HM91" s="23">
        <f t="shared" si="38"/>
        <v>9.8309999999999995</v>
      </c>
      <c r="HN91" s="23">
        <f t="shared" si="38"/>
        <v>2.6840000000000002</v>
      </c>
      <c r="HO91" s="23">
        <f t="shared" si="38"/>
        <v>150.64400000000001</v>
      </c>
      <c r="HP91" s="23">
        <f t="shared" si="38"/>
        <v>2.0640000000000001</v>
      </c>
      <c r="HQ91" s="23">
        <f t="shared" si="38"/>
        <v>2.2850000000000001</v>
      </c>
      <c r="HR91" s="23">
        <f t="shared" si="38"/>
        <v>1.542</v>
      </c>
      <c r="HS91" s="23">
        <f t="shared" si="38"/>
        <v>0</v>
      </c>
      <c r="HT91" s="23">
        <f t="shared" si="38"/>
        <v>0.67500000000000004</v>
      </c>
      <c r="HU91" s="23">
        <f t="shared" si="38"/>
        <v>0.192</v>
      </c>
      <c r="HV91" s="23">
        <f t="shared" si="38"/>
        <v>1.7110000000000001</v>
      </c>
      <c r="HW91" s="23">
        <f t="shared" si="38"/>
        <v>10.119999999999999</v>
      </c>
      <c r="HX91" s="23">
        <f t="shared" si="38"/>
        <v>1.542</v>
      </c>
      <c r="HY91" s="23">
        <f t="shared" si="38"/>
        <v>0.41899999999999998</v>
      </c>
      <c r="HZ91" s="23">
        <f t="shared" si="38"/>
        <v>0.86699999999999999</v>
      </c>
      <c r="IA91" s="23">
        <f t="shared" si="38"/>
        <v>0.41899999999999998</v>
      </c>
      <c r="IB91" s="23">
        <f t="shared" si="38"/>
        <v>0.88900000000000001</v>
      </c>
      <c r="IC91" s="23">
        <f t="shared" si="38"/>
        <v>0.99399999999999999</v>
      </c>
      <c r="ID91" s="23">
        <f t="shared" si="38"/>
        <v>1.542</v>
      </c>
      <c r="IE91" s="23">
        <f t="shared" si="38"/>
        <v>0</v>
      </c>
      <c r="IF91" s="23">
        <f t="shared" si="38"/>
        <v>34.957999999999998</v>
      </c>
    </row>
    <row r="92" spans="1:240" s="34" customFormat="1">
      <c r="A92" s="32"/>
      <c r="B92" s="65" t="s">
        <v>115</v>
      </c>
      <c r="C92" s="47" t="s">
        <v>116</v>
      </c>
      <c r="D92" s="50">
        <f>SUM(G92:IF92)</f>
        <v>1064959.79</v>
      </c>
      <c r="E92" s="47"/>
      <c r="F92" s="47"/>
      <c r="G92" s="47">
        <v>4639</v>
      </c>
      <c r="H92" s="47">
        <v>3257</v>
      </c>
      <c r="I92" s="47">
        <v>1863</v>
      </c>
      <c r="J92" s="47">
        <v>1043</v>
      </c>
      <c r="K92" s="47">
        <v>5513.85</v>
      </c>
      <c r="L92" s="47">
        <v>1940.18</v>
      </c>
      <c r="M92" s="47">
        <v>770.14</v>
      </c>
      <c r="N92" s="47">
        <v>3532</v>
      </c>
      <c r="O92" s="47">
        <v>1683</v>
      </c>
      <c r="P92" s="47">
        <v>2508</v>
      </c>
      <c r="Q92" s="47">
        <v>4164</v>
      </c>
      <c r="R92" s="47">
        <v>2360</v>
      </c>
      <c r="S92" s="47">
        <v>5598</v>
      </c>
      <c r="T92" s="47">
        <v>4435</v>
      </c>
      <c r="U92" s="47">
        <v>4187</v>
      </c>
      <c r="V92" s="47">
        <v>4155</v>
      </c>
      <c r="W92" s="47">
        <v>4191</v>
      </c>
      <c r="X92" s="47">
        <v>3458</v>
      </c>
      <c r="Y92" s="47">
        <v>3462</v>
      </c>
      <c r="Z92" s="47">
        <v>1606</v>
      </c>
      <c r="AA92" s="47">
        <v>2571</v>
      </c>
      <c r="AB92" s="47">
        <v>4927</v>
      </c>
      <c r="AC92" s="47">
        <v>4970.47</v>
      </c>
      <c r="AD92" s="47">
        <v>4626</v>
      </c>
      <c r="AE92" s="47">
        <v>4759</v>
      </c>
      <c r="AF92" s="47">
        <v>2272</v>
      </c>
      <c r="AG92" s="47">
        <v>5075</v>
      </c>
      <c r="AH92" s="47">
        <v>4478</v>
      </c>
      <c r="AI92" s="47">
        <v>2279</v>
      </c>
      <c r="AJ92" s="47">
        <v>1313</v>
      </c>
      <c r="AK92" s="47">
        <v>1384</v>
      </c>
      <c r="AL92" s="47">
        <v>3253</v>
      </c>
      <c r="AM92" s="47">
        <v>1250</v>
      </c>
      <c r="AN92" s="47">
        <v>1620</v>
      </c>
      <c r="AO92" s="47">
        <v>4506</v>
      </c>
      <c r="AP92" s="47">
        <v>2647</v>
      </c>
      <c r="AQ92" s="47">
        <v>798</v>
      </c>
      <c r="AR92" s="47">
        <v>6024</v>
      </c>
      <c r="AS92" s="47">
        <v>1575</v>
      </c>
      <c r="AT92" s="47">
        <v>2631</v>
      </c>
      <c r="AU92" s="47">
        <v>4817</v>
      </c>
      <c r="AV92" s="47">
        <v>1980</v>
      </c>
      <c r="AW92" s="47">
        <v>3098</v>
      </c>
      <c r="AX92" s="47">
        <v>4807</v>
      </c>
      <c r="AY92" s="47">
        <v>870</v>
      </c>
      <c r="AZ92" s="47">
        <v>4152</v>
      </c>
      <c r="BA92" s="47">
        <v>2942</v>
      </c>
      <c r="BB92" s="47">
        <v>2762</v>
      </c>
      <c r="BC92" s="47">
        <v>3770</v>
      </c>
      <c r="BD92" s="47">
        <v>2762</v>
      </c>
      <c r="BE92" s="47">
        <v>2126</v>
      </c>
      <c r="BF92" s="47">
        <v>3033</v>
      </c>
      <c r="BG92" s="47">
        <v>6121</v>
      </c>
      <c r="BH92" s="47">
        <v>745</v>
      </c>
      <c r="BI92" s="47">
        <v>544</v>
      </c>
      <c r="BJ92" s="47">
        <v>781</v>
      </c>
      <c r="BK92" s="47">
        <v>935</v>
      </c>
      <c r="BL92" s="47">
        <v>5770</v>
      </c>
      <c r="BM92" s="47">
        <v>2389</v>
      </c>
      <c r="BN92" s="47">
        <v>5645</v>
      </c>
      <c r="BO92" s="47">
        <v>4371</v>
      </c>
      <c r="BP92" s="47">
        <v>536</v>
      </c>
      <c r="BQ92" s="47">
        <v>1445</v>
      </c>
      <c r="BR92" s="47">
        <v>1117</v>
      </c>
      <c r="BS92" s="47">
        <v>4336</v>
      </c>
      <c r="BT92" s="47">
        <v>6394</v>
      </c>
      <c r="BU92" s="47">
        <v>11905</v>
      </c>
      <c r="BV92" s="47">
        <v>2260</v>
      </c>
      <c r="BW92" s="47">
        <v>296</v>
      </c>
      <c r="BX92" s="47">
        <v>5442</v>
      </c>
      <c r="BY92" s="47">
        <v>4801</v>
      </c>
      <c r="BZ92" s="47">
        <v>342</v>
      </c>
      <c r="CA92" s="47">
        <v>5664</v>
      </c>
      <c r="CB92" s="47">
        <v>4539</v>
      </c>
      <c r="CC92" s="47">
        <v>3926</v>
      </c>
      <c r="CD92" s="47">
        <v>5478</v>
      </c>
      <c r="CE92" s="47">
        <v>5333</v>
      </c>
      <c r="CF92" s="47">
        <v>4187</v>
      </c>
      <c r="CG92" s="47">
        <v>2228</v>
      </c>
      <c r="CH92" s="47">
        <v>1844</v>
      </c>
      <c r="CI92" s="47">
        <v>251</v>
      </c>
      <c r="CJ92" s="47">
        <v>1580</v>
      </c>
      <c r="CK92" s="47">
        <v>2489</v>
      </c>
      <c r="CL92" s="47">
        <v>5516</v>
      </c>
      <c r="CM92" s="47">
        <v>4134</v>
      </c>
      <c r="CN92" s="47">
        <v>5838</v>
      </c>
      <c r="CO92" s="47">
        <v>2541</v>
      </c>
      <c r="CP92" s="47">
        <v>2048</v>
      </c>
      <c r="CQ92" s="47">
        <v>4131</v>
      </c>
      <c r="CR92" s="47">
        <v>2280</v>
      </c>
      <c r="CS92" s="47">
        <v>2271</v>
      </c>
      <c r="CT92" s="47">
        <v>3555</v>
      </c>
      <c r="CU92" s="47">
        <v>3395</v>
      </c>
      <c r="CV92" s="47">
        <v>3208</v>
      </c>
      <c r="CW92" s="47">
        <v>4140</v>
      </c>
      <c r="CX92" s="47">
        <v>2948</v>
      </c>
      <c r="CY92" s="47">
        <v>2343</v>
      </c>
      <c r="CZ92" s="47">
        <v>2280</v>
      </c>
      <c r="DA92" s="47">
        <v>7372</v>
      </c>
      <c r="DB92" s="47">
        <v>1621</v>
      </c>
      <c r="DC92" s="47">
        <v>3006</v>
      </c>
      <c r="DD92" s="47">
        <v>2508</v>
      </c>
      <c r="DE92" s="47">
        <v>10846</v>
      </c>
      <c r="DF92" s="47">
        <v>487</v>
      </c>
      <c r="DG92" s="47">
        <v>4809</v>
      </c>
      <c r="DH92" s="47">
        <v>2405</v>
      </c>
      <c r="DI92" s="47">
        <v>4748</v>
      </c>
      <c r="DJ92" s="47">
        <v>4665</v>
      </c>
      <c r="DK92" s="47">
        <v>29219</v>
      </c>
      <c r="DL92" s="47">
        <v>24914</v>
      </c>
      <c r="DM92" s="47">
        <v>28123</v>
      </c>
      <c r="DN92" s="47">
        <v>10774</v>
      </c>
      <c r="DO92" s="47">
        <v>28311</v>
      </c>
      <c r="DP92" s="47">
        <v>14754</v>
      </c>
      <c r="DQ92" s="47">
        <v>2760</v>
      </c>
      <c r="DR92" s="47">
        <v>2560</v>
      </c>
      <c r="DS92" s="47">
        <v>3508</v>
      </c>
      <c r="DT92" s="47">
        <v>2532</v>
      </c>
      <c r="DU92" s="47">
        <v>4378</v>
      </c>
      <c r="DV92" s="47">
        <v>2904</v>
      </c>
      <c r="DW92" s="47">
        <v>17434</v>
      </c>
      <c r="DX92" s="47">
        <v>6734</v>
      </c>
      <c r="DY92" s="47">
        <v>24816</v>
      </c>
      <c r="DZ92" s="47">
        <v>6440</v>
      </c>
      <c r="EA92" s="47">
        <v>6977</v>
      </c>
      <c r="EB92" s="47">
        <v>34690</v>
      </c>
      <c r="EC92" s="47">
        <v>6332</v>
      </c>
      <c r="ED92" s="47">
        <v>6986</v>
      </c>
      <c r="EE92" s="47">
        <v>6984</v>
      </c>
      <c r="EF92" s="47">
        <v>4694</v>
      </c>
      <c r="EG92" s="47">
        <v>4596</v>
      </c>
      <c r="EH92" s="47">
        <v>7359</v>
      </c>
      <c r="EI92" s="47">
        <v>5976</v>
      </c>
      <c r="EJ92" s="47">
        <v>2901</v>
      </c>
      <c r="EK92" s="47">
        <v>3404</v>
      </c>
      <c r="EL92" s="47">
        <v>982</v>
      </c>
      <c r="EM92" s="47">
        <v>2349</v>
      </c>
      <c r="EN92" s="47">
        <v>2348</v>
      </c>
      <c r="EO92" s="47">
        <v>2359</v>
      </c>
      <c r="EP92" s="47">
        <v>4942</v>
      </c>
      <c r="EQ92" s="47">
        <v>3076</v>
      </c>
      <c r="ER92" s="47">
        <v>3202</v>
      </c>
      <c r="ES92" s="47">
        <v>3964</v>
      </c>
      <c r="ET92" s="47">
        <v>1919</v>
      </c>
      <c r="EU92" s="47">
        <v>2151</v>
      </c>
      <c r="EV92" s="47">
        <v>3643</v>
      </c>
      <c r="EW92" s="47">
        <v>15242</v>
      </c>
      <c r="EX92" s="47">
        <v>7344</v>
      </c>
      <c r="EY92" s="47">
        <v>4324</v>
      </c>
      <c r="EZ92" s="47">
        <v>4568</v>
      </c>
      <c r="FA92" s="47">
        <v>4950</v>
      </c>
      <c r="FB92" s="47">
        <v>4193</v>
      </c>
      <c r="FC92" s="47">
        <v>5479</v>
      </c>
      <c r="FD92" s="47">
        <v>3494</v>
      </c>
      <c r="FE92" s="47">
        <v>3557</v>
      </c>
      <c r="FF92" s="47">
        <v>4140</v>
      </c>
      <c r="FG92" s="47">
        <v>4184</v>
      </c>
      <c r="FH92" s="47">
        <v>8944.73</v>
      </c>
      <c r="FI92" s="47">
        <v>18018.669999999998</v>
      </c>
      <c r="FJ92" s="47">
        <v>3413</v>
      </c>
      <c r="FK92" s="47">
        <v>3474</v>
      </c>
      <c r="FL92" s="47">
        <v>24509.35</v>
      </c>
      <c r="FM92" s="47">
        <v>28987</v>
      </c>
      <c r="FN92" s="47">
        <v>5956</v>
      </c>
      <c r="FO92" s="47">
        <v>8350</v>
      </c>
      <c r="FP92" s="47">
        <v>2536</v>
      </c>
      <c r="FQ92" s="47">
        <v>4311</v>
      </c>
      <c r="FR92" s="47">
        <v>5192</v>
      </c>
      <c r="FS92" s="47">
        <v>3766</v>
      </c>
      <c r="FT92" s="47">
        <v>2537</v>
      </c>
      <c r="FU92" s="47">
        <v>2804</v>
      </c>
      <c r="FV92" s="47">
        <v>4306</v>
      </c>
      <c r="FW92" s="47">
        <v>2048</v>
      </c>
      <c r="FX92" s="47">
        <v>3014</v>
      </c>
      <c r="FY92" s="47">
        <v>3596</v>
      </c>
      <c r="FZ92" s="47">
        <v>2573</v>
      </c>
      <c r="GA92" s="47">
        <v>3802</v>
      </c>
      <c r="GB92" s="47">
        <v>3457</v>
      </c>
      <c r="GC92" s="47">
        <v>1252</v>
      </c>
      <c r="GD92" s="47">
        <v>3463</v>
      </c>
      <c r="GE92" s="47">
        <v>4031</v>
      </c>
      <c r="GF92" s="47">
        <v>1798</v>
      </c>
      <c r="GG92" s="47">
        <v>411</v>
      </c>
      <c r="GH92" s="47">
        <v>3453</v>
      </c>
      <c r="GI92" s="47">
        <v>2245</v>
      </c>
      <c r="GJ92" s="47">
        <v>3514</v>
      </c>
      <c r="GK92" s="47">
        <v>4086</v>
      </c>
      <c r="GL92" s="47">
        <v>1069</v>
      </c>
      <c r="GM92" s="47">
        <v>1022</v>
      </c>
      <c r="GN92" s="47">
        <v>1753</v>
      </c>
      <c r="GO92" s="47">
        <v>2458</v>
      </c>
      <c r="GP92" s="47">
        <v>3905</v>
      </c>
      <c r="GQ92" s="47">
        <v>2568</v>
      </c>
      <c r="GR92" s="47">
        <v>1604</v>
      </c>
      <c r="GS92" s="47">
        <v>5032</v>
      </c>
      <c r="GT92" s="47">
        <v>2637</v>
      </c>
      <c r="GU92" s="47">
        <v>2741</v>
      </c>
      <c r="GV92" s="47">
        <v>2000</v>
      </c>
      <c r="GW92" s="47">
        <v>1424</v>
      </c>
      <c r="GX92" s="47">
        <v>567.4</v>
      </c>
      <c r="GY92" s="47">
        <v>1178</v>
      </c>
      <c r="GZ92" s="47">
        <v>2139</v>
      </c>
      <c r="HA92" s="47">
        <v>1208</v>
      </c>
      <c r="HB92" s="47">
        <v>5282</v>
      </c>
      <c r="HC92" s="47">
        <v>3935</v>
      </c>
      <c r="HD92" s="47">
        <v>3433</v>
      </c>
      <c r="HE92" s="47">
        <v>8273</v>
      </c>
      <c r="HF92" s="47">
        <v>195</v>
      </c>
      <c r="HG92" s="47">
        <v>590</v>
      </c>
      <c r="HH92" s="47">
        <v>1759</v>
      </c>
      <c r="HI92" s="47">
        <v>2041</v>
      </c>
      <c r="HJ92" s="47">
        <v>2112</v>
      </c>
      <c r="HK92" s="47">
        <v>871</v>
      </c>
      <c r="HL92" s="47">
        <v>5125</v>
      </c>
      <c r="HM92" s="47">
        <v>3929</v>
      </c>
      <c r="HN92" s="47">
        <v>1980</v>
      </c>
      <c r="HO92" s="47">
        <v>13634</v>
      </c>
      <c r="HP92" s="47">
        <v>2485</v>
      </c>
      <c r="HQ92" s="47">
        <v>2374</v>
      </c>
      <c r="HR92" s="47">
        <v>2540</v>
      </c>
      <c r="HS92" s="47">
        <v>5261</v>
      </c>
      <c r="HT92" s="47">
        <v>3360</v>
      </c>
      <c r="HU92" s="47">
        <v>4202</v>
      </c>
      <c r="HV92" s="47">
        <v>1582</v>
      </c>
      <c r="HW92" s="47">
        <v>4517</v>
      </c>
      <c r="HX92" s="47">
        <v>2745</v>
      </c>
      <c r="HY92" s="47">
        <v>2787</v>
      </c>
      <c r="HZ92" s="47">
        <v>2570</v>
      </c>
      <c r="IA92" s="47">
        <v>2401</v>
      </c>
      <c r="IB92" s="47">
        <v>1642</v>
      </c>
      <c r="IC92" s="47">
        <v>2556</v>
      </c>
      <c r="ID92" s="47">
        <v>5550</v>
      </c>
      <c r="IE92" s="47">
        <v>2561</v>
      </c>
      <c r="IF92" s="47">
        <v>4813</v>
      </c>
    </row>
    <row r="93" spans="1:240">
      <c r="A93" s="21"/>
      <c r="B93" s="35" t="s">
        <v>117</v>
      </c>
      <c r="C93" s="49" t="s">
        <v>17</v>
      </c>
      <c r="D93" s="50">
        <f t="shared" ref="D93:D95" si="39">SUM(G93:IF93)</f>
        <v>5409.9957331999994</v>
      </c>
      <c r="E93" s="49"/>
      <c r="F93" s="50"/>
      <c r="G93" s="50">
        <f>G92*5.08/1000</f>
        <v>23.566119999999998</v>
      </c>
      <c r="H93" s="50">
        <f t="shared" ref="H93:BX93" si="40">H92*5.08/1000</f>
        <v>16.545560000000002</v>
      </c>
      <c r="I93" s="50">
        <f t="shared" si="40"/>
        <v>9.4640400000000007</v>
      </c>
      <c r="J93" s="50">
        <f t="shared" si="40"/>
        <v>5.2984400000000003</v>
      </c>
      <c r="K93" s="50">
        <f t="shared" si="40"/>
        <v>28.010358000000004</v>
      </c>
      <c r="L93" s="50">
        <f t="shared" si="40"/>
        <v>9.8561144000000009</v>
      </c>
      <c r="M93" s="50">
        <f t="shared" si="40"/>
        <v>3.9123112</v>
      </c>
      <c r="N93" s="50">
        <f t="shared" si="40"/>
        <v>17.94256</v>
      </c>
      <c r="O93" s="50">
        <f t="shared" si="40"/>
        <v>8.5496400000000001</v>
      </c>
      <c r="P93" s="50">
        <f t="shared" si="40"/>
        <v>12.740639999999999</v>
      </c>
      <c r="Q93" s="50">
        <f t="shared" si="40"/>
        <v>21.153119999999998</v>
      </c>
      <c r="R93" s="50">
        <f t="shared" si="40"/>
        <v>11.988799999999999</v>
      </c>
      <c r="S93" s="50">
        <f t="shared" si="40"/>
        <v>28.437840000000001</v>
      </c>
      <c r="T93" s="50">
        <f t="shared" si="40"/>
        <v>22.529799999999998</v>
      </c>
      <c r="U93" s="50">
        <f t="shared" si="40"/>
        <v>21.269959999999998</v>
      </c>
      <c r="V93" s="50">
        <f t="shared" si="40"/>
        <v>21.107400000000002</v>
      </c>
      <c r="W93" s="50">
        <f t="shared" si="40"/>
        <v>21.290279999999999</v>
      </c>
      <c r="X93" s="50">
        <f t="shared" si="40"/>
        <v>17.56664</v>
      </c>
      <c r="Y93" s="50">
        <f t="shared" si="40"/>
        <v>17.586959999999998</v>
      </c>
      <c r="Z93" s="50">
        <f t="shared" si="40"/>
        <v>8.1584800000000008</v>
      </c>
      <c r="AA93" s="50">
        <f t="shared" si="40"/>
        <v>13.06068</v>
      </c>
      <c r="AB93" s="50">
        <f t="shared" si="40"/>
        <v>25.029160000000001</v>
      </c>
      <c r="AC93" s="50">
        <f t="shared" si="40"/>
        <v>25.249987600000001</v>
      </c>
      <c r="AD93" s="50">
        <f t="shared" si="40"/>
        <v>23.500080000000001</v>
      </c>
      <c r="AE93" s="50">
        <f t="shared" si="40"/>
        <v>24.175720000000002</v>
      </c>
      <c r="AF93" s="50">
        <f t="shared" si="40"/>
        <v>11.54176</v>
      </c>
      <c r="AG93" s="50">
        <f t="shared" si="40"/>
        <v>25.780999999999999</v>
      </c>
      <c r="AH93" s="50">
        <f t="shared" si="40"/>
        <v>22.748240000000003</v>
      </c>
      <c r="AI93" s="50">
        <f t="shared" si="40"/>
        <v>11.57732</v>
      </c>
      <c r="AJ93" s="50">
        <f t="shared" si="40"/>
        <v>6.6700400000000002</v>
      </c>
      <c r="AK93" s="50">
        <f t="shared" si="40"/>
        <v>7.0307200000000005</v>
      </c>
      <c r="AL93" s="50">
        <f t="shared" si="40"/>
        <v>16.52524</v>
      </c>
      <c r="AM93" s="50">
        <f t="shared" si="40"/>
        <v>6.35</v>
      </c>
      <c r="AN93" s="50">
        <f t="shared" si="40"/>
        <v>8.2295999999999996</v>
      </c>
      <c r="AO93" s="50">
        <f t="shared" si="40"/>
        <v>22.89048</v>
      </c>
      <c r="AP93" s="50">
        <f t="shared" si="40"/>
        <v>13.446759999999999</v>
      </c>
      <c r="AQ93" s="50">
        <f t="shared" si="40"/>
        <v>4.0538400000000001</v>
      </c>
      <c r="AR93" s="50">
        <f t="shared" si="40"/>
        <v>30.601920000000003</v>
      </c>
      <c r="AS93" s="50">
        <f t="shared" si="40"/>
        <v>8.0009999999999994</v>
      </c>
      <c r="AT93" s="50">
        <f t="shared" si="40"/>
        <v>13.36548</v>
      </c>
      <c r="AU93" s="50">
        <f t="shared" si="40"/>
        <v>24.470359999999999</v>
      </c>
      <c r="AV93" s="50">
        <f t="shared" si="40"/>
        <v>10.058399999999999</v>
      </c>
      <c r="AW93" s="50">
        <f t="shared" si="40"/>
        <v>15.73784</v>
      </c>
      <c r="AX93" s="50">
        <f t="shared" si="40"/>
        <v>24.419560000000001</v>
      </c>
      <c r="AY93" s="50">
        <f t="shared" si="40"/>
        <v>4.4196</v>
      </c>
      <c r="AZ93" s="50">
        <f t="shared" si="40"/>
        <v>21.09216</v>
      </c>
      <c r="BA93" s="50">
        <f t="shared" si="40"/>
        <v>14.945360000000001</v>
      </c>
      <c r="BB93" s="50">
        <f t="shared" si="40"/>
        <v>14.03096</v>
      </c>
      <c r="BC93" s="50">
        <f t="shared" si="40"/>
        <v>19.151599999999998</v>
      </c>
      <c r="BD93" s="50">
        <f t="shared" si="40"/>
        <v>14.03096</v>
      </c>
      <c r="BE93" s="50">
        <f t="shared" si="40"/>
        <v>10.800079999999999</v>
      </c>
      <c r="BF93" s="50">
        <f t="shared" si="40"/>
        <v>15.407639999999999</v>
      </c>
      <c r="BG93" s="50">
        <f t="shared" si="40"/>
        <v>31.09468</v>
      </c>
      <c r="BH93" s="50">
        <f t="shared" si="40"/>
        <v>3.7845999999999997</v>
      </c>
      <c r="BI93" s="50">
        <f t="shared" si="40"/>
        <v>2.7635200000000002</v>
      </c>
      <c r="BJ93" s="50">
        <f t="shared" si="40"/>
        <v>3.9674800000000001</v>
      </c>
      <c r="BK93" s="50">
        <f t="shared" si="40"/>
        <v>4.7498000000000005</v>
      </c>
      <c r="BL93" s="50">
        <f t="shared" si="40"/>
        <v>29.311600000000002</v>
      </c>
      <c r="BM93" s="50">
        <f t="shared" si="40"/>
        <v>12.13612</v>
      </c>
      <c r="BN93" s="50">
        <f t="shared" si="40"/>
        <v>28.676600000000001</v>
      </c>
      <c r="BO93" s="50">
        <f t="shared" si="40"/>
        <v>22.20468</v>
      </c>
      <c r="BP93" s="50">
        <f t="shared" si="40"/>
        <v>2.72288</v>
      </c>
      <c r="BQ93" s="50">
        <f t="shared" si="40"/>
        <v>7.3406000000000002</v>
      </c>
      <c r="BR93" s="50">
        <f t="shared" si="40"/>
        <v>5.6743600000000001</v>
      </c>
      <c r="BS93" s="50">
        <f t="shared" si="40"/>
        <v>22.026880000000002</v>
      </c>
      <c r="BT93" s="50">
        <f t="shared" si="40"/>
        <v>32.481520000000003</v>
      </c>
      <c r="BU93" s="50">
        <f t="shared" si="40"/>
        <v>60.477400000000003</v>
      </c>
      <c r="BV93" s="50">
        <f t="shared" si="40"/>
        <v>11.480799999999999</v>
      </c>
      <c r="BW93" s="50">
        <f t="shared" si="40"/>
        <v>1.5036800000000001</v>
      </c>
      <c r="BX93" s="50">
        <f t="shared" si="40"/>
        <v>27.64536</v>
      </c>
      <c r="BY93" s="50">
        <f t="shared" ref="BY93:EJ93" si="41">BY92*5.08/1000</f>
        <v>24.389080000000003</v>
      </c>
      <c r="BZ93" s="50">
        <f t="shared" si="41"/>
        <v>1.7373600000000002</v>
      </c>
      <c r="CA93" s="50">
        <f t="shared" si="41"/>
        <v>28.773119999999999</v>
      </c>
      <c r="CB93" s="50">
        <f t="shared" si="41"/>
        <v>23.058119999999999</v>
      </c>
      <c r="CC93" s="50">
        <f t="shared" si="41"/>
        <v>19.944080000000003</v>
      </c>
      <c r="CD93" s="50">
        <f t="shared" si="41"/>
        <v>27.828240000000001</v>
      </c>
      <c r="CE93" s="50">
        <f t="shared" si="41"/>
        <v>27.091639999999998</v>
      </c>
      <c r="CF93" s="50">
        <f t="shared" si="41"/>
        <v>21.269959999999998</v>
      </c>
      <c r="CG93" s="50">
        <f t="shared" si="41"/>
        <v>11.318239999999999</v>
      </c>
      <c r="CH93" s="50">
        <f t="shared" si="41"/>
        <v>9.3675200000000007</v>
      </c>
      <c r="CI93" s="50">
        <f t="shared" si="41"/>
        <v>1.27508</v>
      </c>
      <c r="CJ93" s="50">
        <f t="shared" si="41"/>
        <v>8.0264000000000006</v>
      </c>
      <c r="CK93" s="50">
        <f t="shared" si="41"/>
        <v>12.644120000000001</v>
      </c>
      <c r="CL93" s="50">
        <f t="shared" si="41"/>
        <v>28.021279999999997</v>
      </c>
      <c r="CM93" s="50">
        <f t="shared" si="41"/>
        <v>21.000720000000001</v>
      </c>
      <c r="CN93" s="50">
        <f t="shared" si="41"/>
        <v>29.657040000000002</v>
      </c>
      <c r="CO93" s="50">
        <f t="shared" si="41"/>
        <v>12.908280000000001</v>
      </c>
      <c r="CP93" s="50">
        <f t="shared" si="41"/>
        <v>10.403840000000001</v>
      </c>
      <c r="CQ93" s="50">
        <f t="shared" si="41"/>
        <v>20.985479999999999</v>
      </c>
      <c r="CR93" s="50">
        <f t="shared" si="41"/>
        <v>11.5824</v>
      </c>
      <c r="CS93" s="50">
        <f t="shared" si="41"/>
        <v>11.53668</v>
      </c>
      <c r="CT93" s="50">
        <f t="shared" si="41"/>
        <v>18.0594</v>
      </c>
      <c r="CU93" s="50">
        <f t="shared" si="41"/>
        <v>17.246599999999997</v>
      </c>
      <c r="CV93" s="50">
        <f t="shared" si="41"/>
        <v>16.29664</v>
      </c>
      <c r="CW93" s="50">
        <f t="shared" si="41"/>
        <v>21.031200000000002</v>
      </c>
      <c r="CX93" s="50">
        <f t="shared" si="41"/>
        <v>14.97584</v>
      </c>
      <c r="CY93" s="50">
        <f t="shared" si="41"/>
        <v>11.90244</v>
      </c>
      <c r="CZ93" s="50">
        <f t="shared" si="41"/>
        <v>11.5824</v>
      </c>
      <c r="DA93" s="50">
        <f t="shared" si="41"/>
        <v>37.449760000000005</v>
      </c>
      <c r="DB93" s="50">
        <f t="shared" si="41"/>
        <v>8.2346800000000009</v>
      </c>
      <c r="DC93" s="50">
        <f t="shared" si="41"/>
        <v>15.270479999999999</v>
      </c>
      <c r="DD93" s="50">
        <f t="shared" si="41"/>
        <v>12.740639999999999</v>
      </c>
      <c r="DE93" s="50">
        <f t="shared" si="41"/>
        <v>55.097679999999997</v>
      </c>
      <c r="DF93" s="50">
        <f t="shared" si="41"/>
        <v>2.4739599999999999</v>
      </c>
      <c r="DG93" s="50">
        <f t="shared" si="41"/>
        <v>24.42972</v>
      </c>
      <c r="DH93" s="50">
        <f t="shared" si="41"/>
        <v>12.2174</v>
      </c>
      <c r="DI93" s="50">
        <f t="shared" si="41"/>
        <v>24.11984</v>
      </c>
      <c r="DJ93" s="50">
        <f t="shared" si="41"/>
        <v>23.6982</v>
      </c>
      <c r="DK93" s="50">
        <f t="shared" si="41"/>
        <v>148.43251999999998</v>
      </c>
      <c r="DL93" s="50">
        <f t="shared" si="41"/>
        <v>126.56312</v>
      </c>
      <c r="DM93" s="50">
        <f t="shared" si="41"/>
        <v>142.86483999999999</v>
      </c>
      <c r="DN93" s="50">
        <f t="shared" si="41"/>
        <v>54.731919999999995</v>
      </c>
      <c r="DO93" s="50">
        <f t="shared" si="41"/>
        <v>143.81988000000001</v>
      </c>
      <c r="DP93" s="50">
        <f t="shared" si="41"/>
        <v>74.950320000000005</v>
      </c>
      <c r="DQ93" s="50">
        <f t="shared" si="41"/>
        <v>14.020800000000001</v>
      </c>
      <c r="DR93" s="50">
        <f t="shared" si="41"/>
        <v>13.004799999999999</v>
      </c>
      <c r="DS93" s="50">
        <f t="shared" si="41"/>
        <v>17.820640000000001</v>
      </c>
      <c r="DT93" s="50">
        <f t="shared" si="41"/>
        <v>12.86256</v>
      </c>
      <c r="DU93" s="50">
        <f t="shared" si="41"/>
        <v>22.24024</v>
      </c>
      <c r="DV93" s="50">
        <f t="shared" si="41"/>
        <v>14.752319999999999</v>
      </c>
      <c r="DW93" s="50">
        <f t="shared" si="41"/>
        <v>88.564719999999994</v>
      </c>
      <c r="DX93" s="50">
        <f t="shared" si="41"/>
        <v>34.20872</v>
      </c>
      <c r="DY93" s="50">
        <f t="shared" si="41"/>
        <v>126.06528</v>
      </c>
      <c r="DZ93" s="50">
        <f t="shared" si="41"/>
        <v>32.715200000000003</v>
      </c>
      <c r="EA93" s="50">
        <f t="shared" si="41"/>
        <v>35.443160000000006</v>
      </c>
      <c r="EB93" s="50">
        <f t="shared" si="41"/>
        <v>176.2252</v>
      </c>
      <c r="EC93" s="50">
        <f t="shared" si="41"/>
        <v>32.166560000000004</v>
      </c>
      <c r="ED93" s="50">
        <f t="shared" si="41"/>
        <v>35.488879999999995</v>
      </c>
      <c r="EE93" s="50">
        <f t="shared" si="41"/>
        <v>35.478720000000003</v>
      </c>
      <c r="EF93" s="50">
        <f t="shared" si="41"/>
        <v>23.84552</v>
      </c>
      <c r="EG93" s="50">
        <f t="shared" si="41"/>
        <v>23.34768</v>
      </c>
      <c r="EH93" s="50">
        <f t="shared" si="41"/>
        <v>37.383720000000004</v>
      </c>
      <c r="EI93" s="50">
        <f t="shared" si="41"/>
        <v>30.358080000000001</v>
      </c>
      <c r="EJ93" s="50">
        <f t="shared" si="41"/>
        <v>14.737080000000001</v>
      </c>
      <c r="EK93" s="50">
        <f t="shared" ref="EK93:GZ93" si="42">EK92*5.08/1000</f>
        <v>17.29232</v>
      </c>
      <c r="EL93" s="50">
        <f t="shared" si="42"/>
        <v>4.9885600000000005</v>
      </c>
      <c r="EM93" s="50">
        <f t="shared" si="42"/>
        <v>11.932919999999999</v>
      </c>
      <c r="EN93" s="50">
        <f t="shared" si="42"/>
        <v>11.92784</v>
      </c>
      <c r="EO93" s="50">
        <f t="shared" si="42"/>
        <v>11.98372</v>
      </c>
      <c r="EP93" s="50">
        <f t="shared" si="42"/>
        <v>25.105360000000001</v>
      </c>
      <c r="EQ93" s="50">
        <f t="shared" si="42"/>
        <v>15.62608</v>
      </c>
      <c r="ER93" s="50">
        <f t="shared" si="42"/>
        <v>16.266159999999999</v>
      </c>
      <c r="ES93" s="50">
        <f t="shared" si="42"/>
        <v>20.137119999999999</v>
      </c>
      <c r="ET93" s="50">
        <f t="shared" si="42"/>
        <v>9.748520000000001</v>
      </c>
      <c r="EU93" s="50">
        <f t="shared" si="42"/>
        <v>10.92708</v>
      </c>
      <c r="EV93" s="50">
        <f t="shared" si="42"/>
        <v>18.506439999999998</v>
      </c>
      <c r="EW93" s="50">
        <f t="shared" si="42"/>
        <v>77.429360000000003</v>
      </c>
      <c r="EX93" s="50">
        <f t="shared" si="42"/>
        <v>37.307520000000004</v>
      </c>
      <c r="EY93" s="50">
        <f t="shared" si="42"/>
        <v>21.965920000000001</v>
      </c>
      <c r="EZ93" s="50">
        <f t="shared" si="42"/>
        <v>23.205439999999999</v>
      </c>
      <c r="FA93" s="50">
        <f t="shared" si="42"/>
        <v>25.146000000000001</v>
      </c>
      <c r="FB93" s="50">
        <f t="shared" si="42"/>
        <v>21.300439999999998</v>
      </c>
      <c r="FC93" s="50">
        <f t="shared" si="42"/>
        <v>27.833320000000001</v>
      </c>
      <c r="FD93" s="50">
        <f t="shared" si="42"/>
        <v>17.74952</v>
      </c>
      <c r="FE93" s="50">
        <f t="shared" si="42"/>
        <v>18.069560000000003</v>
      </c>
      <c r="FF93" s="50">
        <f t="shared" si="42"/>
        <v>21.031200000000002</v>
      </c>
      <c r="FG93" s="50">
        <f t="shared" si="42"/>
        <v>21.254720000000002</v>
      </c>
      <c r="FH93" s="50">
        <f t="shared" si="42"/>
        <v>45.439228399999998</v>
      </c>
      <c r="FI93" s="50">
        <f t="shared" si="42"/>
        <v>91.534843599999988</v>
      </c>
      <c r="FJ93" s="50">
        <f t="shared" si="42"/>
        <v>17.338039999999999</v>
      </c>
      <c r="FK93" s="50">
        <f t="shared" si="42"/>
        <v>17.647920000000003</v>
      </c>
      <c r="FL93" s="50">
        <f t="shared" si="42"/>
        <v>124.507498</v>
      </c>
      <c r="FM93" s="50">
        <f t="shared" si="42"/>
        <v>147.25395999999998</v>
      </c>
      <c r="FN93" s="50">
        <f t="shared" si="42"/>
        <v>30.25648</v>
      </c>
      <c r="FO93" s="50">
        <f t="shared" si="42"/>
        <v>42.417999999999999</v>
      </c>
      <c r="FP93" s="50">
        <f t="shared" si="42"/>
        <v>12.882880000000002</v>
      </c>
      <c r="FQ93" s="50">
        <f t="shared" si="42"/>
        <v>21.89988</v>
      </c>
      <c r="FR93" s="50">
        <f t="shared" si="42"/>
        <v>26.375360000000001</v>
      </c>
      <c r="FS93" s="50">
        <f t="shared" si="42"/>
        <v>19.13128</v>
      </c>
      <c r="FT93" s="50">
        <f t="shared" si="42"/>
        <v>12.887960000000001</v>
      </c>
      <c r="FU93" s="50">
        <f t="shared" si="42"/>
        <v>14.24432</v>
      </c>
      <c r="FV93" s="50">
        <f t="shared" si="42"/>
        <v>21.874479999999998</v>
      </c>
      <c r="FW93" s="50">
        <f t="shared" si="42"/>
        <v>10.403840000000001</v>
      </c>
      <c r="FX93" s="50">
        <f t="shared" si="42"/>
        <v>15.311120000000001</v>
      </c>
      <c r="FY93" s="50">
        <f t="shared" si="42"/>
        <v>18.267679999999999</v>
      </c>
      <c r="FZ93" s="50">
        <f t="shared" si="42"/>
        <v>13.07084</v>
      </c>
      <c r="GA93" s="50">
        <f t="shared" si="42"/>
        <v>19.314160000000001</v>
      </c>
      <c r="GB93" s="50">
        <f t="shared" si="42"/>
        <v>17.56156</v>
      </c>
      <c r="GC93" s="50">
        <f t="shared" si="42"/>
        <v>6.3601599999999996</v>
      </c>
      <c r="GD93" s="50">
        <f t="shared" si="42"/>
        <v>17.592040000000001</v>
      </c>
      <c r="GE93" s="50">
        <f t="shared" si="42"/>
        <v>20.47748</v>
      </c>
      <c r="GF93" s="50">
        <f t="shared" si="42"/>
        <v>9.1338399999999993</v>
      </c>
      <c r="GG93" s="50">
        <f t="shared" si="42"/>
        <v>2.0878800000000002</v>
      </c>
      <c r="GH93" s="50">
        <f t="shared" si="42"/>
        <v>17.541240000000002</v>
      </c>
      <c r="GI93" s="50">
        <f t="shared" si="42"/>
        <v>11.4046</v>
      </c>
      <c r="GJ93" s="50">
        <f t="shared" si="42"/>
        <v>17.851119999999998</v>
      </c>
      <c r="GK93" s="50">
        <f t="shared" si="42"/>
        <v>20.756880000000002</v>
      </c>
      <c r="GL93" s="50">
        <f t="shared" si="42"/>
        <v>5.4305200000000005</v>
      </c>
      <c r="GM93" s="50">
        <f t="shared" si="42"/>
        <v>5.1917600000000004</v>
      </c>
      <c r="GN93" s="50">
        <f t="shared" si="42"/>
        <v>8.9052399999999992</v>
      </c>
      <c r="GO93" s="50">
        <f t="shared" si="42"/>
        <v>12.48664</v>
      </c>
      <c r="GP93" s="50">
        <f t="shared" si="42"/>
        <v>19.837400000000002</v>
      </c>
      <c r="GQ93" s="50">
        <f t="shared" si="42"/>
        <v>13.045440000000001</v>
      </c>
      <c r="GR93" s="50">
        <f t="shared" si="42"/>
        <v>8.14832</v>
      </c>
      <c r="GS93" s="50">
        <f t="shared" si="42"/>
        <v>25.562560000000001</v>
      </c>
      <c r="GT93" s="50">
        <f t="shared" si="42"/>
        <v>13.395960000000001</v>
      </c>
      <c r="GU93" s="50">
        <f t="shared" si="42"/>
        <v>13.924280000000001</v>
      </c>
      <c r="GV93" s="50">
        <f t="shared" si="42"/>
        <v>10.16</v>
      </c>
      <c r="GW93" s="50">
        <f t="shared" si="42"/>
        <v>7.2339200000000003</v>
      </c>
      <c r="GX93" s="50">
        <f>GX92*5.08/1000</f>
        <v>2.8823919999999998</v>
      </c>
      <c r="GY93" s="50">
        <f t="shared" si="42"/>
        <v>5.9842399999999998</v>
      </c>
      <c r="GZ93" s="50">
        <f t="shared" si="42"/>
        <v>10.86612</v>
      </c>
      <c r="HA93" s="50">
        <f t="shared" ref="HA93:IF93" si="43">HA92*5.08/1000</f>
        <v>6.1366400000000008</v>
      </c>
      <c r="HB93" s="50">
        <f t="shared" si="43"/>
        <v>26.832560000000001</v>
      </c>
      <c r="HC93" s="50">
        <f t="shared" si="43"/>
        <v>19.989799999999999</v>
      </c>
      <c r="HD93" s="50">
        <f t="shared" si="43"/>
        <v>17.439640000000001</v>
      </c>
      <c r="HE93" s="50">
        <f t="shared" si="43"/>
        <v>42.026840000000007</v>
      </c>
      <c r="HF93" s="50">
        <f t="shared" si="43"/>
        <v>0.99060000000000004</v>
      </c>
      <c r="HG93" s="50">
        <f t="shared" si="43"/>
        <v>2.9971999999999999</v>
      </c>
      <c r="HH93" s="50">
        <f t="shared" si="43"/>
        <v>8.9357199999999999</v>
      </c>
      <c r="HI93" s="50">
        <f t="shared" si="43"/>
        <v>10.36828</v>
      </c>
      <c r="HJ93" s="50">
        <f t="shared" si="43"/>
        <v>10.728960000000001</v>
      </c>
      <c r="HK93" s="50">
        <f t="shared" si="43"/>
        <v>4.4246800000000004</v>
      </c>
      <c r="HL93" s="50">
        <f t="shared" si="43"/>
        <v>26.035</v>
      </c>
      <c r="HM93" s="50">
        <f t="shared" si="43"/>
        <v>19.959319999999998</v>
      </c>
      <c r="HN93" s="50">
        <f t="shared" si="43"/>
        <v>10.058399999999999</v>
      </c>
      <c r="HO93" s="50">
        <f t="shared" si="43"/>
        <v>69.260720000000006</v>
      </c>
      <c r="HP93" s="50">
        <f t="shared" si="43"/>
        <v>12.623799999999999</v>
      </c>
      <c r="HQ93" s="50">
        <f t="shared" si="43"/>
        <v>12.05992</v>
      </c>
      <c r="HR93" s="50">
        <f t="shared" si="43"/>
        <v>12.9032</v>
      </c>
      <c r="HS93" s="50">
        <f t="shared" si="43"/>
        <v>26.72588</v>
      </c>
      <c r="HT93" s="50">
        <f t="shared" si="43"/>
        <v>17.0688</v>
      </c>
      <c r="HU93" s="50">
        <f t="shared" si="43"/>
        <v>21.346160000000001</v>
      </c>
      <c r="HV93" s="50">
        <f t="shared" si="43"/>
        <v>8.0365599999999997</v>
      </c>
      <c r="HW93" s="50">
        <f t="shared" si="43"/>
        <v>22.946360000000002</v>
      </c>
      <c r="HX93" s="50">
        <f t="shared" si="43"/>
        <v>13.944600000000001</v>
      </c>
      <c r="HY93" s="50">
        <f t="shared" si="43"/>
        <v>14.157960000000001</v>
      </c>
      <c r="HZ93" s="50">
        <f t="shared" si="43"/>
        <v>13.0556</v>
      </c>
      <c r="IA93" s="50">
        <f t="shared" si="43"/>
        <v>12.19708</v>
      </c>
      <c r="IB93" s="50">
        <f t="shared" si="43"/>
        <v>8.3413599999999999</v>
      </c>
      <c r="IC93" s="50">
        <f t="shared" si="43"/>
        <v>12.98448</v>
      </c>
      <c r="ID93" s="50">
        <f t="shared" si="43"/>
        <v>28.193999999999999</v>
      </c>
      <c r="IE93" s="50">
        <f t="shared" si="43"/>
        <v>13.009880000000001</v>
      </c>
      <c r="IF93" s="50">
        <f t="shared" si="43"/>
        <v>24.450040000000001</v>
      </c>
    </row>
    <row r="94" spans="1:240" ht="15" customHeight="1">
      <c r="A94" s="21"/>
      <c r="B94" s="35" t="s">
        <v>118</v>
      </c>
      <c r="C94" s="49" t="s">
        <v>17</v>
      </c>
      <c r="D94" s="50">
        <f t="shared" si="39"/>
        <v>64919.948798399972</v>
      </c>
      <c r="E94" s="50"/>
      <c r="F94" s="49"/>
      <c r="G94" s="50">
        <f t="shared" ref="G94:BW94" si="44">G93*12</f>
        <v>282.79343999999998</v>
      </c>
      <c r="H94" s="50">
        <f t="shared" si="44"/>
        <v>198.54672000000002</v>
      </c>
      <c r="I94" s="50">
        <f t="shared" si="44"/>
        <v>113.56848000000001</v>
      </c>
      <c r="J94" s="50">
        <f t="shared" si="44"/>
        <v>63.581280000000007</v>
      </c>
      <c r="K94" s="50">
        <f t="shared" si="44"/>
        <v>336.12429600000007</v>
      </c>
      <c r="L94" s="50">
        <f t="shared" si="44"/>
        <v>118.2733728</v>
      </c>
      <c r="M94" s="50">
        <f t="shared" si="44"/>
        <v>46.947734400000002</v>
      </c>
      <c r="N94" s="50">
        <f t="shared" si="44"/>
        <v>215.31072</v>
      </c>
      <c r="O94" s="50">
        <f t="shared" si="44"/>
        <v>102.59568</v>
      </c>
      <c r="P94" s="50">
        <f t="shared" si="44"/>
        <v>152.88767999999999</v>
      </c>
      <c r="Q94" s="50">
        <f t="shared" si="44"/>
        <v>253.83743999999996</v>
      </c>
      <c r="R94" s="50">
        <f t="shared" si="44"/>
        <v>143.8656</v>
      </c>
      <c r="S94" s="50">
        <f t="shared" si="44"/>
        <v>341.25408000000004</v>
      </c>
      <c r="T94" s="50">
        <f t="shared" si="44"/>
        <v>270.35759999999999</v>
      </c>
      <c r="U94" s="50">
        <f t="shared" si="44"/>
        <v>255.23951999999997</v>
      </c>
      <c r="V94" s="50">
        <f t="shared" si="44"/>
        <v>253.28880000000004</v>
      </c>
      <c r="W94" s="50">
        <f t="shared" si="44"/>
        <v>255.48336</v>
      </c>
      <c r="X94" s="50">
        <f t="shared" si="44"/>
        <v>210.79968</v>
      </c>
      <c r="Y94" s="50">
        <f t="shared" si="44"/>
        <v>211.04351999999997</v>
      </c>
      <c r="Z94" s="50">
        <f t="shared" si="44"/>
        <v>97.90176000000001</v>
      </c>
      <c r="AA94" s="50">
        <f t="shared" si="44"/>
        <v>156.72816</v>
      </c>
      <c r="AB94" s="50">
        <f t="shared" si="44"/>
        <v>300.34992</v>
      </c>
      <c r="AC94" s="50">
        <f t="shared" si="44"/>
        <v>302.99985120000002</v>
      </c>
      <c r="AD94" s="50">
        <f t="shared" si="44"/>
        <v>282.00096000000002</v>
      </c>
      <c r="AE94" s="50">
        <f t="shared" si="44"/>
        <v>290.10864000000004</v>
      </c>
      <c r="AF94" s="50">
        <f t="shared" si="44"/>
        <v>138.50112000000001</v>
      </c>
      <c r="AG94" s="50">
        <f t="shared" si="44"/>
        <v>309.37199999999996</v>
      </c>
      <c r="AH94" s="50">
        <f t="shared" si="44"/>
        <v>272.97888</v>
      </c>
      <c r="AI94" s="50">
        <f t="shared" si="44"/>
        <v>138.92784</v>
      </c>
      <c r="AJ94" s="50">
        <f t="shared" si="44"/>
        <v>80.040480000000002</v>
      </c>
      <c r="AK94" s="50">
        <f t="shared" si="44"/>
        <v>84.368639999999999</v>
      </c>
      <c r="AL94" s="50">
        <f t="shared" si="44"/>
        <v>198.30288000000002</v>
      </c>
      <c r="AM94" s="50">
        <f t="shared" si="44"/>
        <v>76.199999999999989</v>
      </c>
      <c r="AN94" s="50">
        <f t="shared" si="44"/>
        <v>98.755200000000002</v>
      </c>
      <c r="AO94" s="50">
        <f t="shared" si="44"/>
        <v>274.68576000000002</v>
      </c>
      <c r="AP94" s="50">
        <f t="shared" si="44"/>
        <v>161.36112</v>
      </c>
      <c r="AQ94" s="50">
        <f t="shared" si="44"/>
        <v>48.646079999999998</v>
      </c>
      <c r="AR94" s="50">
        <f t="shared" si="44"/>
        <v>367.22304000000003</v>
      </c>
      <c r="AS94" s="50">
        <f t="shared" si="44"/>
        <v>96.012</v>
      </c>
      <c r="AT94" s="50">
        <f t="shared" si="44"/>
        <v>160.38576</v>
      </c>
      <c r="AU94" s="50">
        <f t="shared" si="44"/>
        <v>293.64431999999999</v>
      </c>
      <c r="AV94" s="50">
        <f t="shared" si="44"/>
        <v>120.70079999999999</v>
      </c>
      <c r="AW94" s="50">
        <f t="shared" si="44"/>
        <v>188.85408000000001</v>
      </c>
      <c r="AX94" s="50">
        <f t="shared" si="44"/>
        <v>293.03471999999999</v>
      </c>
      <c r="AY94" s="50">
        <f t="shared" si="44"/>
        <v>53.035200000000003</v>
      </c>
      <c r="AZ94" s="50">
        <f t="shared" si="44"/>
        <v>253.10592</v>
      </c>
      <c r="BA94" s="50">
        <f t="shared" si="44"/>
        <v>179.34432000000001</v>
      </c>
      <c r="BB94" s="50">
        <f t="shared" si="44"/>
        <v>168.37152</v>
      </c>
      <c r="BC94" s="50">
        <f t="shared" si="44"/>
        <v>229.81919999999997</v>
      </c>
      <c r="BD94" s="50">
        <f t="shared" si="44"/>
        <v>168.37152</v>
      </c>
      <c r="BE94" s="50">
        <f t="shared" si="44"/>
        <v>129.60095999999999</v>
      </c>
      <c r="BF94" s="50">
        <f t="shared" si="44"/>
        <v>184.89167999999998</v>
      </c>
      <c r="BG94" s="50">
        <f t="shared" si="44"/>
        <v>373.13616000000002</v>
      </c>
      <c r="BH94" s="50">
        <f t="shared" si="44"/>
        <v>45.415199999999999</v>
      </c>
      <c r="BI94" s="50">
        <f t="shared" si="44"/>
        <v>33.162240000000004</v>
      </c>
      <c r="BJ94" s="50">
        <f t="shared" si="44"/>
        <v>47.609760000000001</v>
      </c>
      <c r="BK94" s="50">
        <f t="shared" si="44"/>
        <v>56.997600000000006</v>
      </c>
      <c r="BL94" s="50">
        <f t="shared" si="44"/>
        <v>351.73920000000004</v>
      </c>
      <c r="BM94" s="50">
        <f t="shared" si="44"/>
        <v>145.63344000000001</v>
      </c>
      <c r="BN94" s="50">
        <f t="shared" si="44"/>
        <v>344.11919999999998</v>
      </c>
      <c r="BO94" s="50">
        <f t="shared" si="44"/>
        <v>266.45616000000001</v>
      </c>
      <c r="BP94" s="50">
        <f t="shared" si="44"/>
        <v>32.67456</v>
      </c>
      <c r="BQ94" s="50">
        <f t="shared" si="44"/>
        <v>88.087199999999996</v>
      </c>
      <c r="BR94" s="50">
        <f t="shared" si="44"/>
        <v>68.092320000000001</v>
      </c>
      <c r="BS94" s="50">
        <f t="shared" si="44"/>
        <v>264.32256000000001</v>
      </c>
      <c r="BT94" s="50">
        <f t="shared" si="44"/>
        <v>389.77824000000004</v>
      </c>
      <c r="BU94" s="50">
        <f t="shared" si="44"/>
        <v>725.72880000000009</v>
      </c>
      <c r="BV94" s="50">
        <f t="shared" si="44"/>
        <v>137.76959999999997</v>
      </c>
      <c r="BW94" s="50">
        <f t="shared" si="44"/>
        <v>18.044160000000002</v>
      </c>
      <c r="BX94" s="50">
        <f t="shared" ref="BX94:EI94" si="45">BX93*12</f>
        <v>331.74432000000002</v>
      </c>
      <c r="BY94" s="50">
        <f t="shared" si="45"/>
        <v>292.66896000000003</v>
      </c>
      <c r="BZ94" s="50">
        <f t="shared" si="45"/>
        <v>20.848320000000001</v>
      </c>
      <c r="CA94" s="50">
        <f t="shared" si="45"/>
        <v>345.27743999999996</v>
      </c>
      <c r="CB94" s="50">
        <f t="shared" si="45"/>
        <v>276.69743999999997</v>
      </c>
      <c r="CC94" s="50">
        <f t="shared" si="45"/>
        <v>239.32896000000005</v>
      </c>
      <c r="CD94" s="50">
        <f t="shared" si="45"/>
        <v>333.93888000000004</v>
      </c>
      <c r="CE94" s="50">
        <f t="shared" si="45"/>
        <v>325.09967999999998</v>
      </c>
      <c r="CF94" s="50">
        <f t="shared" si="45"/>
        <v>255.23951999999997</v>
      </c>
      <c r="CG94" s="50">
        <f t="shared" si="45"/>
        <v>135.81887999999998</v>
      </c>
      <c r="CH94" s="50">
        <f t="shared" si="45"/>
        <v>112.41024000000002</v>
      </c>
      <c r="CI94" s="50">
        <f t="shared" si="45"/>
        <v>15.30096</v>
      </c>
      <c r="CJ94" s="50">
        <f t="shared" si="45"/>
        <v>96.316800000000001</v>
      </c>
      <c r="CK94" s="50">
        <f t="shared" si="45"/>
        <v>151.72944000000001</v>
      </c>
      <c r="CL94" s="50">
        <f t="shared" si="45"/>
        <v>336.25536</v>
      </c>
      <c r="CM94" s="50">
        <f t="shared" si="45"/>
        <v>252.00864000000001</v>
      </c>
      <c r="CN94" s="50">
        <f t="shared" si="45"/>
        <v>355.88448000000005</v>
      </c>
      <c r="CO94" s="50">
        <f t="shared" si="45"/>
        <v>154.89936</v>
      </c>
      <c r="CP94" s="50">
        <f t="shared" si="45"/>
        <v>124.84608</v>
      </c>
      <c r="CQ94" s="50">
        <f t="shared" si="45"/>
        <v>251.82576</v>
      </c>
      <c r="CR94" s="50">
        <f t="shared" si="45"/>
        <v>138.9888</v>
      </c>
      <c r="CS94" s="50">
        <f t="shared" si="45"/>
        <v>138.44015999999999</v>
      </c>
      <c r="CT94" s="50">
        <f t="shared" si="45"/>
        <v>216.71280000000002</v>
      </c>
      <c r="CU94" s="50">
        <f t="shared" si="45"/>
        <v>206.95919999999995</v>
      </c>
      <c r="CV94" s="50">
        <f t="shared" si="45"/>
        <v>195.55968000000001</v>
      </c>
      <c r="CW94" s="50">
        <f t="shared" si="45"/>
        <v>252.37440000000004</v>
      </c>
      <c r="CX94" s="50">
        <f t="shared" si="45"/>
        <v>179.71008</v>
      </c>
      <c r="CY94" s="50">
        <f t="shared" si="45"/>
        <v>142.82928000000001</v>
      </c>
      <c r="CZ94" s="50">
        <f t="shared" si="45"/>
        <v>138.9888</v>
      </c>
      <c r="DA94" s="50">
        <f t="shared" si="45"/>
        <v>449.39712000000009</v>
      </c>
      <c r="DB94" s="50">
        <f t="shared" si="45"/>
        <v>98.816160000000011</v>
      </c>
      <c r="DC94" s="50">
        <f t="shared" si="45"/>
        <v>183.24575999999999</v>
      </c>
      <c r="DD94" s="50">
        <f t="shared" si="45"/>
        <v>152.88767999999999</v>
      </c>
      <c r="DE94" s="50">
        <f t="shared" si="45"/>
        <v>661.17215999999996</v>
      </c>
      <c r="DF94" s="50">
        <f t="shared" si="45"/>
        <v>29.687519999999999</v>
      </c>
      <c r="DG94" s="50">
        <f t="shared" si="45"/>
        <v>293.15663999999998</v>
      </c>
      <c r="DH94" s="50">
        <f t="shared" si="45"/>
        <v>146.6088</v>
      </c>
      <c r="DI94" s="50">
        <f t="shared" si="45"/>
        <v>289.43808000000001</v>
      </c>
      <c r="DJ94" s="50">
        <f t="shared" si="45"/>
        <v>284.3784</v>
      </c>
      <c r="DK94" s="50">
        <f t="shared" si="45"/>
        <v>1781.1902399999999</v>
      </c>
      <c r="DL94" s="50">
        <f t="shared" si="45"/>
        <v>1518.7574399999999</v>
      </c>
      <c r="DM94" s="50">
        <f t="shared" si="45"/>
        <v>1714.37808</v>
      </c>
      <c r="DN94" s="50">
        <f t="shared" si="45"/>
        <v>656.78303999999991</v>
      </c>
      <c r="DO94" s="50">
        <f t="shared" si="45"/>
        <v>1725.8385600000001</v>
      </c>
      <c r="DP94" s="50">
        <f t="shared" si="45"/>
        <v>899.40384000000006</v>
      </c>
      <c r="DQ94" s="50">
        <f t="shared" si="45"/>
        <v>168.24960000000002</v>
      </c>
      <c r="DR94" s="50">
        <f t="shared" si="45"/>
        <v>156.05759999999998</v>
      </c>
      <c r="DS94" s="50">
        <f t="shared" si="45"/>
        <v>213.84768000000003</v>
      </c>
      <c r="DT94" s="50">
        <f t="shared" si="45"/>
        <v>154.35072</v>
      </c>
      <c r="DU94" s="50">
        <f t="shared" si="45"/>
        <v>266.88288</v>
      </c>
      <c r="DV94" s="50">
        <f t="shared" si="45"/>
        <v>177.02784</v>
      </c>
      <c r="DW94" s="50">
        <f t="shared" si="45"/>
        <v>1062.77664</v>
      </c>
      <c r="DX94" s="50">
        <f t="shared" si="45"/>
        <v>410.50463999999999</v>
      </c>
      <c r="DY94" s="50">
        <f t="shared" si="45"/>
        <v>1512.7833599999999</v>
      </c>
      <c r="DZ94" s="50">
        <f t="shared" si="45"/>
        <v>392.58240000000001</v>
      </c>
      <c r="EA94" s="50">
        <f t="shared" si="45"/>
        <v>425.31792000000007</v>
      </c>
      <c r="EB94" s="50">
        <f t="shared" si="45"/>
        <v>2114.7024000000001</v>
      </c>
      <c r="EC94" s="50">
        <f t="shared" si="45"/>
        <v>385.99872000000005</v>
      </c>
      <c r="ED94" s="50">
        <f t="shared" si="45"/>
        <v>425.86655999999994</v>
      </c>
      <c r="EE94" s="50">
        <f t="shared" si="45"/>
        <v>425.74464</v>
      </c>
      <c r="EF94" s="50">
        <f t="shared" si="45"/>
        <v>286.14624000000003</v>
      </c>
      <c r="EG94" s="50">
        <f t="shared" si="45"/>
        <v>280.17216000000002</v>
      </c>
      <c r="EH94" s="50">
        <f t="shared" si="45"/>
        <v>448.60464000000002</v>
      </c>
      <c r="EI94" s="50">
        <f t="shared" si="45"/>
        <v>364.29696000000001</v>
      </c>
      <c r="EJ94" s="50">
        <f t="shared" ref="EJ94:GY94" si="46">EJ93*12</f>
        <v>176.84496000000001</v>
      </c>
      <c r="EK94" s="50">
        <f t="shared" si="46"/>
        <v>207.50783999999999</v>
      </c>
      <c r="EL94" s="50">
        <f t="shared" si="46"/>
        <v>59.86272000000001</v>
      </c>
      <c r="EM94" s="50">
        <f t="shared" si="46"/>
        <v>143.19504000000001</v>
      </c>
      <c r="EN94" s="50">
        <f t="shared" si="46"/>
        <v>143.13407999999998</v>
      </c>
      <c r="EO94" s="50">
        <f t="shared" si="46"/>
        <v>143.80464000000001</v>
      </c>
      <c r="EP94" s="50">
        <f t="shared" si="46"/>
        <v>301.26432</v>
      </c>
      <c r="EQ94" s="50">
        <f t="shared" si="46"/>
        <v>187.51295999999999</v>
      </c>
      <c r="ER94" s="50">
        <f t="shared" si="46"/>
        <v>195.19391999999999</v>
      </c>
      <c r="ES94" s="50">
        <f t="shared" si="46"/>
        <v>241.64544000000001</v>
      </c>
      <c r="ET94" s="50">
        <f t="shared" si="46"/>
        <v>116.98224000000002</v>
      </c>
      <c r="EU94" s="50">
        <f t="shared" si="46"/>
        <v>131.12495999999999</v>
      </c>
      <c r="EV94" s="50">
        <f t="shared" si="46"/>
        <v>222.07727999999997</v>
      </c>
      <c r="EW94" s="50">
        <f t="shared" si="46"/>
        <v>929.15232000000003</v>
      </c>
      <c r="EX94" s="50">
        <f t="shared" si="46"/>
        <v>447.69024000000002</v>
      </c>
      <c r="EY94" s="50">
        <f t="shared" si="46"/>
        <v>263.59104000000002</v>
      </c>
      <c r="EZ94" s="50">
        <f t="shared" si="46"/>
        <v>278.46528000000001</v>
      </c>
      <c r="FA94" s="50">
        <f t="shared" si="46"/>
        <v>301.75200000000001</v>
      </c>
      <c r="FB94" s="50">
        <f t="shared" si="46"/>
        <v>255.60527999999999</v>
      </c>
      <c r="FC94" s="50">
        <f t="shared" si="46"/>
        <v>333.99984000000001</v>
      </c>
      <c r="FD94" s="50">
        <f t="shared" si="46"/>
        <v>212.99423999999999</v>
      </c>
      <c r="FE94" s="50">
        <f t="shared" si="46"/>
        <v>216.83472000000003</v>
      </c>
      <c r="FF94" s="50">
        <f t="shared" si="46"/>
        <v>252.37440000000004</v>
      </c>
      <c r="FG94" s="50">
        <f t="shared" si="46"/>
        <v>255.05664000000002</v>
      </c>
      <c r="FH94" s="50">
        <f t="shared" si="46"/>
        <v>545.2707408</v>
      </c>
      <c r="FI94" s="50">
        <f t="shared" si="46"/>
        <v>1098.4181231999999</v>
      </c>
      <c r="FJ94" s="50">
        <f t="shared" si="46"/>
        <v>208.05647999999999</v>
      </c>
      <c r="FK94" s="50">
        <f t="shared" si="46"/>
        <v>211.77504000000005</v>
      </c>
      <c r="FL94" s="50">
        <f t="shared" si="46"/>
        <v>1494.089976</v>
      </c>
      <c r="FM94" s="50">
        <f t="shared" si="46"/>
        <v>1767.0475199999996</v>
      </c>
      <c r="FN94" s="50">
        <f t="shared" si="46"/>
        <v>363.07776000000001</v>
      </c>
      <c r="FO94" s="50">
        <f t="shared" si="46"/>
        <v>509.01599999999996</v>
      </c>
      <c r="FP94" s="50">
        <f t="shared" si="46"/>
        <v>154.59456000000003</v>
      </c>
      <c r="FQ94" s="50">
        <f t="shared" si="46"/>
        <v>262.79856000000001</v>
      </c>
      <c r="FR94" s="50">
        <f t="shared" si="46"/>
        <v>316.50432000000001</v>
      </c>
      <c r="FS94" s="50">
        <f t="shared" si="46"/>
        <v>229.57535999999999</v>
      </c>
      <c r="FT94" s="50">
        <f t="shared" si="46"/>
        <v>154.65552000000002</v>
      </c>
      <c r="FU94" s="50">
        <f t="shared" si="46"/>
        <v>170.93183999999999</v>
      </c>
      <c r="FV94" s="50">
        <f t="shared" si="46"/>
        <v>262.49375999999995</v>
      </c>
      <c r="FW94" s="50">
        <f t="shared" si="46"/>
        <v>124.84608</v>
      </c>
      <c r="FX94" s="50">
        <f t="shared" si="46"/>
        <v>183.73344</v>
      </c>
      <c r="FY94" s="50">
        <f t="shared" si="46"/>
        <v>219.21215999999998</v>
      </c>
      <c r="FZ94" s="50">
        <f t="shared" si="46"/>
        <v>156.85007999999999</v>
      </c>
      <c r="GA94" s="50">
        <f t="shared" si="46"/>
        <v>231.76992000000001</v>
      </c>
      <c r="GB94" s="50">
        <f t="shared" si="46"/>
        <v>210.73872</v>
      </c>
      <c r="GC94" s="50">
        <f t="shared" si="46"/>
        <v>76.321919999999992</v>
      </c>
      <c r="GD94" s="50">
        <f t="shared" si="46"/>
        <v>211.10448000000002</v>
      </c>
      <c r="GE94" s="50">
        <f t="shared" si="46"/>
        <v>245.72976</v>
      </c>
      <c r="GF94" s="50">
        <f t="shared" si="46"/>
        <v>109.60607999999999</v>
      </c>
      <c r="GG94" s="50">
        <f t="shared" si="46"/>
        <v>25.054560000000002</v>
      </c>
      <c r="GH94" s="50">
        <f t="shared" si="46"/>
        <v>210.49488000000002</v>
      </c>
      <c r="GI94" s="50">
        <f t="shared" si="46"/>
        <v>136.8552</v>
      </c>
      <c r="GJ94" s="50">
        <f t="shared" si="46"/>
        <v>214.21343999999999</v>
      </c>
      <c r="GK94" s="50">
        <f t="shared" si="46"/>
        <v>249.08256000000003</v>
      </c>
      <c r="GL94" s="50">
        <f t="shared" si="46"/>
        <v>65.166240000000002</v>
      </c>
      <c r="GM94" s="50">
        <f t="shared" si="46"/>
        <v>62.301120000000004</v>
      </c>
      <c r="GN94" s="50">
        <f t="shared" si="46"/>
        <v>106.86287999999999</v>
      </c>
      <c r="GO94" s="50">
        <f t="shared" si="46"/>
        <v>149.83967999999999</v>
      </c>
      <c r="GP94" s="50">
        <f t="shared" si="46"/>
        <v>238.04880000000003</v>
      </c>
      <c r="GQ94" s="50">
        <f t="shared" si="46"/>
        <v>156.54528000000002</v>
      </c>
      <c r="GR94" s="50">
        <f t="shared" si="46"/>
        <v>97.779840000000007</v>
      </c>
      <c r="GS94" s="50">
        <f t="shared" si="46"/>
        <v>306.75072</v>
      </c>
      <c r="GT94" s="50">
        <f t="shared" si="46"/>
        <v>160.75152</v>
      </c>
      <c r="GU94" s="50">
        <f t="shared" si="46"/>
        <v>167.09136000000001</v>
      </c>
      <c r="GV94" s="50">
        <f t="shared" si="46"/>
        <v>121.92</v>
      </c>
      <c r="GW94" s="50">
        <f t="shared" si="46"/>
        <v>86.807040000000001</v>
      </c>
      <c r="GX94" s="50">
        <f>GX93*12</f>
        <v>34.588704</v>
      </c>
      <c r="GY94" s="50">
        <f t="shared" si="46"/>
        <v>71.810879999999997</v>
      </c>
      <c r="GZ94" s="50">
        <f t="shared" ref="GZ94:IF94" si="47">GZ93*12</f>
        <v>130.39344</v>
      </c>
      <c r="HA94" s="50">
        <f t="shared" si="47"/>
        <v>73.639680000000013</v>
      </c>
      <c r="HB94" s="50">
        <f t="shared" si="47"/>
        <v>321.99072000000001</v>
      </c>
      <c r="HC94" s="50">
        <f t="shared" si="47"/>
        <v>239.87759999999997</v>
      </c>
      <c r="HD94" s="50">
        <f t="shared" si="47"/>
        <v>209.27568000000002</v>
      </c>
      <c r="HE94" s="50">
        <f t="shared" si="47"/>
        <v>504.32208000000008</v>
      </c>
      <c r="HF94" s="50">
        <f t="shared" si="47"/>
        <v>11.8872</v>
      </c>
      <c r="HG94" s="50">
        <f t="shared" si="47"/>
        <v>35.9664</v>
      </c>
      <c r="HH94" s="50">
        <f t="shared" si="47"/>
        <v>107.22864</v>
      </c>
      <c r="HI94" s="50">
        <f t="shared" si="47"/>
        <v>124.41936000000001</v>
      </c>
      <c r="HJ94" s="50">
        <f t="shared" si="47"/>
        <v>128.74752000000001</v>
      </c>
      <c r="HK94" s="50">
        <f t="shared" si="47"/>
        <v>53.096160000000005</v>
      </c>
      <c r="HL94" s="50">
        <f t="shared" si="47"/>
        <v>312.42</v>
      </c>
      <c r="HM94" s="50">
        <f t="shared" si="47"/>
        <v>239.51183999999998</v>
      </c>
      <c r="HN94" s="50">
        <f t="shared" si="47"/>
        <v>120.70079999999999</v>
      </c>
      <c r="HO94" s="50">
        <f t="shared" si="47"/>
        <v>831.12864000000013</v>
      </c>
      <c r="HP94" s="50">
        <f t="shared" si="47"/>
        <v>151.48559999999998</v>
      </c>
      <c r="HQ94" s="50">
        <f t="shared" si="47"/>
        <v>144.71904000000001</v>
      </c>
      <c r="HR94" s="50">
        <f t="shared" si="47"/>
        <v>154.83840000000001</v>
      </c>
      <c r="HS94" s="50">
        <f t="shared" si="47"/>
        <v>320.71055999999999</v>
      </c>
      <c r="HT94" s="50">
        <f t="shared" si="47"/>
        <v>204.82560000000001</v>
      </c>
      <c r="HU94" s="50">
        <f t="shared" si="47"/>
        <v>256.15392000000003</v>
      </c>
      <c r="HV94" s="50">
        <f t="shared" si="47"/>
        <v>96.438719999999989</v>
      </c>
      <c r="HW94" s="50">
        <f t="shared" si="47"/>
        <v>275.35632000000004</v>
      </c>
      <c r="HX94" s="50">
        <f t="shared" si="47"/>
        <v>167.33520000000001</v>
      </c>
      <c r="HY94" s="50">
        <f t="shared" si="47"/>
        <v>169.89552</v>
      </c>
      <c r="HZ94" s="50">
        <f t="shared" si="47"/>
        <v>156.66720000000001</v>
      </c>
      <c r="IA94" s="50">
        <f t="shared" si="47"/>
        <v>146.36496</v>
      </c>
      <c r="IB94" s="50">
        <f t="shared" si="47"/>
        <v>100.09631999999999</v>
      </c>
      <c r="IC94" s="50">
        <f t="shared" si="47"/>
        <v>155.81376</v>
      </c>
      <c r="ID94" s="50">
        <f t="shared" si="47"/>
        <v>338.32799999999997</v>
      </c>
      <c r="IE94" s="50">
        <f t="shared" si="47"/>
        <v>156.11856</v>
      </c>
      <c r="IF94" s="50">
        <f t="shared" si="47"/>
        <v>293.40048000000002</v>
      </c>
    </row>
    <row r="95" spans="1:240">
      <c r="A95" s="21"/>
      <c r="B95" s="35" t="s">
        <v>353</v>
      </c>
      <c r="C95" s="49" t="s">
        <v>17</v>
      </c>
      <c r="D95" s="50">
        <f t="shared" si="39"/>
        <v>61365.355798399964</v>
      </c>
      <c r="E95" s="50"/>
      <c r="F95" s="50"/>
      <c r="G95" s="50">
        <f>G94-G91</f>
        <v>272.49743999999998</v>
      </c>
      <c r="H95" s="50">
        <f t="shared" ref="H95:BX95" si="48">H94-H91</f>
        <v>195.01372000000003</v>
      </c>
      <c r="I95" s="50">
        <f t="shared" si="48"/>
        <v>110.29948</v>
      </c>
      <c r="J95" s="50">
        <f t="shared" si="48"/>
        <v>61.027280000000005</v>
      </c>
      <c r="K95" s="50">
        <f t="shared" si="48"/>
        <v>334.22329600000006</v>
      </c>
      <c r="L95" s="50">
        <f t="shared" si="48"/>
        <v>118.2733728</v>
      </c>
      <c r="M95" s="50">
        <f>M94-M91</f>
        <v>46.947734400000002</v>
      </c>
      <c r="N95" s="50">
        <f t="shared" si="48"/>
        <v>214.44372000000001</v>
      </c>
      <c r="O95" s="50">
        <f t="shared" si="48"/>
        <v>102.21168</v>
      </c>
      <c r="P95" s="50">
        <f t="shared" si="48"/>
        <v>152.02068</v>
      </c>
      <c r="Q95" s="50">
        <f t="shared" si="48"/>
        <v>252.10343999999995</v>
      </c>
      <c r="R95" s="50">
        <f t="shared" si="48"/>
        <v>142.3236</v>
      </c>
      <c r="S95" s="50">
        <f t="shared" si="48"/>
        <v>338.48908000000006</v>
      </c>
      <c r="T95" s="50">
        <f t="shared" si="48"/>
        <v>264.8836</v>
      </c>
      <c r="U95" s="50">
        <f t="shared" si="48"/>
        <v>149.95451999999997</v>
      </c>
      <c r="V95" s="50">
        <f t="shared" si="48"/>
        <v>244.04680000000005</v>
      </c>
      <c r="W95" s="50">
        <f t="shared" si="48"/>
        <v>252.88336000000001</v>
      </c>
      <c r="X95" s="50">
        <f t="shared" si="48"/>
        <v>112.70967999999999</v>
      </c>
      <c r="Y95" s="50">
        <f t="shared" si="48"/>
        <v>207.53951999999998</v>
      </c>
      <c r="Z95" s="50">
        <f t="shared" si="48"/>
        <v>95.976760000000013</v>
      </c>
      <c r="AA95" s="50">
        <f t="shared" si="48"/>
        <v>156.72816</v>
      </c>
      <c r="AB95" s="50">
        <f>AB94-AB91</f>
        <v>298.19992000000002</v>
      </c>
      <c r="AC95" s="50">
        <f>AC94-AC91</f>
        <v>300.46685120000001</v>
      </c>
      <c r="AD95" s="50">
        <f>AD94-AD91</f>
        <v>264.04996</v>
      </c>
      <c r="AE95" s="50">
        <f t="shared" si="48"/>
        <v>286.65064000000001</v>
      </c>
      <c r="AF95" s="50">
        <f t="shared" si="48"/>
        <v>138.50112000000001</v>
      </c>
      <c r="AG95" s="50">
        <f t="shared" si="48"/>
        <v>303.58799999999997</v>
      </c>
      <c r="AH95" s="50">
        <f t="shared" si="48"/>
        <v>269.21088000000003</v>
      </c>
      <c r="AI95" s="50">
        <f t="shared" si="48"/>
        <v>138.92784</v>
      </c>
      <c r="AJ95" s="50">
        <f t="shared" si="48"/>
        <v>72.179479999999998</v>
      </c>
      <c r="AK95" s="50">
        <f t="shared" si="48"/>
        <v>-91.594359999999995</v>
      </c>
      <c r="AL95" s="50">
        <f t="shared" si="48"/>
        <v>198.30288000000002</v>
      </c>
      <c r="AM95" s="50">
        <f t="shared" si="48"/>
        <v>75.524999999999991</v>
      </c>
      <c r="AN95" s="50">
        <f t="shared" si="48"/>
        <v>97.213200000000001</v>
      </c>
      <c r="AO95" s="50">
        <f t="shared" si="48"/>
        <v>273.38076000000001</v>
      </c>
      <c r="AP95" s="50">
        <f t="shared" si="48"/>
        <v>158.95112</v>
      </c>
      <c r="AQ95" s="50">
        <f t="shared" si="48"/>
        <v>46.935079999999999</v>
      </c>
      <c r="AR95" s="50">
        <f t="shared" si="48"/>
        <v>367.03104000000002</v>
      </c>
      <c r="AS95" s="50">
        <f t="shared" si="48"/>
        <v>94.47</v>
      </c>
      <c r="AT95" s="50">
        <f t="shared" si="48"/>
        <v>160.38576</v>
      </c>
      <c r="AU95" s="50">
        <f t="shared" si="48"/>
        <v>285.56531999999999</v>
      </c>
      <c r="AV95" s="50">
        <f t="shared" si="48"/>
        <v>105.32379999999999</v>
      </c>
      <c r="AW95" s="50">
        <f t="shared" si="48"/>
        <v>187.11908</v>
      </c>
      <c r="AX95" s="50">
        <f t="shared" si="48"/>
        <v>292.16771999999997</v>
      </c>
      <c r="AY95" s="50">
        <f t="shared" si="48"/>
        <v>53.035200000000003</v>
      </c>
      <c r="AZ95" s="50">
        <f t="shared" si="48"/>
        <v>252.43091999999999</v>
      </c>
      <c r="BA95" s="50">
        <f t="shared" si="48"/>
        <v>-11.65967999999998</v>
      </c>
      <c r="BB95" s="50">
        <f t="shared" si="48"/>
        <v>168.17952</v>
      </c>
      <c r="BC95" s="50">
        <f t="shared" si="48"/>
        <v>228.75919999999996</v>
      </c>
      <c r="BD95" s="50">
        <f t="shared" si="48"/>
        <v>166.55452</v>
      </c>
      <c r="BE95" s="50">
        <f t="shared" si="48"/>
        <v>128.73396</v>
      </c>
      <c r="BF95" s="50">
        <f t="shared" si="48"/>
        <v>184.69967999999997</v>
      </c>
      <c r="BG95" s="50">
        <f t="shared" si="48"/>
        <v>255.89916000000002</v>
      </c>
      <c r="BH95" s="50">
        <f t="shared" si="48"/>
        <v>44.740200000000002</v>
      </c>
      <c r="BI95" s="50">
        <f t="shared" si="48"/>
        <v>32.487240000000007</v>
      </c>
      <c r="BJ95" s="50">
        <f t="shared" si="48"/>
        <v>46.742760000000004</v>
      </c>
      <c r="BK95" s="50">
        <f t="shared" si="48"/>
        <v>53.830600000000004</v>
      </c>
      <c r="BL95" s="50">
        <f t="shared" si="48"/>
        <v>333.00820000000004</v>
      </c>
      <c r="BM95" s="50">
        <f t="shared" si="48"/>
        <v>139.54143999999999</v>
      </c>
      <c r="BN95" s="50">
        <f t="shared" si="48"/>
        <v>341.90219999999999</v>
      </c>
      <c r="BO95" s="50">
        <f t="shared" si="48"/>
        <v>260.42716000000001</v>
      </c>
      <c r="BP95" s="50">
        <f t="shared" si="48"/>
        <v>30.749559999999999</v>
      </c>
      <c r="BQ95" s="50">
        <f t="shared" si="48"/>
        <v>-60.807800000000015</v>
      </c>
      <c r="BR95" s="50">
        <f t="shared" si="48"/>
        <v>67.225319999999996</v>
      </c>
      <c r="BS95" s="50">
        <f t="shared" si="48"/>
        <v>262.78056000000004</v>
      </c>
      <c r="BT95" s="50">
        <f t="shared" si="48"/>
        <v>375.23824000000002</v>
      </c>
      <c r="BU95" s="50">
        <f t="shared" si="48"/>
        <v>672.21980000000008</v>
      </c>
      <c r="BV95" s="50">
        <f t="shared" si="48"/>
        <v>137.76959999999997</v>
      </c>
      <c r="BW95" s="50">
        <f t="shared" si="48"/>
        <v>16.50216</v>
      </c>
      <c r="BX95" s="50">
        <f t="shared" si="48"/>
        <v>329.25232</v>
      </c>
      <c r="BY95" s="50">
        <f t="shared" ref="BY95:EJ95" si="49">BY94-BY91</f>
        <v>150.31996000000001</v>
      </c>
      <c r="BZ95" s="50">
        <f t="shared" si="49"/>
        <v>20.848320000000001</v>
      </c>
      <c r="CA95" s="50">
        <f t="shared" si="49"/>
        <v>343.54243999999994</v>
      </c>
      <c r="CB95" s="50">
        <f t="shared" si="49"/>
        <v>274.28743999999995</v>
      </c>
      <c r="CC95" s="50">
        <f t="shared" si="49"/>
        <v>238.46196000000006</v>
      </c>
      <c r="CD95" s="50">
        <f t="shared" si="49"/>
        <v>332.16988000000003</v>
      </c>
      <c r="CE95" s="50">
        <f t="shared" si="49"/>
        <v>322.68967999999995</v>
      </c>
      <c r="CF95" s="50">
        <f t="shared" si="49"/>
        <v>254.18051999999997</v>
      </c>
      <c r="CG95" s="50">
        <f t="shared" si="49"/>
        <v>135.16887999999997</v>
      </c>
      <c r="CH95" s="50">
        <f t="shared" si="49"/>
        <v>112.41024000000002</v>
      </c>
      <c r="CI95" s="50">
        <f t="shared" si="49"/>
        <v>15.30096</v>
      </c>
      <c r="CJ95" s="50">
        <f t="shared" si="49"/>
        <v>96.316800000000001</v>
      </c>
      <c r="CK95" s="50">
        <f t="shared" si="49"/>
        <v>151.72944000000001</v>
      </c>
      <c r="CL95" s="50">
        <f t="shared" si="49"/>
        <v>336.25536</v>
      </c>
      <c r="CM95" s="50">
        <f t="shared" si="49"/>
        <v>250.65864000000002</v>
      </c>
      <c r="CN95" s="50">
        <f t="shared" si="49"/>
        <v>355.88448000000005</v>
      </c>
      <c r="CO95" s="50">
        <f t="shared" si="49"/>
        <v>154.48035999999999</v>
      </c>
      <c r="CP95" s="50">
        <f t="shared" si="49"/>
        <v>116.42308</v>
      </c>
      <c r="CQ95" s="50">
        <f t="shared" si="49"/>
        <v>244.39176</v>
      </c>
      <c r="CR95" s="50">
        <f t="shared" si="49"/>
        <v>132.05179999999999</v>
      </c>
      <c r="CS95" s="50">
        <f t="shared" si="49"/>
        <v>136.89815999999999</v>
      </c>
      <c r="CT95" s="50">
        <f t="shared" si="49"/>
        <v>214.0138</v>
      </c>
      <c r="CU95" s="50">
        <f t="shared" si="49"/>
        <v>204.35919999999996</v>
      </c>
      <c r="CV95" s="50">
        <f t="shared" si="49"/>
        <v>195.55968000000001</v>
      </c>
      <c r="CW95" s="50">
        <f t="shared" si="49"/>
        <v>251.50740000000005</v>
      </c>
      <c r="CX95" s="50">
        <f t="shared" si="49"/>
        <v>178.65108000000001</v>
      </c>
      <c r="CY95" s="50">
        <f t="shared" si="49"/>
        <v>140.61228</v>
      </c>
      <c r="CZ95" s="50">
        <f t="shared" si="49"/>
        <v>136.2208</v>
      </c>
      <c r="DA95" s="50">
        <f t="shared" si="49"/>
        <v>448.04712000000006</v>
      </c>
      <c r="DB95" s="50">
        <f t="shared" si="49"/>
        <v>95.397160000000014</v>
      </c>
      <c r="DC95" s="50">
        <f t="shared" si="49"/>
        <v>181.70375999999999</v>
      </c>
      <c r="DD95" s="50">
        <f t="shared" si="49"/>
        <v>151.34567999999999</v>
      </c>
      <c r="DE95" s="50">
        <f t="shared" si="49"/>
        <v>658.52815999999996</v>
      </c>
      <c r="DF95" s="50">
        <f t="shared" si="49"/>
        <v>28.627520000000001</v>
      </c>
      <c r="DG95" s="50">
        <f t="shared" si="49"/>
        <v>291.80663999999996</v>
      </c>
      <c r="DH95" s="50">
        <f t="shared" si="49"/>
        <v>145.93379999999999</v>
      </c>
      <c r="DI95" s="50">
        <f t="shared" si="49"/>
        <v>87.94708</v>
      </c>
      <c r="DJ95" s="50">
        <f t="shared" si="49"/>
        <v>279.75439999999998</v>
      </c>
      <c r="DK95" s="50">
        <f t="shared" si="49"/>
        <v>1772.0282399999999</v>
      </c>
      <c r="DL95" s="50">
        <f t="shared" si="49"/>
        <v>1498.7874399999998</v>
      </c>
      <c r="DM95" s="50">
        <f t="shared" si="49"/>
        <v>1673.39408</v>
      </c>
      <c r="DN95" s="50">
        <f t="shared" si="49"/>
        <v>647.74803999999995</v>
      </c>
      <c r="DO95" s="50">
        <f t="shared" si="49"/>
        <v>1707.0635600000001</v>
      </c>
      <c r="DP95" s="50">
        <f t="shared" si="49"/>
        <v>890.40884000000005</v>
      </c>
      <c r="DQ95" s="50">
        <f t="shared" si="49"/>
        <v>165.64960000000002</v>
      </c>
      <c r="DR95" s="50">
        <f t="shared" si="49"/>
        <v>154.99859999999998</v>
      </c>
      <c r="DS95" s="50">
        <f t="shared" si="49"/>
        <v>213.84768000000003</v>
      </c>
      <c r="DT95" s="50">
        <f t="shared" si="49"/>
        <v>154.35072</v>
      </c>
      <c r="DU95" s="50">
        <f t="shared" si="49"/>
        <v>265.34088000000003</v>
      </c>
      <c r="DV95" s="50">
        <f t="shared" si="49"/>
        <v>173.14284000000001</v>
      </c>
      <c r="DW95" s="50">
        <f t="shared" si="49"/>
        <v>1059.37464</v>
      </c>
      <c r="DX95" s="50">
        <f t="shared" si="49"/>
        <v>202.15463999999997</v>
      </c>
      <c r="DY95" s="50">
        <f t="shared" si="49"/>
        <v>1295.37536</v>
      </c>
      <c r="DZ95" s="50">
        <f t="shared" si="49"/>
        <v>387.04239999999999</v>
      </c>
      <c r="EA95" s="50">
        <f t="shared" si="49"/>
        <v>415.44592000000006</v>
      </c>
      <c r="EB95" s="50">
        <f t="shared" si="49"/>
        <v>2104.3454000000002</v>
      </c>
      <c r="EC95" s="50">
        <f t="shared" si="49"/>
        <v>378.03272000000004</v>
      </c>
      <c r="ED95" s="50">
        <f t="shared" si="49"/>
        <v>424.99955999999992</v>
      </c>
      <c r="EE95" s="50">
        <f t="shared" si="49"/>
        <v>421.63564000000002</v>
      </c>
      <c r="EF95" s="50">
        <f t="shared" si="49"/>
        <v>277.09124000000003</v>
      </c>
      <c r="EG95" s="50">
        <f t="shared" si="49"/>
        <v>276.70416</v>
      </c>
      <c r="EH95" s="50">
        <f t="shared" si="49"/>
        <v>437.90564000000001</v>
      </c>
      <c r="EI95" s="50">
        <f t="shared" si="49"/>
        <v>361.24696</v>
      </c>
      <c r="EJ95" s="50">
        <f t="shared" si="49"/>
        <v>174.91996</v>
      </c>
      <c r="EK95" s="50">
        <f t="shared" ref="EK95:GZ95" si="50">EK94-EK91</f>
        <v>200.79283999999998</v>
      </c>
      <c r="EL95" s="50">
        <f t="shared" si="50"/>
        <v>57.757720000000013</v>
      </c>
      <c r="EM95" s="50">
        <f t="shared" si="50"/>
        <v>-259.22496000000001</v>
      </c>
      <c r="EN95" s="50">
        <f t="shared" si="50"/>
        <v>138.25207999999998</v>
      </c>
      <c r="EO95" s="50">
        <f t="shared" si="50"/>
        <v>142.93764000000002</v>
      </c>
      <c r="EP95" s="50">
        <f t="shared" si="50"/>
        <v>287.45832000000001</v>
      </c>
      <c r="EQ95" s="50">
        <f t="shared" si="50"/>
        <v>186.45295999999999</v>
      </c>
      <c r="ER95" s="50">
        <f t="shared" si="50"/>
        <v>191.41891999999999</v>
      </c>
      <c r="ES95" s="50">
        <f t="shared" si="50"/>
        <v>239.74444</v>
      </c>
      <c r="ET95" s="50">
        <f t="shared" si="50"/>
        <v>116.98224000000002</v>
      </c>
      <c r="EU95" s="50">
        <f t="shared" si="50"/>
        <v>128.71495999999999</v>
      </c>
      <c r="EV95" s="50">
        <f t="shared" si="50"/>
        <v>123.30727999999996</v>
      </c>
      <c r="EW95" s="50">
        <f t="shared" si="50"/>
        <v>924.81932000000006</v>
      </c>
      <c r="EX95" s="50">
        <f t="shared" si="50"/>
        <v>446.14824000000004</v>
      </c>
      <c r="EY95" s="50">
        <f t="shared" si="50"/>
        <v>57.898040000000009</v>
      </c>
      <c r="EZ95" s="50">
        <f t="shared" si="50"/>
        <v>275.38028000000003</v>
      </c>
      <c r="FA95" s="50">
        <f t="shared" si="50"/>
        <v>298.23900000000003</v>
      </c>
      <c r="FB95" s="50">
        <f t="shared" si="50"/>
        <v>254.93027999999998</v>
      </c>
      <c r="FC95" s="50">
        <f t="shared" si="50"/>
        <v>333.32483999999999</v>
      </c>
      <c r="FD95" s="50">
        <f t="shared" si="50"/>
        <v>208.86823999999999</v>
      </c>
      <c r="FE95" s="50">
        <f t="shared" si="50"/>
        <v>215.96772000000004</v>
      </c>
      <c r="FF95" s="50">
        <f t="shared" si="50"/>
        <v>252.18240000000003</v>
      </c>
      <c r="FG95" s="50">
        <f t="shared" si="50"/>
        <v>253.31164000000001</v>
      </c>
      <c r="FH95" s="50">
        <f t="shared" si="50"/>
        <v>286.63974080000003</v>
      </c>
      <c r="FI95" s="50">
        <f t="shared" si="50"/>
        <v>1095.8071231999998</v>
      </c>
      <c r="FJ95" s="50">
        <f t="shared" si="50"/>
        <v>207.18948</v>
      </c>
      <c r="FK95" s="50">
        <f t="shared" si="50"/>
        <v>211.77504000000005</v>
      </c>
      <c r="FL95" s="50">
        <f t="shared" si="50"/>
        <v>1456.0159759999999</v>
      </c>
      <c r="FM95" s="50">
        <f t="shared" si="50"/>
        <v>1756.4865199999997</v>
      </c>
      <c r="FN95" s="50">
        <f t="shared" si="50"/>
        <v>359.80376000000001</v>
      </c>
      <c r="FO95" s="50">
        <f t="shared" si="50"/>
        <v>499.00799999999998</v>
      </c>
      <c r="FP95" s="50">
        <f t="shared" si="50"/>
        <v>151.80256000000003</v>
      </c>
      <c r="FQ95" s="50">
        <f t="shared" si="50"/>
        <v>255.63956000000002</v>
      </c>
      <c r="FR95" s="50">
        <f t="shared" si="50"/>
        <v>307.44031999999999</v>
      </c>
      <c r="FS95" s="50">
        <f t="shared" si="50"/>
        <v>228.70836</v>
      </c>
      <c r="FT95" s="50">
        <f t="shared" si="50"/>
        <v>154.07952000000003</v>
      </c>
      <c r="FU95" s="50">
        <f t="shared" si="50"/>
        <v>170.06484</v>
      </c>
      <c r="FV95" s="50">
        <f t="shared" si="50"/>
        <v>261.43475999999993</v>
      </c>
      <c r="FW95" s="50">
        <f t="shared" si="50"/>
        <v>119.16308000000001</v>
      </c>
      <c r="FX95" s="50">
        <f t="shared" si="50"/>
        <v>178.19244</v>
      </c>
      <c r="FY95" s="50">
        <f t="shared" si="50"/>
        <v>216.88315999999998</v>
      </c>
      <c r="FZ95" s="50">
        <f t="shared" si="50"/>
        <v>154.34708000000001</v>
      </c>
      <c r="GA95" s="50">
        <f t="shared" si="50"/>
        <v>230.70992000000001</v>
      </c>
      <c r="GB95" s="50">
        <f t="shared" si="50"/>
        <v>209.19672</v>
      </c>
      <c r="GC95" s="50">
        <f t="shared" si="50"/>
        <v>74.77991999999999</v>
      </c>
      <c r="GD95" s="50">
        <f t="shared" si="50"/>
        <v>197.38048000000003</v>
      </c>
      <c r="GE95" s="50">
        <f t="shared" si="50"/>
        <v>245.72976</v>
      </c>
      <c r="GF95" s="50">
        <f t="shared" si="50"/>
        <v>108.73907999999999</v>
      </c>
      <c r="GG95" s="50">
        <f t="shared" si="50"/>
        <v>24.187560000000001</v>
      </c>
      <c r="GH95" s="50">
        <f t="shared" si="50"/>
        <v>209.54488000000003</v>
      </c>
      <c r="GI95" s="50">
        <f t="shared" si="50"/>
        <v>135.12019999999998</v>
      </c>
      <c r="GJ95" s="50">
        <f t="shared" si="50"/>
        <v>213.15443999999999</v>
      </c>
      <c r="GK95" s="50">
        <f t="shared" si="50"/>
        <v>248.21556000000004</v>
      </c>
      <c r="GL95" s="50">
        <f t="shared" si="50"/>
        <v>63.62424</v>
      </c>
      <c r="GM95" s="50">
        <f t="shared" si="50"/>
        <v>62.301120000000004</v>
      </c>
      <c r="GN95" s="50">
        <f t="shared" si="50"/>
        <v>105.99587999999999</v>
      </c>
      <c r="GO95" s="50">
        <f t="shared" si="50"/>
        <v>149.16467999999998</v>
      </c>
      <c r="GP95" s="50">
        <f t="shared" si="50"/>
        <v>222.95480000000003</v>
      </c>
      <c r="GQ95" s="50">
        <f t="shared" si="50"/>
        <v>152.04728000000003</v>
      </c>
      <c r="GR95" s="50">
        <f t="shared" si="50"/>
        <v>97.779840000000007</v>
      </c>
      <c r="GS95" s="50">
        <f t="shared" si="50"/>
        <v>306.55871999999999</v>
      </c>
      <c r="GT95" s="50">
        <f t="shared" si="50"/>
        <v>158.33152000000001</v>
      </c>
      <c r="GU95" s="50">
        <f t="shared" si="50"/>
        <v>165.11136000000002</v>
      </c>
      <c r="GV95" s="50">
        <f t="shared" si="50"/>
        <v>114.88500000000001</v>
      </c>
      <c r="GW95" s="50">
        <f t="shared" si="50"/>
        <v>86.807040000000001</v>
      </c>
      <c r="GX95" s="50">
        <f>GX94-GX91</f>
        <v>34.588704</v>
      </c>
      <c r="GY95" s="50">
        <f t="shared" si="50"/>
        <v>70.076880000000003</v>
      </c>
      <c r="GZ95" s="50">
        <f t="shared" si="50"/>
        <v>124.28644</v>
      </c>
      <c r="HA95" s="50">
        <f t="shared" ref="HA95:IF95" si="51">HA94-HA91</f>
        <v>67.406680000000009</v>
      </c>
      <c r="HB95" s="50">
        <f t="shared" si="51"/>
        <v>315.95272</v>
      </c>
      <c r="HC95" s="50">
        <f t="shared" si="51"/>
        <v>236.11759999999998</v>
      </c>
      <c r="HD95" s="50">
        <f t="shared" si="51"/>
        <v>205.82668000000001</v>
      </c>
      <c r="HE95" s="50">
        <f t="shared" si="51"/>
        <v>503.45508000000007</v>
      </c>
      <c r="HF95" s="50">
        <f t="shared" si="51"/>
        <v>11.8872</v>
      </c>
      <c r="HG95" s="50">
        <f t="shared" si="51"/>
        <v>32.889400000000002</v>
      </c>
      <c r="HH95" s="50">
        <f t="shared" si="51"/>
        <v>105.83964</v>
      </c>
      <c r="HI95" s="50">
        <f t="shared" si="51"/>
        <v>124.41936000000001</v>
      </c>
      <c r="HJ95" s="50">
        <f t="shared" si="51"/>
        <v>128.74752000000001</v>
      </c>
      <c r="HK95" s="50">
        <f t="shared" si="51"/>
        <v>53.096160000000005</v>
      </c>
      <c r="HL95" s="50">
        <f t="shared" si="51"/>
        <v>310.87800000000004</v>
      </c>
      <c r="HM95" s="50">
        <f t="shared" si="51"/>
        <v>229.68083999999999</v>
      </c>
      <c r="HN95" s="50">
        <f t="shared" si="51"/>
        <v>118.01679999999999</v>
      </c>
      <c r="HO95" s="50">
        <f t="shared" si="51"/>
        <v>680.48464000000013</v>
      </c>
      <c r="HP95" s="50">
        <f t="shared" si="51"/>
        <v>149.42159999999998</v>
      </c>
      <c r="HQ95" s="50">
        <f t="shared" si="51"/>
        <v>142.43404000000001</v>
      </c>
      <c r="HR95" s="50">
        <f t="shared" si="51"/>
        <v>153.29640000000001</v>
      </c>
      <c r="HS95" s="50">
        <f t="shared" si="51"/>
        <v>320.71055999999999</v>
      </c>
      <c r="HT95" s="50">
        <f t="shared" si="51"/>
        <v>204.1506</v>
      </c>
      <c r="HU95" s="50">
        <f t="shared" si="51"/>
        <v>255.96192000000002</v>
      </c>
      <c r="HV95" s="50">
        <f t="shared" si="51"/>
        <v>94.727719999999991</v>
      </c>
      <c r="HW95" s="50">
        <f t="shared" si="51"/>
        <v>265.23632000000003</v>
      </c>
      <c r="HX95" s="50">
        <f t="shared" si="51"/>
        <v>165.79320000000001</v>
      </c>
      <c r="HY95" s="50">
        <f t="shared" si="51"/>
        <v>169.47651999999999</v>
      </c>
      <c r="HZ95" s="50">
        <f t="shared" si="51"/>
        <v>155.80020000000002</v>
      </c>
      <c r="IA95" s="50">
        <f t="shared" si="51"/>
        <v>145.94595999999999</v>
      </c>
      <c r="IB95" s="50">
        <f t="shared" si="51"/>
        <v>99.207319999999996</v>
      </c>
      <c r="IC95" s="50">
        <f t="shared" si="51"/>
        <v>154.81976</v>
      </c>
      <c r="ID95" s="50">
        <f t="shared" si="51"/>
        <v>336.786</v>
      </c>
      <c r="IE95" s="50">
        <f t="shared" si="51"/>
        <v>156.11856</v>
      </c>
      <c r="IF95" s="50">
        <f t="shared" si="51"/>
        <v>258.44248000000005</v>
      </c>
    </row>
    <row r="96" spans="1:240" ht="15.75" customHeight="1"/>
    <row r="97" spans="4:240">
      <c r="D97" s="3"/>
    </row>
    <row r="98" spans="4:240">
      <c r="D98" s="34"/>
      <c r="F98" s="3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</row>
  </sheetData>
  <sheetProtection formatCells="0" formatColumns="0" formatRows="0" insertColumns="0" insertRows="0" insertHyperlinks="0" deleteColumns="0" deleteRows="0" sort="0" autoFilter="0" pivotTables="0"/>
  <mergeCells count="239">
    <mergeCell ref="HO3:HO5"/>
    <mergeCell ref="HP3:HP5"/>
    <mergeCell ref="HQ3:HQ5"/>
    <mergeCell ref="HR3:HR5"/>
    <mergeCell ref="HS3:HS5"/>
    <mergeCell ref="HT3:HT5"/>
    <mergeCell ref="HI3:HI5"/>
    <mergeCell ref="HJ3:HJ5"/>
    <mergeCell ref="HK3:HK5"/>
    <mergeCell ref="HL3:HL5"/>
    <mergeCell ref="HM3:HM5"/>
    <mergeCell ref="HN3:HN5"/>
    <mergeCell ref="IA3:IA5"/>
    <mergeCell ref="IB3:IB5"/>
    <mergeCell ref="IC3:IC5"/>
    <mergeCell ref="ID3:ID5"/>
    <mergeCell ref="IE3:IE5"/>
    <mergeCell ref="IF3:IF5"/>
    <mergeCell ref="HU3:HU5"/>
    <mergeCell ref="HV3:HV5"/>
    <mergeCell ref="HW3:HW5"/>
    <mergeCell ref="HX3:HX5"/>
    <mergeCell ref="HY3:HY5"/>
    <mergeCell ref="HZ3:HZ5"/>
    <mergeCell ref="HC3:HC5"/>
    <mergeCell ref="HD3:HD5"/>
    <mergeCell ref="HE3:HE5"/>
    <mergeCell ref="HF3:HF5"/>
    <mergeCell ref="HG3:HG5"/>
    <mergeCell ref="HH3:HH5"/>
    <mergeCell ref="GV3:GV5"/>
    <mergeCell ref="GW3:GW5"/>
    <mergeCell ref="GY3:GY5"/>
    <mergeCell ref="GZ3:GZ5"/>
    <mergeCell ref="HA3:HA5"/>
    <mergeCell ref="HB3:HB5"/>
    <mergeCell ref="GX3:GX5"/>
    <mergeCell ref="GP3:GP5"/>
    <mergeCell ref="GQ3:GQ5"/>
    <mergeCell ref="GR3:GR5"/>
    <mergeCell ref="GS3:GS5"/>
    <mergeCell ref="GT3:GT5"/>
    <mergeCell ref="GU3:GU5"/>
    <mergeCell ref="GJ3:GJ5"/>
    <mergeCell ref="GK3:GK5"/>
    <mergeCell ref="GL3:GL5"/>
    <mergeCell ref="GM3:GM5"/>
    <mergeCell ref="GN3:GN5"/>
    <mergeCell ref="GO3:GO5"/>
    <mergeCell ref="GD3:GD5"/>
    <mergeCell ref="GE3:GE5"/>
    <mergeCell ref="GF3:GF5"/>
    <mergeCell ref="GG3:GG5"/>
    <mergeCell ref="GH3:GH5"/>
    <mergeCell ref="GI3:GI5"/>
    <mergeCell ref="FX3:FX5"/>
    <mergeCell ref="FY3:FY5"/>
    <mergeCell ref="FZ3:FZ5"/>
    <mergeCell ref="GA3:GA5"/>
    <mergeCell ref="GB3:GB5"/>
    <mergeCell ref="GC3:GC5"/>
    <mergeCell ref="FR3:FR5"/>
    <mergeCell ref="FS3:FS5"/>
    <mergeCell ref="FT3:FT5"/>
    <mergeCell ref="FU3:FU5"/>
    <mergeCell ref="FV3:FV5"/>
    <mergeCell ref="FW3:FW5"/>
    <mergeCell ref="FL3:FL5"/>
    <mergeCell ref="FM3:FM5"/>
    <mergeCell ref="FN3:FN5"/>
    <mergeCell ref="FO3:FO5"/>
    <mergeCell ref="FP3:FP5"/>
    <mergeCell ref="FQ3:FQ5"/>
    <mergeCell ref="FF3:FF5"/>
    <mergeCell ref="FG3:FG5"/>
    <mergeCell ref="FH3:FH5"/>
    <mergeCell ref="FI3:FI5"/>
    <mergeCell ref="FJ3:FJ5"/>
    <mergeCell ref="FK3:FK5"/>
    <mergeCell ref="EZ3:EZ5"/>
    <mergeCell ref="FA3:FA5"/>
    <mergeCell ref="FB3:FB5"/>
    <mergeCell ref="FC3:FC5"/>
    <mergeCell ref="FD3:FD5"/>
    <mergeCell ref="FE3:FE5"/>
    <mergeCell ref="ET3:ET5"/>
    <mergeCell ref="EU3:EU5"/>
    <mergeCell ref="EV3:EV5"/>
    <mergeCell ref="EW3:EW5"/>
    <mergeCell ref="EX3:EX5"/>
    <mergeCell ref="EY3:EY5"/>
    <mergeCell ref="EN3:EN5"/>
    <mergeCell ref="EO3:EO5"/>
    <mergeCell ref="EP3:EP5"/>
    <mergeCell ref="EQ3:EQ5"/>
    <mergeCell ref="ER3:ER5"/>
    <mergeCell ref="ES3:ES5"/>
    <mergeCell ref="EH3:EH5"/>
    <mergeCell ref="EI3:EI5"/>
    <mergeCell ref="EJ3:EJ5"/>
    <mergeCell ref="EK3:EK5"/>
    <mergeCell ref="EL3:EL5"/>
    <mergeCell ref="EM3:EM5"/>
    <mergeCell ref="EB3:EB5"/>
    <mergeCell ref="EC3:EC5"/>
    <mergeCell ref="ED3:ED5"/>
    <mergeCell ref="EE3:EE5"/>
    <mergeCell ref="EF3:EF5"/>
    <mergeCell ref="EG3:EG5"/>
    <mergeCell ref="DV3:DV5"/>
    <mergeCell ref="DW3:DW5"/>
    <mergeCell ref="DX3:DX5"/>
    <mergeCell ref="DY3:DY5"/>
    <mergeCell ref="DZ3:DZ5"/>
    <mergeCell ref="EA3:EA5"/>
    <mergeCell ref="DP3:DP5"/>
    <mergeCell ref="DQ3:DQ5"/>
    <mergeCell ref="DR3:DR5"/>
    <mergeCell ref="DS3:DS5"/>
    <mergeCell ref="DT3:DT5"/>
    <mergeCell ref="DU3:DU5"/>
    <mergeCell ref="DJ3:DJ5"/>
    <mergeCell ref="DK3:DK5"/>
    <mergeCell ref="DL3:DL5"/>
    <mergeCell ref="DM3:DM5"/>
    <mergeCell ref="DN3:DN5"/>
    <mergeCell ref="DO3:DO5"/>
    <mergeCell ref="DD3:DD5"/>
    <mergeCell ref="DE3:DE5"/>
    <mergeCell ref="DF3:DF5"/>
    <mergeCell ref="DG3:DG5"/>
    <mergeCell ref="DH3:DH5"/>
    <mergeCell ref="DI3:DI5"/>
    <mergeCell ref="CX3:CX5"/>
    <mergeCell ref="CY3:CY5"/>
    <mergeCell ref="CZ3:CZ5"/>
    <mergeCell ref="DA3:DA5"/>
    <mergeCell ref="DB3:DB5"/>
    <mergeCell ref="DC3:DC5"/>
    <mergeCell ref="CR3:CR5"/>
    <mergeCell ref="CS3:CS5"/>
    <mergeCell ref="CT3:CT5"/>
    <mergeCell ref="CU3:CU5"/>
    <mergeCell ref="CV3:CV5"/>
    <mergeCell ref="CW3:CW5"/>
    <mergeCell ref="CL3:CL5"/>
    <mergeCell ref="CM3:CM5"/>
    <mergeCell ref="CN3:CN5"/>
    <mergeCell ref="CO3:CO5"/>
    <mergeCell ref="CP3:CP5"/>
    <mergeCell ref="CQ3:CQ5"/>
    <mergeCell ref="CF3:CF5"/>
    <mergeCell ref="CG3:CG5"/>
    <mergeCell ref="CH3:CH5"/>
    <mergeCell ref="CI3:CI5"/>
    <mergeCell ref="CJ3:CJ5"/>
    <mergeCell ref="CK3:CK5"/>
    <mergeCell ref="BZ3:BZ5"/>
    <mergeCell ref="CA3:CA5"/>
    <mergeCell ref="CB3:CB5"/>
    <mergeCell ref="CC3:CC5"/>
    <mergeCell ref="CD3:CD5"/>
    <mergeCell ref="CE3:CE5"/>
    <mergeCell ref="BT3:BT5"/>
    <mergeCell ref="BU3:BU5"/>
    <mergeCell ref="BV3:BV5"/>
    <mergeCell ref="BW3:BW5"/>
    <mergeCell ref="BX3:BX5"/>
    <mergeCell ref="BY3:BY5"/>
    <mergeCell ref="BN3:BN5"/>
    <mergeCell ref="BO3:BO5"/>
    <mergeCell ref="BP3:BP5"/>
    <mergeCell ref="BQ3:BQ5"/>
    <mergeCell ref="BR3:BR5"/>
    <mergeCell ref="BS3:BS5"/>
    <mergeCell ref="BH3:BH5"/>
    <mergeCell ref="BI3:BI5"/>
    <mergeCell ref="BJ3:BJ5"/>
    <mergeCell ref="BK3:BK5"/>
    <mergeCell ref="BL3:BL5"/>
    <mergeCell ref="BM3:BM5"/>
    <mergeCell ref="BB3:BB5"/>
    <mergeCell ref="BC3:BC5"/>
    <mergeCell ref="BD3:BD5"/>
    <mergeCell ref="BE3:BE5"/>
    <mergeCell ref="BF3:BF5"/>
    <mergeCell ref="BG3:BG5"/>
    <mergeCell ref="AV3:AV5"/>
    <mergeCell ref="AW3:AW5"/>
    <mergeCell ref="AX3:AX5"/>
    <mergeCell ref="AY3:AY5"/>
    <mergeCell ref="AZ3:AZ5"/>
    <mergeCell ref="BA3:BA5"/>
    <mergeCell ref="AP3:AP5"/>
    <mergeCell ref="AQ3:AQ5"/>
    <mergeCell ref="AR3:AR5"/>
    <mergeCell ref="AS3:AS5"/>
    <mergeCell ref="AT3:AT5"/>
    <mergeCell ref="AU3:AU5"/>
    <mergeCell ref="AJ3:AJ5"/>
    <mergeCell ref="AK3:AK5"/>
    <mergeCell ref="AL3:AL5"/>
    <mergeCell ref="AM3:AM5"/>
    <mergeCell ref="AN3:AN5"/>
    <mergeCell ref="AO3:AO5"/>
    <mergeCell ref="AD3:AD5"/>
    <mergeCell ref="AE3:AE5"/>
    <mergeCell ref="AF3:AF5"/>
    <mergeCell ref="AG3:AG5"/>
    <mergeCell ref="AH3:AH5"/>
    <mergeCell ref="AI3:AI5"/>
    <mergeCell ref="X3:X5"/>
    <mergeCell ref="Y3:Y5"/>
    <mergeCell ref="Z3:Z5"/>
    <mergeCell ref="AA3:AA5"/>
    <mergeCell ref="AB3:AB5"/>
    <mergeCell ref="AC3:AC5"/>
    <mergeCell ref="R3:R5"/>
    <mergeCell ref="S3:S5"/>
    <mergeCell ref="T3:T5"/>
    <mergeCell ref="U3:U5"/>
    <mergeCell ref="V3:V5"/>
    <mergeCell ref="W3:W5"/>
    <mergeCell ref="L3:L5"/>
    <mergeCell ref="M3:M5"/>
    <mergeCell ref="N3:N5"/>
    <mergeCell ref="O3:O5"/>
    <mergeCell ref="P3:P5"/>
    <mergeCell ref="Q3:Q5"/>
    <mergeCell ref="A3:A5"/>
    <mergeCell ref="B3:B5"/>
    <mergeCell ref="C3:C5"/>
    <mergeCell ref="D3:F3"/>
    <mergeCell ref="G3:G5"/>
    <mergeCell ref="H3:H5"/>
    <mergeCell ref="I3:I5"/>
    <mergeCell ref="J3:J5"/>
    <mergeCell ref="K3:K5"/>
    <mergeCell ref="D4:F4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F99"/>
  <sheetViews>
    <sheetView topLeftCell="G1" zoomScale="89" zoomScaleNormal="89" workbookViewId="0">
      <selection activeCell="X31" sqref="X31:X33"/>
    </sheetView>
  </sheetViews>
  <sheetFormatPr defaultColWidth="3.5703125" defaultRowHeight="15"/>
  <cols>
    <col min="1" max="1" width="5.140625" style="1" customWidth="1"/>
    <col min="2" max="2" width="61.42578125" style="1" customWidth="1"/>
    <col min="3" max="3" width="11.140625" style="1" customWidth="1"/>
    <col min="4" max="4" width="13.85546875" style="1" customWidth="1"/>
    <col min="5" max="5" width="10" style="1" customWidth="1"/>
    <col min="6" max="6" width="9.5703125" style="1" customWidth="1"/>
    <col min="7" max="7" width="7.85546875" style="1" customWidth="1"/>
    <col min="8" max="8" width="8" style="1" customWidth="1"/>
    <col min="9" max="9" width="7.7109375" style="1" customWidth="1"/>
    <col min="10" max="10" width="7.28515625" style="1" customWidth="1"/>
    <col min="11" max="11" width="7.7109375" style="1" customWidth="1"/>
    <col min="12" max="14" width="8.28515625" style="1" customWidth="1"/>
    <col min="15" max="15" width="8.140625" style="1" customWidth="1"/>
    <col min="16" max="16" width="7.85546875" style="1" customWidth="1"/>
    <col min="17" max="20" width="7.7109375" style="1" customWidth="1"/>
    <col min="21" max="21" width="8" style="1" customWidth="1"/>
    <col min="22" max="23" width="7.85546875" style="1" customWidth="1"/>
    <col min="24" max="24" width="7.7109375" style="1" customWidth="1"/>
    <col min="25" max="25" width="8" style="1" customWidth="1"/>
    <col min="26" max="26" width="7.85546875" style="1" customWidth="1"/>
    <col min="27" max="27" width="7.7109375" style="1" customWidth="1"/>
    <col min="28" max="29" width="8.42578125" style="1" customWidth="1"/>
    <col min="30" max="30" width="8" style="1" customWidth="1"/>
    <col min="31" max="31" width="8.140625" style="1" customWidth="1"/>
    <col min="32" max="32" width="7.7109375" style="1" customWidth="1"/>
    <col min="33" max="33" width="8" style="1" customWidth="1"/>
    <col min="34" max="34" width="7.85546875" style="1" customWidth="1"/>
    <col min="35" max="35" width="8.140625" style="1" customWidth="1"/>
    <col min="36" max="36" width="7.140625" style="1" customWidth="1"/>
    <col min="37" max="37" width="6.5703125" style="1" customWidth="1"/>
    <col min="38" max="38" width="8" style="1" customWidth="1"/>
    <col min="39" max="39" width="7.5703125" style="1" customWidth="1"/>
    <col min="40" max="40" width="7.42578125" style="1" customWidth="1"/>
    <col min="41" max="41" width="8.42578125" style="1" customWidth="1"/>
    <col min="42" max="42" width="8.140625" style="1" customWidth="1"/>
    <col min="43" max="43" width="6.5703125" style="1" customWidth="1"/>
    <col min="44" max="44" width="7.85546875" style="1" customWidth="1"/>
    <col min="45" max="45" width="7.5703125" style="1" customWidth="1"/>
    <col min="46" max="46" width="8.7109375" style="1" customWidth="1"/>
    <col min="47" max="48" width="7.85546875" style="1" customWidth="1"/>
    <col min="49" max="49" width="8" style="1" customWidth="1"/>
    <col min="50" max="50" width="8.140625" style="1" customWidth="1"/>
    <col min="51" max="51" width="6.5703125" style="1" customWidth="1"/>
    <col min="52" max="53" width="7.85546875" style="1" customWidth="1"/>
    <col min="54" max="54" width="8.140625" style="1" customWidth="1"/>
    <col min="55" max="55" width="8.42578125" style="1" customWidth="1"/>
    <col min="56" max="59" width="8" style="1" customWidth="1"/>
    <col min="60" max="60" width="8.28515625" style="1" customWidth="1"/>
    <col min="61" max="61" width="6.85546875" style="1" customWidth="1"/>
    <col min="62" max="62" width="7" style="1" customWidth="1"/>
    <col min="63" max="63" width="6.7109375" style="1" customWidth="1"/>
    <col min="64" max="64" width="7.85546875" style="1" customWidth="1"/>
    <col min="65" max="65" width="9.140625" style="1" customWidth="1"/>
    <col min="66" max="66" width="8.140625" style="1" customWidth="1"/>
    <col min="67" max="67" width="7.85546875" style="1" customWidth="1"/>
    <col min="68" max="68" width="6.85546875" style="1" customWidth="1"/>
    <col min="69" max="70" width="6.5703125" style="1" customWidth="1"/>
    <col min="71" max="71" width="8" style="1" customWidth="1"/>
    <col min="72" max="72" width="7.7109375" style="1" customWidth="1"/>
    <col min="73" max="73" width="8.42578125" style="1" customWidth="1"/>
    <col min="74" max="74" width="8" style="1" customWidth="1"/>
    <col min="75" max="75" width="6.5703125" style="1" customWidth="1"/>
    <col min="76" max="76" width="7.85546875" style="1" customWidth="1"/>
    <col min="77" max="77" width="8" style="1" customWidth="1"/>
    <col min="78" max="78" width="6.85546875" style="1" customWidth="1"/>
    <col min="79" max="79" width="8.28515625" style="1" customWidth="1"/>
    <col min="80" max="80" width="8" style="1" customWidth="1"/>
    <col min="81" max="81" width="8.140625" style="1" customWidth="1"/>
    <col min="82" max="82" width="7.85546875" style="1" customWidth="1"/>
    <col min="83" max="83" width="8.140625" style="1" customWidth="1"/>
    <col min="84" max="84" width="7.85546875" style="1" customWidth="1"/>
    <col min="85" max="85" width="8" style="1" customWidth="1"/>
    <col min="86" max="86" width="7.7109375" style="1" customWidth="1"/>
    <col min="87" max="88" width="6.7109375" style="1" customWidth="1"/>
    <col min="89" max="89" width="8.140625" style="1" customWidth="1"/>
    <col min="90" max="90" width="7.7109375" style="1" customWidth="1"/>
    <col min="91" max="91" width="8.140625" style="1" customWidth="1"/>
    <col min="92" max="92" width="8" style="1" customWidth="1"/>
    <col min="93" max="93" width="7.7109375" style="1" customWidth="1"/>
    <col min="94" max="94" width="7.85546875" style="1" customWidth="1"/>
    <col min="95" max="95" width="8" style="1" customWidth="1"/>
    <col min="96" max="97" width="8.140625" style="1" customWidth="1"/>
    <col min="98" max="98" width="8" style="1" customWidth="1"/>
    <col min="99" max="99" width="7.85546875" style="1" customWidth="1"/>
    <col min="100" max="100" width="8" style="1" customWidth="1"/>
    <col min="101" max="101" width="7.85546875" style="1" customWidth="1"/>
    <col min="102" max="102" width="8" style="1" customWidth="1"/>
    <col min="103" max="103" width="8.42578125" style="1" customWidth="1"/>
    <col min="104" max="104" width="8.28515625" style="1" customWidth="1"/>
    <col min="105" max="105" width="7.85546875" style="1" customWidth="1"/>
    <col min="106" max="106" width="7" style="1" customWidth="1"/>
    <col min="107" max="107" width="7.7109375" style="1" customWidth="1"/>
    <col min="108" max="108" width="8" style="1" customWidth="1"/>
    <col min="109" max="109" width="7.85546875" style="1" customWidth="1"/>
    <col min="110" max="110" width="7.42578125" style="1" customWidth="1"/>
    <col min="111" max="111" width="8" style="1" customWidth="1"/>
    <col min="112" max="112" width="7.85546875" style="1" customWidth="1"/>
    <col min="113" max="113" width="8" style="1" customWidth="1"/>
    <col min="114" max="114" width="8.42578125" style="1" customWidth="1"/>
    <col min="115" max="115" width="9.28515625" style="1" customWidth="1"/>
    <col min="116" max="116" width="9.5703125" style="1" customWidth="1"/>
    <col min="117" max="117" width="9.28515625" style="1" customWidth="1"/>
    <col min="118" max="118" width="7.85546875" style="1" customWidth="1"/>
    <col min="119" max="119" width="9.5703125" style="1" customWidth="1"/>
    <col min="120" max="120" width="8.140625" style="1" customWidth="1"/>
    <col min="121" max="121" width="8.28515625" style="1" customWidth="1"/>
    <col min="122" max="122" width="8.140625" style="1" customWidth="1"/>
    <col min="123" max="123" width="7.85546875" style="1" customWidth="1"/>
    <col min="124" max="124" width="7.7109375" style="1" customWidth="1"/>
    <col min="125" max="125" width="7.85546875" style="1" customWidth="1"/>
    <col min="126" max="126" width="8" style="1" customWidth="1"/>
    <col min="127" max="127" width="9.85546875" style="1" customWidth="1"/>
    <col min="128" max="128" width="8" style="1" customWidth="1"/>
    <col min="129" max="129" width="9.5703125" style="1" customWidth="1"/>
    <col min="130" max="130" width="8.28515625" style="1" customWidth="1"/>
    <col min="131" max="131" width="8.5703125" style="1" customWidth="1"/>
    <col min="132" max="132" width="10.42578125" style="1" customWidth="1"/>
    <col min="133" max="134" width="8" style="1" customWidth="1"/>
    <col min="135" max="135" width="7.85546875" style="1" customWidth="1"/>
    <col min="136" max="136" width="7.7109375" style="1" customWidth="1"/>
    <col min="137" max="138" width="8.140625" style="1" customWidth="1"/>
    <col min="139" max="139" width="7.7109375" style="1" customWidth="1"/>
    <col min="140" max="140" width="7.85546875" style="1" customWidth="1"/>
    <col min="141" max="141" width="8.140625" style="1" customWidth="1"/>
    <col min="142" max="142" width="7.7109375" style="1" customWidth="1"/>
    <col min="143" max="144" width="8.140625" style="1" customWidth="1"/>
    <col min="145" max="145" width="7.7109375" style="1" customWidth="1"/>
    <col min="146" max="147" width="7.85546875" style="1" customWidth="1"/>
    <col min="148" max="148" width="9.42578125" style="1" customWidth="1"/>
    <col min="149" max="149" width="7.85546875" style="1" customWidth="1"/>
    <col min="150" max="150" width="7.7109375" style="1" customWidth="1"/>
    <col min="151" max="151" width="7.85546875" style="1" customWidth="1"/>
    <col min="152" max="152" width="8.140625" style="1" customWidth="1"/>
    <col min="153" max="153" width="8.42578125" style="1" customWidth="1"/>
    <col min="154" max="155" width="8.140625" style="1" customWidth="1"/>
    <col min="156" max="156" width="8" style="1" customWidth="1"/>
    <col min="157" max="157" width="7.85546875" style="1" customWidth="1"/>
    <col min="158" max="159" width="8.140625" style="1" customWidth="1"/>
    <col min="160" max="160" width="7.85546875" style="1" customWidth="1"/>
    <col min="161" max="162" width="8.140625" style="1" customWidth="1"/>
    <col min="163" max="163" width="8" style="1" customWidth="1"/>
    <col min="164" max="164" width="8.28515625" style="1" customWidth="1"/>
    <col min="165" max="165" width="10" style="1" customWidth="1"/>
    <col min="166" max="166" width="8.5703125" style="1" customWidth="1"/>
    <col min="167" max="167" width="8" style="1" customWidth="1"/>
    <col min="168" max="168" width="9.5703125" style="1" customWidth="1"/>
    <col min="169" max="169" width="9.28515625" style="1" customWidth="1"/>
    <col min="170" max="170" width="8.42578125" style="1" customWidth="1"/>
    <col min="171" max="171" width="8.140625" style="1" customWidth="1"/>
    <col min="172" max="172" width="8" style="1" customWidth="1"/>
    <col min="173" max="174" width="7.85546875" style="1" customWidth="1"/>
    <col min="175" max="175" width="8" style="1" customWidth="1"/>
    <col min="176" max="176" width="8.140625" style="1" customWidth="1"/>
    <col min="177" max="177" width="8.42578125" style="1" customWidth="1"/>
    <col min="178" max="178" width="8.28515625" style="1" customWidth="1"/>
    <col min="179" max="179" width="7.85546875" style="1" customWidth="1"/>
    <col min="180" max="180" width="8" style="1" customWidth="1"/>
    <col min="181" max="181" width="7.85546875" style="1" customWidth="1"/>
    <col min="182" max="182" width="8" style="1" customWidth="1"/>
    <col min="183" max="183" width="8.7109375" style="1" customWidth="1"/>
    <col min="184" max="184" width="8.5703125" style="1" customWidth="1"/>
    <col min="185" max="185" width="6.85546875" style="1" customWidth="1"/>
    <col min="186" max="187" width="8" style="1" customWidth="1"/>
    <col min="188" max="188" width="7.7109375" style="1" customWidth="1"/>
    <col min="189" max="190" width="7.85546875" style="1" customWidth="1"/>
    <col min="191" max="191" width="8.140625" style="1" customWidth="1"/>
    <col min="192" max="192" width="8" style="1" customWidth="1"/>
    <col min="193" max="193" width="7.85546875" style="1" customWidth="1"/>
    <col min="194" max="194" width="7.7109375" style="1" customWidth="1"/>
    <col min="195" max="195" width="7.42578125" style="1" customWidth="1"/>
    <col min="196" max="196" width="7.7109375" style="1" customWidth="1"/>
    <col min="197" max="197" width="7.85546875" style="1" customWidth="1"/>
    <col min="198" max="198" width="8.42578125" style="1" customWidth="1"/>
    <col min="199" max="199" width="8.140625" style="1" customWidth="1"/>
    <col min="200" max="200" width="6.85546875" style="1" customWidth="1"/>
    <col min="201" max="201" width="7.85546875" style="1" customWidth="1"/>
    <col min="202" max="202" width="8.42578125" style="1" customWidth="1"/>
    <col min="203" max="203" width="8.28515625" style="1" customWidth="1"/>
    <col min="204" max="204" width="9" style="1" customWidth="1"/>
    <col min="205" max="206" width="7.85546875" style="1" customWidth="1"/>
    <col min="207" max="207" width="6.85546875" style="1" customWidth="1"/>
    <col min="208" max="208" width="8.140625" style="1" customWidth="1"/>
    <col min="209" max="209" width="7.7109375" style="1" customWidth="1"/>
    <col min="210" max="210" width="7.85546875" style="1" customWidth="1"/>
    <col min="211" max="213" width="8" style="1" customWidth="1"/>
    <col min="214" max="214" width="7.5703125" style="1" customWidth="1"/>
    <col min="215" max="215" width="7.42578125" style="1" customWidth="1"/>
    <col min="216" max="216" width="8.140625" style="1" customWidth="1"/>
    <col min="217" max="217" width="7.85546875" style="1" customWidth="1"/>
    <col min="218" max="218" width="8.140625" style="1" customWidth="1"/>
    <col min="219" max="219" width="7" style="1" customWidth="1"/>
    <col min="220" max="220" width="7.85546875" style="1" customWidth="1"/>
    <col min="221" max="221" width="8.5703125" style="1" customWidth="1"/>
    <col min="222" max="222" width="8.140625" style="1" customWidth="1"/>
    <col min="223" max="223" width="8.7109375" style="1" customWidth="1"/>
    <col min="224" max="224" width="8" style="1" customWidth="1"/>
    <col min="225" max="225" width="7.85546875" style="1" customWidth="1"/>
    <col min="226" max="226" width="8.28515625" style="1" customWidth="1"/>
    <col min="227" max="227" width="8.7109375" style="1" customWidth="1"/>
    <col min="228" max="228" width="8.42578125" style="1" customWidth="1"/>
    <col min="229" max="229" width="8.140625" style="1" customWidth="1"/>
    <col min="230" max="230" width="7.28515625" style="1" customWidth="1"/>
    <col min="231" max="235" width="8" style="1" customWidth="1"/>
    <col min="236" max="239" width="8.140625" style="1" customWidth="1"/>
    <col min="240" max="240" width="8.7109375" style="1" customWidth="1"/>
    <col min="241" max="16384" width="3.5703125" style="1"/>
  </cols>
  <sheetData>
    <row r="1" spans="1:240" ht="14.25" customHeight="1"/>
    <row r="2" spans="1:240" ht="23.25" customHeight="1">
      <c r="A2" s="74" t="s">
        <v>355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1:240" ht="13.5" customHeight="1">
      <c r="A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 t="s">
        <v>3</v>
      </c>
      <c r="AK3" s="8"/>
      <c r="AL3" s="7"/>
    </row>
    <row r="4" spans="1:240" ht="36.75" customHeight="1">
      <c r="A4" s="75" t="s">
        <v>4</v>
      </c>
      <c r="B4" s="76" t="s">
        <v>5</v>
      </c>
      <c r="C4" s="76" t="s">
        <v>6</v>
      </c>
      <c r="D4" s="77" t="s">
        <v>7</v>
      </c>
      <c r="E4" s="77"/>
      <c r="F4" s="77"/>
      <c r="G4" s="84" t="s">
        <v>8</v>
      </c>
      <c r="H4" s="84" t="s">
        <v>121</v>
      </c>
      <c r="I4" s="84" t="s">
        <v>122</v>
      </c>
      <c r="J4" s="84" t="s">
        <v>123</v>
      </c>
      <c r="K4" s="85" t="s">
        <v>124</v>
      </c>
      <c r="L4" s="85" t="s">
        <v>125</v>
      </c>
      <c r="M4" s="85" t="s">
        <v>126</v>
      </c>
      <c r="N4" s="84" t="s">
        <v>9</v>
      </c>
      <c r="O4" s="84" t="s">
        <v>127</v>
      </c>
      <c r="P4" s="84" t="s">
        <v>128</v>
      </c>
      <c r="Q4" s="84" t="s">
        <v>129</v>
      </c>
      <c r="R4" s="84" t="s">
        <v>130</v>
      </c>
      <c r="S4" s="84" t="s">
        <v>131</v>
      </c>
      <c r="T4" s="84" t="s">
        <v>132</v>
      </c>
      <c r="U4" s="84" t="s">
        <v>133</v>
      </c>
      <c r="V4" s="84" t="s">
        <v>134</v>
      </c>
      <c r="W4" s="84" t="s">
        <v>135</v>
      </c>
      <c r="X4" s="84" t="s">
        <v>136</v>
      </c>
      <c r="Y4" s="84" t="s">
        <v>137</v>
      </c>
      <c r="Z4" s="84" t="s">
        <v>138</v>
      </c>
      <c r="AA4" s="84" t="s">
        <v>139</v>
      </c>
      <c r="AB4" s="84" t="s">
        <v>140</v>
      </c>
      <c r="AC4" s="84" t="s">
        <v>141</v>
      </c>
      <c r="AD4" s="84" t="s">
        <v>142</v>
      </c>
      <c r="AE4" s="84" t="s">
        <v>143</v>
      </c>
      <c r="AF4" s="84" t="s">
        <v>144</v>
      </c>
      <c r="AG4" s="84" t="s">
        <v>145</v>
      </c>
      <c r="AH4" s="84" t="s">
        <v>146</v>
      </c>
      <c r="AI4" s="84" t="s">
        <v>147</v>
      </c>
      <c r="AJ4" s="84" t="s">
        <v>148</v>
      </c>
      <c r="AK4" s="84" t="s">
        <v>149</v>
      </c>
      <c r="AL4" s="84" t="s">
        <v>150</v>
      </c>
      <c r="AM4" s="84" t="s">
        <v>151</v>
      </c>
      <c r="AN4" s="84" t="s">
        <v>152</v>
      </c>
      <c r="AO4" s="84" t="s">
        <v>153</v>
      </c>
      <c r="AP4" s="84" t="s">
        <v>154</v>
      </c>
      <c r="AQ4" s="84" t="s">
        <v>155</v>
      </c>
      <c r="AR4" s="84" t="s">
        <v>156</v>
      </c>
      <c r="AS4" s="84" t="s">
        <v>157</v>
      </c>
      <c r="AT4" s="84" t="s">
        <v>158</v>
      </c>
      <c r="AU4" s="84" t="s">
        <v>159</v>
      </c>
      <c r="AV4" s="84" t="s">
        <v>160</v>
      </c>
      <c r="AW4" s="84" t="s">
        <v>161</v>
      </c>
      <c r="AX4" s="84" t="s">
        <v>162</v>
      </c>
      <c r="AY4" s="84" t="s">
        <v>163</v>
      </c>
      <c r="AZ4" s="84" t="s">
        <v>164</v>
      </c>
      <c r="BA4" s="84" t="s">
        <v>165</v>
      </c>
      <c r="BB4" s="84" t="s">
        <v>166</v>
      </c>
      <c r="BC4" s="84" t="s">
        <v>167</v>
      </c>
      <c r="BD4" s="84" t="s">
        <v>168</v>
      </c>
      <c r="BE4" s="84" t="s">
        <v>169</v>
      </c>
      <c r="BF4" s="84" t="s">
        <v>170</v>
      </c>
      <c r="BG4" s="84" t="s">
        <v>171</v>
      </c>
      <c r="BH4" s="84" t="s">
        <v>172</v>
      </c>
      <c r="BI4" s="84" t="s">
        <v>173</v>
      </c>
      <c r="BJ4" s="84" t="s">
        <v>174</v>
      </c>
      <c r="BK4" s="84" t="s">
        <v>175</v>
      </c>
      <c r="BL4" s="84" t="s">
        <v>176</v>
      </c>
      <c r="BM4" s="84" t="s">
        <v>177</v>
      </c>
      <c r="BN4" s="84" t="s">
        <v>178</v>
      </c>
      <c r="BO4" s="84" t="s">
        <v>179</v>
      </c>
      <c r="BP4" s="84" t="s">
        <v>180</v>
      </c>
      <c r="BQ4" s="84" t="s">
        <v>181</v>
      </c>
      <c r="BR4" s="84" t="s">
        <v>182</v>
      </c>
      <c r="BS4" s="84" t="s">
        <v>183</v>
      </c>
      <c r="BT4" s="84" t="s">
        <v>184</v>
      </c>
      <c r="BU4" s="84" t="s">
        <v>185</v>
      </c>
      <c r="BV4" s="84" t="s">
        <v>186</v>
      </c>
      <c r="BW4" s="84" t="s">
        <v>187</v>
      </c>
      <c r="BX4" s="84" t="s">
        <v>188</v>
      </c>
      <c r="BY4" s="84" t="s">
        <v>189</v>
      </c>
      <c r="BZ4" s="84" t="s">
        <v>190</v>
      </c>
      <c r="CA4" s="84" t="s">
        <v>191</v>
      </c>
      <c r="CB4" s="84" t="s">
        <v>192</v>
      </c>
      <c r="CC4" s="84" t="s">
        <v>193</v>
      </c>
      <c r="CD4" s="84" t="s">
        <v>194</v>
      </c>
      <c r="CE4" s="84" t="s">
        <v>195</v>
      </c>
      <c r="CF4" s="84" t="s">
        <v>196</v>
      </c>
      <c r="CG4" s="84" t="s">
        <v>197</v>
      </c>
      <c r="CH4" s="84" t="s">
        <v>198</v>
      </c>
      <c r="CI4" s="84" t="s">
        <v>199</v>
      </c>
      <c r="CJ4" s="84" t="s">
        <v>200</v>
      </c>
      <c r="CK4" s="84" t="s">
        <v>201</v>
      </c>
      <c r="CL4" s="84" t="s">
        <v>202</v>
      </c>
      <c r="CM4" s="84" t="s">
        <v>203</v>
      </c>
      <c r="CN4" s="84" t="s">
        <v>204</v>
      </c>
      <c r="CO4" s="84" t="s">
        <v>205</v>
      </c>
      <c r="CP4" s="84" t="s">
        <v>206</v>
      </c>
      <c r="CQ4" s="84" t="s">
        <v>207</v>
      </c>
      <c r="CR4" s="84" t="s">
        <v>208</v>
      </c>
      <c r="CS4" s="84" t="s">
        <v>209</v>
      </c>
      <c r="CT4" s="84" t="s">
        <v>210</v>
      </c>
      <c r="CU4" s="84" t="s">
        <v>211</v>
      </c>
      <c r="CV4" s="84" t="s">
        <v>212</v>
      </c>
      <c r="CW4" s="84" t="s">
        <v>213</v>
      </c>
      <c r="CX4" s="84" t="s">
        <v>214</v>
      </c>
      <c r="CY4" s="84" t="s">
        <v>215</v>
      </c>
      <c r="CZ4" s="84" t="s">
        <v>216</v>
      </c>
      <c r="DA4" s="84" t="s">
        <v>217</v>
      </c>
      <c r="DB4" s="84" t="s">
        <v>218</v>
      </c>
      <c r="DC4" s="84" t="s">
        <v>219</v>
      </c>
      <c r="DD4" s="84" t="s">
        <v>220</v>
      </c>
      <c r="DE4" s="84" t="s">
        <v>221</v>
      </c>
      <c r="DF4" s="84" t="s">
        <v>222</v>
      </c>
      <c r="DG4" s="84" t="s">
        <v>223</v>
      </c>
      <c r="DH4" s="84" t="s">
        <v>224</v>
      </c>
      <c r="DI4" s="84" t="s">
        <v>225</v>
      </c>
      <c r="DJ4" s="84" t="s">
        <v>226</v>
      </c>
      <c r="DK4" s="84" t="s">
        <v>227</v>
      </c>
      <c r="DL4" s="84" t="s">
        <v>228</v>
      </c>
      <c r="DM4" s="84" t="s">
        <v>229</v>
      </c>
      <c r="DN4" s="84" t="s">
        <v>230</v>
      </c>
      <c r="DO4" s="84" t="s">
        <v>231</v>
      </c>
      <c r="DP4" s="84" t="s">
        <v>232</v>
      </c>
      <c r="DQ4" s="84" t="s">
        <v>233</v>
      </c>
      <c r="DR4" s="84" t="s">
        <v>234</v>
      </c>
      <c r="DS4" s="84" t="s">
        <v>235</v>
      </c>
      <c r="DT4" s="84" t="s">
        <v>236</v>
      </c>
      <c r="DU4" s="84" t="s">
        <v>237</v>
      </c>
      <c r="DV4" s="84" t="s">
        <v>238</v>
      </c>
      <c r="DW4" s="84" t="s">
        <v>239</v>
      </c>
      <c r="DX4" s="84" t="s">
        <v>240</v>
      </c>
      <c r="DY4" s="84" t="s">
        <v>241</v>
      </c>
      <c r="DZ4" s="84" t="s">
        <v>242</v>
      </c>
      <c r="EA4" s="84" t="s">
        <v>244</v>
      </c>
      <c r="EB4" s="84" t="s">
        <v>243</v>
      </c>
      <c r="EC4" s="84" t="s">
        <v>245</v>
      </c>
      <c r="ED4" s="84" t="s">
        <v>246</v>
      </c>
      <c r="EE4" s="84" t="s">
        <v>247</v>
      </c>
      <c r="EF4" s="84" t="s">
        <v>248</v>
      </c>
      <c r="EG4" s="84" t="s">
        <v>249</v>
      </c>
      <c r="EH4" s="84" t="s">
        <v>250</v>
      </c>
      <c r="EI4" s="84" t="s">
        <v>251</v>
      </c>
      <c r="EJ4" s="84" t="s">
        <v>252</v>
      </c>
      <c r="EK4" s="84" t="s">
        <v>253</v>
      </c>
      <c r="EL4" s="84" t="s">
        <v>254</v>
      </c>
      <c r="EM4" s="84" t="s">
        <v>255</v>
      </c>
      <c r="EN4" s="84" t="s">
        <v>256</v>
      </c>
      <c r="EO4" s="84" t="s">
        <v>257</v>
      </c>
      <c r="EP4" s="84" t="s">
        <v>258</v>
      </c>
      <c r="EQ4" s="84" t="s">
        <v>259</v>
      </c>
      <c r="ER4" s="84" t="s">
        <v>260</v>
      </c>
      <c r="ES4" s="84" t="s">
        <v>261</v>
      </c>
      <c r="ET4" s="84" t="s">
        <v>10</v>
      </c>
      <c r="EU4" s="84" t="s">
        <v>262</v>
      </c>
      <c r="EV4" s="84" t="s">
        <v>263</v>
      </c>
      <c r="EW4" s="84" t="s">
        <v>264</v>
      </c>
      <c r="EX4" s="84" t="s">
        <v>265</v>
      </c>
      <c r="EY4" s="84" t="s">
        <v>266</v>
      </c>
      <c r="EZ4" s="84" t="s">
        <v>267</v>
      </c>
      <c r="FA4" s="84" t="s">
        <v>268</v>
      </c>
      <c r="FB4" s="84" t="s">
        <v>269</v>
      </c>
      <c r="FC4" s="84" t="s">
        <v>270</v>
      </c>
      <c r="FD4" s="84" t="s">
        <v>271</v>
      </c>
      <c r="FE4" s="84" t="s">
        <v>272</v>
      </c>
      <c r="FF4" s="84" t="s">
        <v>273</v>
      </c>
      <c r="FG4" s="84" t="s">
        <v>274</v>
      </c>
      <c r="FH4" s="84" t="s">
        <v>275</v>
      </c>
      <c r="FI4" s="84" t="s">
        <v>276</v>
      </c>
      <c r="FJ4" s="84" t="s">
        <v>277</v>
      </c>
      <c r="FK4" s="84" t="s">
        <v>278</v>
      </c>
      <c r="FL4" s="84" t="s">
        <v>279</v>
      </c>
      <c r="FM4" s="84" t="s">
        <v>280</v>
      </c>
      <c r="FN4" s="84" t="s">
        <v>281</v>
      </c>
      <c r="FO4" s="84" t="s">
        <v>282</v>
      </c>
      <c r="FP4" s="84" t="s">
        <v>283</v>
      </c>
      <c r="FQ4" s="84" t="s">
        <v>284</v>
      </c>
      <c r="FR4" s="84" t="s">
        <v>285</v>
      </c>
      <c r="FS4" s="84" t="s">
        <v>286</v>
      </c>
      <c r="FT4" s="84" t="s">
        <v>287</v>
      </c>
      <c r="FU4" s="84" t="s">
        <v>288</v>
      </c>
      <c r="FV4" s="84" t="s">
        <v>289</v>
      </c>
      <c r="FW4" s="84" t="s">
        <v>290</v>
      </c>
      <c r="FX4" s="84" t="s">
        <v>291</v>
      </c>
      <c r="FY4" s="84" t="s">
        <v>292</v>
      </c>
      <c r="FZ4" s="84" t="s">
        <v>293</v>
      </c>
      <c r="GA4" s="84" t="s">
        <v>294</v>
      </c>
      <c r="GB4" s="84" t="s">
        <v>295</v>
      </c>
      <c r="GC4" s="84" t="s">
        <v>296</v>
      </c>
      <c r="GD4" s="84" t="s">
        <v>297</v>
      </c>
      <c r="GE4" s="84" t="s">
        <v>298</v>
      </c>
      <c r="GF4" s="84" t="s">
        <v>299</v>
      </c>
      <c r="GG4" s="84" t="s">
        <v>300</v>
      </c>
      <c r="GH4" s="84" t="s">
        <v>301</v>
      </c>
      <c r="GI4" s="84" t="s">
        <v>302</v>
      </c>
      <c r="GJ4" s="84" t="s">
        <v>303</v>
      </c>
      <c r="GK4" s="84" t="s">
        <v>304</v>
      </c>
      <c r="GL4" s="84" t="s">
        <v>305</v>
      </c>
      <c r="GM4" s="84" t="s">
        <v>306</v>
      </c>
      <c r="GN4" s="84" t="s">
        <v>307</v>
      </c>
      <c r="GO4" s="84" t="s">
        <v>308</v>
      </c>
      <c r="GP4" s="84" t="s">
        <v>309</v>
      </c>
      <c r="GQ4" s="84" t="s">
        <v>310</v>
      </c>
      <c r="GR4" s="84" t="s">
        <v>311</v>
      </c>
      <c r="GS4" s="84" t="s">
        <v>312</v>
      </c>
      <c r="GT4" s="84" t="s">
        <v>313</v>
      </c>
      <c r="GU4" s="84" t="s">
        <v>314</v>
      </c>
      <c r="GV4" s="84" t="s">
        <v>315</v>
      </c>
      <c r="GW4" s="84" t="s">
        <v>316</v>
      </c>
      <c r="GX4" s="84" t="s">
        <v>317</v>
      </c>
      <c r="GY4" s="84" t="s">
        <v>318</v>
      </c>
      <c r="GZ4" s="84" t="s">
        <v>319</v>
      </c>
      <c r="HA4" s="84" t="s">
        <v>320</v>
      </c>
      <c r="HB4" s="84" t="s">
        <v>321</v>
      </c>
      <c r="HC4" s="84" t="s">
        <v>322</v>
      </c>
      <c r="HD4" s="84" t="s">
        <v>323</v>
      </c>
      <c r="HE4" s="84" t="s">
        <v>324</v>
      </c>
      <c r="HF4" s="84" t="s">
        <v>325</v>
      </c>
      <c r="HG4" s="84" t="s">
        <v>326</v>
      </c>
      <c r="HH4" s="84" t="s">
        <v>327</v>
      </c>
      <c r="HI4" s="84" t="s">
        <v>328</v>
      </c>
      <c r="HJ4" s="84" t="s">
        <v>329</v>
      </c>
      <c r="HK4" s="84" t="s">
        <v>330</v>
      </c>
      <c r="HL4" s="84" t="s">
        <v>331</v>
      </c>
      <c r="HM4" s="84" t="s">
        <v>332</v>
      </c>
      <c r="HN4" s="84" t="s">
        <v>333</v>
      </c>
      <c r="HO4" s="84" t="s">
        <v>334</v>
      </c>
      <c r="HP4" s="84" t="s">
        <v>335</v>
      </c>
      <c r="HQ4" s="84" t="s">
        <v>336</v>
      </c>
      <c r="HR4" s="84" t="s">
        <v>337</v>
      </c>
      <c r="HS4" s="84" t="s">
        <v>338</v>
      </c>
      <c r="HT4" s="84" t="s">
        <v>339</v>
      </c>
      <c r="HU4" s="84" t="s">
        <v>340</v>
      </c>
      <c r="HV4" s="84" t="s">
        <v>341</v>
      </c>
      <c r="HW4" s="84" t="s">
        <v>342</v>
      </c>
      <c r="HX4" s="84" t="s">
        <v>343</v>
      </c>
      <c r="HY4" s="84" t="s">
        <v>344</v>
      </c>
      <c r="HZ4" s="84" t="s">
        <v>345</v>
      </c>
      <c r="IA4" s="84" t="s">
        <v>346</v>
      </c>
      <c r="IB4" s="84" t="s">
        <v>347</v>
      </c>
      <c r="IC4" s="84" t="s">
        <v>348</v>
      </c>
      <c r="ID4" s="84" t="s">
        <v>349</v>
      </c>
      <c r="IE4" s="84" t="s">
        <v>350</v>
      </c>
      <c r="IF4" s="84" t="s">
        <v>351</v>
      </c>
    </row>
    <row r="5" spans="1:240" ht="56.25" customHeight="1">
      <c r="A5" s="75"/>
      <c r="B5" s="76"/>
      <c r="C5" s="76"/>
      <c r="D5" s="77" t="s">
        <v>11</v>
      </c>
      <c r="E5" s="77"/>
      <c r="F5" s="77"/>
      <c r="G5" s="85"/>
      <c r="H5" s="85"/>
      <c r="I5" s="85"/>
      <c r="J5" s="85"/>
      <c r="K5" s="85"/>
      <c r="L5" s="85"/>
      <c r="M5" s="85"/>
      <c r="N5" s="84"/>
      <c r="O5" s="84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6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</row>
    <row r="6" spans="1:240" ht="84" customHeight="1">
      <c r="A6" s="75"/>
      <c r="B6" s="76"/>
      <c r="C6" s="76"/>
      <c r="D6" s="52" t="s">
        <v>12</v>
      </c>
      <c r="E6" s="51" t="s">
        <v>13</v>
      </c>
      <c r="F6" s="51" t="s">
        <v>14</v>
      </c>
      <c r="G6" s="85"/>
      <c r="H6" s="85"/>
      <c r="I6" s="85"/>
      <c r="J6" s="85"/>
      <c r="K6" s="85"/>
      <c r="L6" s="85"/>
      <c r="M6" s="85"/>
      <c r="N6" s="84"/>
      <c r="O6" s="84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6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</row>
    <row r="7" spans="1:240" s="2" customFormat="1" ht="15" customHeight="1">
      <c r="A7" s="11" t="s">
        <v>15</v>
      </c>
      <c r="B7" s="12" t="s">
        <v>16</v>
      </c>
      <c r="C7" s="13" t="s">
        <v>17</v>
      </c>
      <c r="D7" s="14">
        <f>E7+F7</f>
        <v>2488.4130000000005</v>
      </c>
      <c r="E7" s="14">
        <f>E10+E17+E28+E30+E33+E35+E37+E39+E41+E43+E45+E47+E49+E51+E53+E55+E57+E59+E61+E63+E65</f>
        <v>557.92800000000011</v>
      </c>
      <c r="F7" s="14">
        <f>F10+F17+F28+F30+F33+F37+F39+F43+F51</f>
        <v>1930.4850000000001</v>
      </c>
      <c r="G7" s="14">
        <f t="shared" ref="G7:BT7" si="0">G10+G17+G28+G30+G33+G35+G37+G39+G41+G43+G45+G47+G49+G51+G53+G55+G57+G59+G61+G63+G65</f>
        <v>1.7789999999999999</v>
      </c>
      <c r="H7" s="14">
        <f t="shared" si="0"/>
        <v>0</v>
      </c>
      <c r="I7" s="14">
        <f t="shared" si="0"/>
        <v>1.333</v>
      </c>
      <c r="J7" s="14">
        <f t="shared" si="0"/>
        <v>0</v>
      </c>
      <c r="K7" s="14">
        <f t="shared" si="0"/>
        <v>1.333</v>
      </c>
      <c r="L7" s="14">
        <f t="shared" si="0"/>
        <v>0</v>
      </c>
      <c r="M7" s="14">
        <f t="shared" si="0"/>
        <v>0</v>
      </c>
      <c r="N7" s="14">
        <f t="shared" si="0"/>
        <v>94.009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144.42099999999999</v>
      </c>
      <c r="T7" s="14">
        <f t="shared" si="0"/>
        <v>0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0</v>
      </c>
      <c r="Y7" s="14">
        <f t="shared" si="0"/>
        <v>0</v>
      </c>
      <c r="Z7" s="14">
        <f t="shared" si="0"/>
        <v>0</v>
      </c>
      <c r="AA7" s="14">
        <f t="shared" si="0"/>
        <v>0</v>
      </c>
      <c r="AB7" s="14">
        <f t="shared" si="0"/>
        <v>4.1900000000000004</v>
      </c>
      <c r="AC7" s="14">
        <f t="shared" si="0"/>
        <v>4.1900000000000004</v>
      </c>
      <c r="AD7" s="14">
        <f t="shared" si="0"/>
        <v>111.21</v>
      </c>
      <c r="AE7" s="14">
        <f t="shared" si="0"/>
        <v>0</v>
      </c>
      <c r="AF7" s="14">
        <f t="shared" si="0"/>
        <v>0</v>
      </c>
      <c r="AG7" s="14">
        <f t="shared" si="0"/>
        <v>0.44400000000000001</v>
      </c>
      <c r="AH7" s="14">
        <f t="shared" si="0"/>
        <v>0</v>
      </c>
      <c r="AI7" s="14">
        <f t="shared" si="0"/>
        <v>0.29899999999999999</v>
      </c>
      <c r="AJ7" s="14">
        <f t="shared" si="0"/>
        <v>0</v>
      </c>
      <c r="AK7" s="14">
        <f t="shared" si="0"/>
        <v>0</v>
      </c>
      <c r="AL7" s="14">
        <f t="shared" si="0"/>
        <v>0</v>
      </c>
      <c r="AM7" s="14">
        <f t="shared" si="0"/>
        <v>0.41899999999999998</v>
      </c>
      <c r="AN7" s="14">
        <f t="shared" si="0"/>
        <v>0</v>
      </c>
      <c r="AO7" s="14">
        <f t="shared" si="0"/>
        <v>0.89800000000000002</v>
      </c>
      <c r="AP7" s="14">
        <f t="shared" si="0"/>
        <v>0</v>
      </c>
      <c r="AQ7" s="14">
        <f t="shared" si="0"/>
        <v>0</v>
      </c>
      <c r="AR7" s="14">
        <f t="shared" si="0"/>
        <v>1.0409999999999999</v>
      </c>
      <c r="AS7" s="14">
        <f t="shared" si="0"/>
        <v>0</v>
      </c>
      <c r="AT7" s="14">
        <f t="shared" si="0"/>
        <v>0</v>
      </c>
      <c r="AU7" s="14">
        <f t="shared" si="0"/>
        <v>0</v>
      </c>
      <c r="AV7" s="14">
        <f t="shared" si="0"/>
        <v>0</v>
      </c>
      <c r="AW7" s="14">
        <f t="shared" si="0"/>
        <v>1.198</v>
      </c>
      <c r="AX7" s="14">
        <f t="shared" si="0"/>
        <v>10.997999999999999</v>
      </c>
      <c r="AY7" s="14">
        <f t="shared" si="0"/>
        <v>0</v>
      </c>
      <c r="AZ7" s="14">
        <f t="shared" si="0"/>
        <v>0</v>
      </c>
      <c r="BA7" s="14">
        <f t="shared" si="0"/>
        <v>1.41</v>
      </c>
      <c r="BB7" s="14">
        <f t="shared" si="0"/>
        <v>3.4159999999999999</v>
      </c>
      <c r="BC7" s="14">
        <f t="shared" si="0"/>
        <v>0</v>
      </c>
      <c r="BD7" s="14">
        <f t="shared" si="0"/>
        <v>7.9640000000000004</v>
      </c>
      <c r="BE7" s="14">
        <f t="shared" si="0"/>
        <v>0.41899999999999998</v>
      </c>
      <c r="BF7" s="14">
        <f t="shared" si="0"/>
        <v>2.3740000000000001</v>
      </c>
      <c r="BG7" s="14">
        <f t="shared" si="0"/>
        <v>0</v>
      </c>
      <c r="BH7" s="14">
        <f t="shared" si="0"/>
        <v>198.57900000000001</v>
      </c>
      <c r="BI7" s="14">
        <f t="shared" si="0"/>
        <v>0</v>
      </c>
      <c r="BJ7" s="14">
        <f t="shared" si="0"/>
        <v>0</v>
      </c>
      <c r="BK7" s="14">
        <f t="shared" si="0"/>
        <v>1.486</v>
      </c>
      <c r="BL7" s="14">
        <f t="shared" si="0"/>
        <v>0</v>
      </c>
      <c r="BM7" s="14">
        <f t="shared" si="0"/>
        <v>2.5259999999999998</v>
      </c>
      <c r="BN7" s="14">
        <f t="shared" si="0"/>
        <v>0</v>
      </c>
      <c r="BO7" s="14">
        <f t="shared" si="0"/>
        <v>0</v>
      </c>
      <c r="BP7" s="14">
        <f t="shared" si="0"/>
        <v>0</v>
      </c>
      <c r="BQ7" s="14">
        <f t="shared" si="0"/>
        <v>0</v>
      </c>
      <c r="BR7" s="14">
        <f t="shared" si="0"/>
        <v>0</v>
      </c>
      <c r="BS7" s="14">
        <f t="shared" si="0"/>
        <v>0</v>
      </c>
      <c r="BT7" s="14">
        <f t="shared" si="0"/>
        <v>6.7389999999999999</v>
      </c>
      <c r="BU7" s="14">
        <f>BU10+BU17+BU28+BU30+BU33+BU35+BU37+BU39+BU41+BU43+BU45+BU47+BU49+BU51+BU53+BU55+BU57+BU59+BU61+BU63+BU65</f>
        <v>18.951999999999998</v>
      </c>
      <c r="BV7" s="14">
        <f t="shared" ref="BV7:EG7" si="1">BV10+BV17+BV28+BV30+BV33+BV35+BV37+BV39+BV41+BV43+BV45+BV47+BV49+BV51+BV53+BV55+BV57+BV59+BV61+BV63+BV65</f>
        <v>0</v>
      </c>
      <c r="BW7" s="14">
        <f t="shared" si="1"/>
        <v>0</v>
      </c>
      <c r="BX7" s="14">
        <f t="shared" si="1"/>
        <v>0</v>
      </c>
      <c r="BY7" s="14">
        <f t="shared" si="1"/>
        <v>0</v>
      </c>
      <c r="BZ7" s="14">
        <f t="shared" si="1"/>
        <v>0</v>
      </c>
      <c r="CA7" s="14">
        <f t="shared" si="1"/>
        <v>0</v>
      </c>
      <c r="CB7" s="14">
        <f t="shared" si="1"/>
        <v>0.29899999999999999</v>
      </c>
      <c r="CC7" s="14">
        <f t="shared" si="1"/>
        <v>0</v>
      </c>
      <c r="CD7" s="14">
        <f t="shared" si="1"/>
        <v>3.9359999999999999</v>
      </c>
      <c r="CE7" s="14">
        <f t="shared" si="1"/>
        <v>0</v>
      </c>
      <c r="CF7" s="14">
        <f t="shared" si="1"/>
        <v>0</v>
      </c>
      <c r="CG7" s="14">
        <f t="shared" si="1"/>
        <v>14.186999999999999</v>
      </c>
      <c r="CH7" s="14">
        <f t="shared" si="1"/>
        <v>0</v>
      </c>
      <c r="CI7" s="14">
        <f t="shared" si="1"/>
        <v>0</v>
      </c>
      <c r="CJ7" s="14">
        <f t="shared" si="1"/>
        <v>0</v>
      </c>
      <c r="CK7" s="14">
        <f t="shared" si="1"/>
        <v>0</v>
      </c>
      <c r="CL7" s="14">
        <f t="shared" si="1"/>
        <v>0</v>
      </c>
      <c r="CM7" s="14">
        <f t="shared" si="1"/>
        <v>0</v>
      </c>
      <c r="CN7" s="14">
        <f t="shared" si="1"/>
        <v>0</v>
      </c>
      <c r="CO7" s="14">
        <f t="shared" si="1"/>
        <v>0</v>
      </c>
      <c r="CP7" s="14">
        <f t="shared" si="1"/>
        <v>0</v>
      </c>
      <c r="CQ7" s="14">
        <f t="shared" si="1"/>
        <v>0</v>
      </c>
      <c r="CR7" s="14">
        <f t="shared" si="1"/>
        <v>0</v>
      </c>
      <c r="CS7" s="14">
        <f t="shared" si="1"/>
        <v>0</v>
      </c>
      <c r="CT7" s="14">
        <f t="shared" si="1"/>
        <v>0</v>
      </c>
      <c r="CU7" s="14">
        <f t="shared" si="1"/>
        <v>0</v>
      </c>
      <c r="CV7" s="14">
        <f t="shared" si="1"/>
        <v>0</v>
      </c>
      <c r="CW7" s="14">
        <f t="shared" si="1"/>
        <v>0</v>
      </c>
      <c r="CX7" s="14">
        <f t="shared" si="1"/>
        <v>0</v>
      </c>
      <c r="CY7" s="14">
        <f t="shared" si="1"/>
        <v>0</v>
      </c>
      <c r="CZ7" s="14">
        <f t="shared" si="1"/>
        <v>0</v>
      </c>
      <c r="DA7" s="14">
        <f t="shared" si="1"/>
        <v>0</v>
      </c>
      <c r="DB7" s="14">
        <f t="shared" si="1"/>
        <v>0</v>
      </c>
      <c r="DC7" s="14">
        <f t="shared" si="1"/>
        <v>0</v>
      </c>
      <c r="DD7" s="14">
        <f t="shared" si="1"/>
        <v>0</v>
      </c>
      <c r="DE7" s="14">
        <f t="shared" si="1"/>
        <v>0</v>
      </c>
      <c r="DF7" s="14">
        <f t="shared" si="1"/>
        <v>0</v>
      </c>
      <c r="DG7" s="14">
        <f t="shared" si="1"/>
        <v>0</v>
      </c>
      <c r="DH7" s="14">
        <f t="shared" si="1"/>
        <v>0</v>
      </c>
      <c r="DI7" s="14">
        <f t="shared" si="1"/>
        <v>0</v>
      </c>
      <c r="DJ7" s="14">
        <f t="shared" si="1"/>
        <v>0</v>
      </c>
      <c r="DK7" s="14">
        <f t="shared" si="1"/>
        <v>5.9690000000000003</v>
      </c>
      <c r="DL7" s="14">
        <f t="shared" si="1"/>
        <v>0</v>
      </c>
      <c r="DM7" s="14">
        <f t="shared" si="1"/>
        <v>0</v>
      </c>
      <c r="DN7" s="14">
        <f t="shared" si="1"/>
        <v>0</v>
      </c>
      <c r="DO7" s="14">
        <f t="shared" si="1"/>
        <v>0</v>
      </c>
      <c r="DP7" s="14">
        <f t="shared" si="1"/>
        <v>0</v>
      </c>
      <c r="DQ7" s="14">
        <f t="shared" si="1"/>
        <v>0</v>
      </c>
      <c r="DR7" s="14">
        <f t="shared" si="1"/>
        <v>0</v>
      </c>
      <c r="DS7" s="14">
        <f t="shared" si="1"/>
        <v>0</v>
      </c>
      <c r="DT7" s="14">
        <f t="shared" si="1"/>
        <v>0</v>
      </c>
      <c r="DU7" s="14">
        <f t="shared" si="1"/>
        <v>0</v>
      </c>
      <c r="DV7" s="14">
        <f t="shared" si="1"/>
        <v>0</v>
      </c>
      <c r="DW7" s="14">
        <f t="shared" si="1"/>
        <v>0</v>
      </c>
      <c r="DX7" s="14">
        <f t="shared" si="1"/>
        <v>0</v>
      </c>
      <c r="DY7" s="14">
        <f t="shared" si="1"/>
        <v>1.2569999999999999</v>
      </c>
      <c r="DZ7" s="14">
        <f t="shared" si="1"/>
        <v>0</v>
      </c>
      <c r="EA7" s="14">
        <f t="shared" si="1"/>
        <v>0</v>
      </c>
      <c r="EB7" s="14">
        <f t="shared" si="1"/>
        <v>0</v>
      </c>
      <c r="EC7" s="14">
        <f t="shared" si="1"/>
        <v>0</v>
      </c>
      <c r="ED7" s="14">
        <f t="shared" si="1"/>
        <v>0</v>
      </c>
      <c r="EE7" s="14">
        <f t="shared" si="1"/>
        <v>0</v>
      </c>
      <c r="EF7" s="14">
        <f t="shared" si="1"/>
        <v>0</v>
      </c>
      <c r="EG7" s="14">
        <f t="shared" si="1"/>
        <v>0</v>
      </c>
      <c r="EH7" s="14">
        <f t="shared" ref="EH7:GV7" si="2">EH10+EH17+EH28+EH30+EH33+EH35+EH37+EH39+EH41+EH43+EH45+EH47+EH49+EH51+EH53+EH55+EH57+EH59+EH61+EH63+EH65</f>
        <v>0</v>
      </c>
      <c r="EI7" s="14">
        <f t="shared" si="2"/>
        <v>0</v>
      </c>
      <c r="EJ7" s="14">
        <f t="shared" si="2"/>
        <v>16.814</v>
      </c>
      <c r="EK7" s="14">
        <f t="shared" si="2"/>
        <v>10.347000000000001</v>
      </c>
      <c r="EL7" s="14">
        <f t="shared" si="2"/>
        <v>0</v>
      </c>
      <c r="EM7" s="14">
        <f t="shared" si="2"/>
        <v>15.916</v>
      </c>
      <c r="EN7" s="14">
        <f t="shared" si="2"/>
        <v>0</v>
      </c>
      <c r="EO7" s="14">
        <f t="shared" si="2"/>
        <v>0</v>
      </c>
      <c r="EP7" s="14">
        <f t="shared" si="2"/>
        <v>0</v>
      </c>
      <c r="EQ7" s="14">
        <f t="shared" si="2"/>
        <v>16.100000000000001</v>
      </c>
      <c r="ER7" s="14">
        <f t="shared" si="2"/>
        <v>0</v>
      </c>
      <c r="ES7" s="14">
        <f t="shared" si="2"/>
        <v>0</v>
      </c>
      <c r="ET7" s="14">
        <f t="shared" si="2"/>
        <v>0</v>
      </c>
      <c r="EU7" s="14">
        <f t="shared" si="2"/>
        <v>2.9710000000000001</v>
      </c>
      <c r="EV7" s="14">
        <f t="shared" si="2"/>
        <v>299.476</v>
      </c>
      <c r="EW7" s="14">
        <f t="shared" si="2"/>
        <v>0</v>
      </c>
      <c r="EX7" s="14">
        <f t="shared" si="2"/>
        <v>0</v>
      </c>
      <c r="EY7" s="14">
        <f t="shared" si="2"/>
        <v>0</v>
      </c>
      <c r="EZ7" s="14">
        <f t="shared" si="2"/>
        <v>0</v>
      </c>
      <c r="FA7" s="14">
        <f t="shared" si="2"/>
        <v>0</v>
      </c>
      <c r="FB7" s="14">
        <f t="shared" si="2"/>
        <v>0</v>
      </c>
      <c r="FC7" s="14">
        <f t="shared" si="2"/>
        <v>0</v>
      </c>
      <c r="FD7" s="14">
        <f t="shared" si="2"/>
        <v>0</v>
      </c>
      <c r="FE7" s="14">
        <f t="shared" si="2"/>
        <v>1.929</v>
      </c>
      <c r="FF7" s="14">
        <f t="shared" si="2"/>
        <v>0</v>
      </c>
      <c r="FG7" s="14">
        <f t="shared" si="2"/>
        <v>0</v>
      </c>
      <c r="FH7" s="14">
        <f t="shared" si="2"/>
        <v>0</v>
      </c>
      <c r="FI7" s="14">
        <f t="shared" si="2"/>
        <v>0</v>
      </c>
      <c r="FJ7" s="14">
        <f t="shared" si="2"/>
        <v>0</v>
      </c>
      <c r="FK7" s="14">
        <f t="shared" si="2"/>
        <v>21.768999999999998</v>
      </c>
      <c r="FL7" s="14">
        <f t="shared" si="2"/>
        <v>0</v>
      </c>
      <c r="FM7" s="14">
        <f t="shared" si="2"/>
        <v>0</v>
      </c>
      <c r="FN7" s="14">
        <f t="shared" si="2"/>
        <v>0</v>
      </c>
      <c r="FO7" s="14">
        <f t="shared" si="2"/>
        <v>0</v>
      </c>
      <c r="FP7" s="14">
        <f t="shared" si="2"/>
        <v>0</v>
      </c>
      <c r="FQ7" s="14">
        <f t="shared" si="2"/>
        <v>0</v>
      </c>
      <c r="FR7" s="14">
        <f t="shared" si="2"/>
        <v>0</v>
      </c>
      <c r="FS7" s="14">
        <f t="shared" si="2"/>
        <v>0</v>
      </c>
      <c r="FT7" s="14">
        <f t="shared" si="2"/>
        <v>0</v>
      </c>
      <c r="FU7" s="14">
        <f t="shared" si="2"/>
        <v>0</v>
      </c>
      <c r="FV7" s="14">
        <f t="shared" si="2"/>
        <v>2.601</v>
      </c>
      <c r="FW7" s="14">
        <f t="shared" si="2"/>
        <v>0</v>
      </c>
      <c r="FX7" s="14">
        <f t="shared" si="2"/>
        <v>0.59899999999999998</v>
      </c>
      <c r="FY7" s="14">
        <f t="shared" si="2"/>
        <v>10.867000000000001</v>
      </c>
      <c r="FZ7" s="14">
        <f t="shared" si="2"/>
        <v>0</v>
      </c>
      <c r="GA7" s="14">
        <f t="shared" si="2"/>
        <v>0</v>
      </c>
      <c r="GB7" s="14">
        <f t="shared" si="2"/>
        <v>2.1629999999999998</v>
      </c>
      <c r="GC7" s="14">
        <f t="shared" si="2"/>
        <v>13.936</v>
      </c>
      <c r="GD7" s="14">
        <f t="shared" si="2"/>
        <v>0.44400000000000001</v>
      </c>
      <c r="GE7" s="14">
        <f t="shared" si="2"/>
        <v>0</v>
      </c>
      <c r="GF7" s="14">
        <f t="shared" si="2"/>
        <v>6.1040000000000001</v>
      </c>
      <c r="GG7" s="14">
        <f t="shared" si="2"/>
        <v>0</v>
      </c>
      <c r="GH7" s="14">
        <f t="shared" si="2"/>
        <v>0.84</v>
      </c>
      <c r="GI7" s="14">
        <f t="shared" si="2"/>
        <v>0</v>
      </c>
      <c r="GJ7" s="14">
        <f t="shared" si="2"/>
        <v>0</v>
      </c>
      <c r="GK7" s="14">
        <f t="shared" si="2"/>
        <v>0.59899999999999998</v>
      </c>
      <c r="GL7" s="14">
        <f t="shared" si="2"/>
        <v>0</v>
      </c>
      <c r="GM7" s="14">
        <f t="shared" si="2"/>
        <v>10.94</v>
      </c>
      <c r="GN7" s="14">
        <f t="shared" si="2"/>
        <v>0</v>
      </c>
      <c r="GO7" s="14">
        <f t="shared" si="2"/>
        <v>0</v>
      </c>
      <c r="GP7" s="14">
        <f t="shared" si="2"/>
        <v>0</v>
      </c>
      <c r="GQ7" s="14">
        <f t="shared" si="2"/>
        <v>0</v>
      </c>
      <c r="GR7" s="14">
        <f t="shared" si="2"/>
        <v>0</v>
      </c>
      <c r="GS7" s="14">
        <f t="shared" si="2"/>
        <v>0</v>
      </c>
      <c r="GT7" s="14">
        <f t="shared" si="2"/>
        <v>0</v>
      </c>
      <c r="GU7" s="14">
        <f t="shared" si="2"/>
        <v>0</v>
      </c>
      <c r="GV7" s="14">
        <f t="shared" si="2"/>
        <v>225.26000000000002</v>
      </c>
      <c r="GW7" s="14">
        <f t="shared" ref="GW7:IF7" si="3">GW10+GW17+GW28+GW30+GW33+GW35+GW37+GW39+GW41+GW43+GW45+GW47+GW49+GW51+GW53+GW55+GW57+GW59+GW61+GW63+GW65</f>
        <v>0</v>
      </c>
      <c r="GX7" s="14">
        <f t="shared" si="3"/>
        <v>0</v>
      </c>
      <c r="GY7" s="14">
        <f t="shared" si="3"/>
        <v>0</v>
      </c>
      <c r="GZ7" s="14">
        <f t="shared" si="3"/>
        <v>0</v>
      </c>
      <c r="HA7" s="14">
        <f t="shared" si="3"/>
        <v>0</v>
      </c>
      <c r="HB7" s="14">
        <f t="shared" si="3"/>
        <v>12.63</v>
      </c>
      <c r="HC7" s="14">
        <f t="shared" si="3"/>
        <v>0</v>
      </c>
      <c r="HD7" s="14">
        <f t="shared" si="3"/>
        <v>0.89</v>
      </c>
      <c r="HE7" s="14">
        <f t="shared" si="3"/>
        <v>0</v>
      </c>
      <c r="HF7" s="14">
        <f t="shared" si="3"/>
        <v>0</v>
      </c>
      <c r="HG7" s="14">
        <f t="shared" si="3"/>
        <v>0</v>
      </c>
      <c r="HH7" s="14">
        <f t="shared" si="3"/>
        <v>0.29899999999999999</v>
      </c>
      <c r="HI7" s="14">
        <f t="shared" si="3"/>
        <v>0</v>
      </c>
      <c r="HJ7" s="14">
        <f t="shared" si="3"/>
        <v>0</v>
      </c>
      <c r="HK7" s="14">
        <f t="shared" si="3"/>
        <v>0</v>
      </c>
      <c r="HL7" s="14">
        <f t="shared" si="3"/>
        <v>0</v>
      </c>
      <c r="HM7" s="14">
        <f t="shared" si="3"/>
        <v>471.92199999999997</v>
      </c>
      <c r="HN7" s="14">
        <f t="shared" si="3"/>
        <v>0</v>
      </c>
      <c r="HO7" s="14">
        <f t="shared" si="3"/>
        <v>0</v>
      </c>
      <c r="HP7" s="14">
        <f t="shared" si="3"/>
        <v>0</v>
      </c>
      <c r="HQ7" s="14">
        <f t="shared" si="3"/>
        <v>0</v>
      </c>
      <c r="HR7" s="14">
        <f t="shared" si="3"/>
        <v>0</v>
      </c>
      <c r="HS7" s="14">
        <f t="shared" si="3"/>
        <v>13.295999999999999</v>
      </c>
      <c r="HT7" s="14">
        <f t="shared" si="3"/>
        <v>0</v>
      </c>
      <c r="HU7" s="14">
        <f t="shared" si="3"/>
        <v>0</v>
      </c>
      <c r="HV7" s="14">
        <f t="shared" si="3"/>
        <v>0</v>
      </c>
      <c r="HW7" s="14">
        <f t="shared" si="3"/>
        <v>9.3330000000000002</v>
      </c>
      <c r="HX7" s="14">
        <f t="shared" si="3"/>
        <v>0</v>
      </c>
      <c r="HY7" s="14">
        <f t="shared" si="3"/>
        <v>0</v>
      </c>
      <c r="HZ7" s="14">
        <f t="shared" si="3"/>
        <v>0</v>
      </c>
      <c r="IA7" s="14">
        <f t="shared" si="3"/>
        <v>0.41899999999999998</v>
      </c>
      <c r="IB7" s="14">
        <f t="shared" si="3"/>
        <v>0</v>
      </c>
      <c r="IC7" s="14">
        <f t="shared" si="3"/>
        <v>0</v>
      </c>
      <c r="ID7" s="14">
        <f t="shared" si="3"/>
        <v>11.238999999999999</v>
      </c>
      <c r="IE7" s="14">
        <f t="shared" si="3"/>
        <v>0</v>
      </c>
      <c r="IF7" s="14">
        <f t="shared" si="3"/>
        <v>756.80000000000007</v>
      </c>
    </row>
    <row r="8" spans="1:240" ht="13.5" customHeight="1">
      <c r="A8" s="15">
        <v>1</v>
      </c>
      <c r="B8" s="53" t="s">
        <v>18</v>
      </c>
      <c r="C8" s="16" t="s">
        <v>19</v>
      </c>
      <c r="D8" s="17">
        <f>E8+F8</f>
        <v>0</v>
      </c>
      <c r="E8" s="17">
        <f>SUM(G8:IF8)</f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</row>
    <row r="9" spans="1:240" ht="13.5" customHeight="1">
      <c r="A9" s="15"/>
      <c r="B9" s="53"/>
      <c r="C9" s="16" t="s">
        <v>20</v>
      </c>
      <c r="D9" s="17">
        <f t="shared" ref="D9:D15" si="4">E9+F9</f>
        <v>0</v>
      </c>
      <c r="E9" s="17">
        <f>E11+E13</f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</row>
    <row r="10" spans="1:240" ht="13.5" customHeight="1">
      <c r="A10" s="15"/>
      <c r="B10" s="53" t="s">
        <v>21</v>
      </c>
      <c r="C10" s="16" t="s">
        <v>17</v>
      </c>
      <c r="D10" s="17">
        <f t="shared" si="4"/>
        <v>0</v>
      </c>
      <c r="E10" s="17">
        <f>E12+E14+E15</f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</row>
    <row r="11" spans="1:240" ht="13.5" customHeight="1">
      <c r="A11" s="15" t="s">
        <v>22</v>
      </c>
      <c r="B11" s="53" t="s">
        <v>23</v>
      </c>
      <c r="C11" s="16" t="s">
        <v>20</v>
      </c>
      <c r="D11" s="17">
        <f t="shared" si="4"/>
        <v>0</v>
      </c>
      <c r="E11" s="17">
        <f t="shared" ref="E11:E16" si="5">SUM(G11:IF11)</f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25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</row>
    <row r="12" spans="1:240" ht="13.5" customHeight="1">
      <c r="A12" s="15"/>
      <c r="B12" s="53"/>
      <c r="C12" s="16" t="s">
        <v>17</v>
      </c>
      <c r="D12" s="17">
        <f t="shared" si="4"/>
        <v>0</v>
      </c>
      <c r="E12" s="17">
        <f t="shared" si="5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25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</row>
    <row r="13" spans="1:240" ht="13.5" customHeight="1">
      <c r="A13" s="15" t="s">
        <v>24</v>
      </c>
      <c r="B13" s="53" t="s">
        <v>25</v>
      </c>
      <c r="C13" s="16" t="s">
        <v>20</v>
      </c>
      <c r="D13" s="17">
        <f t="shared" si="4"/>
        <v>0</v>
      </c>
      <c r="E13" s="17">
        <f t="shared" si="5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</row>
    <row r="14" spans="1:240" ht="13.5" customHeight="1">
      <c r="A14" s="15"/>
      <c r="B14" s="53"/>
      <c r="C14" s="16" t="s">
        <v>17</v>
      </c>
      <c r="D14" s="17">
        <f t="shared" si="4"/>
        <v>0</v>
      </c>
      <c r="E14" s="17">
        <f t="shared" si="5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</row>
    <row r="15" spans="1:240" ht="13.5" customHeight="1">
      <c r="A15" s="15" t="s">
        <v>26</v>
      </c>
      <c r="B15" s="53" t="s">
        <v>27</v>
      </c>
      <c r="C15" s="16" t="s">
        <v>17</v>
      </c>
      <c r="D15" s="17">
        <f t="shared" si="4"/>
        <v>0</v>
      </c>
      <c r="E15" s="17">
        <f t="shared" si="5"/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</row>
    <row r="16" spans="1:240" ht="13.5" customHeight="1">
      <c r="A16" s="15" t="s">
        <v>28</v>
      </c>
      <c r="B16" s="54" t="s">
        <v>29</v>
      </c>
      <c r="C16" s="16" t="s">
        <v>19</v>
      </c>
      <c r="D16" s="19">
        <f>E16+F16</f>
        <v>0</v>
      </c>
      <c r="E16" s="19">
        <f t="shared" si="5"/>
        <v>0</v>
      </c>
      <c r="F16" s="19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</row>
    <row r="17" spans="1:240" ht="13.5" customHeight="1">
      <c r="A17" s="15"/>
      <c r="B17" s="54"/>
      <c r="C17" s="16" t="s">
        <v>17</v>
      </c>
      <c r="D17" s="17">
        <f>E17+F17</f>
        <v>0</v>
      </c>
      <c r="E17" s="17">
        <f>E19+E21+E23+E25+E26</f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</row>
    <row r="18" spans="1:240" ht="13.5" customHeight="1">
      <c r="A18" s="15" t="s">
        <v>30</v>
      </c>
      <c r="B18" s="53" t="s">
        <v>31</v>
      </c>
      <c r="C18" s="16" t="s">
        <v>32</v>
      </c>
      <c r="D18" s="17">
        <f t="shared" ref="D18:D26" si="6">E18+F18</f>
        <v>0</v>
      </c>
      <c r="E18" s="17">
        <f>SUM(G18:IF18)</f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</row>
    <row r="19" spans="1:240" ht="13.5" customHeight="1">
      <c r="A19" s="15"/>
      <c r="B19" s="53"/>
      <c r="C19" s="16" t="s">
        <v>17</v>
      </c>
      <c r="D19" s="17">
        <f t="shared" si="6"/>
        <v>0</v>
      </c>
      <c r="E19" s="17">
        <f t="shared" ref="E19:E26" si="7">SUM(G19:IF19)</f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</row>
    <row r="20" spans="1:240" ht="13.5" customHeight="1">
      <c r="A20" s="15" t="s">
        <v>33</v>
      </c>
      <c r="B20" s="54" t="s">
        <v>34</v>
      </c>
      <c r="C20" s="16" t="s">
        <v>35</v>
      </c>
      <c r="D20" s="17">
        <f t="shared" si="6"/>
        <v>0</v>
      </c>
      <c r="E20" s="17">
        <f t="shared" si="7"/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1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</row>
    <row r="21" spans="1:240" ht="13.5" customHeight="1">
      <c r="A21" s="15"/>
      <c r="B21" s="54"/>
      <c r="C21" s="16" t="s">
        <v>17</v>
      </c>
      <c r="D21" s="17">
        <f t="shared" si="6"/>
        <v>0</v>
      </c>
      <c r="E21" s="17">
        <f t="shared" si="7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21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</row>
    <row r="22" spans="1:240" ht="13.5" customHeight="1">
      <c r="A22" s="15" t="s">
        <v>36</v>
      </c>
      <c r="B22" s="54" t="s">
        <v>37</v>
      </c>
      <c r="C22" s="16" t="s">
        <v>35</v>
      </c>
      <c r="D22" s="17">
        <f t="shared" si="6"/>
        <v>0</v>
      </c>
      <c r="E22" s="17">
        <f t="shared" si="7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</row>
    <row r="23" spans="1:240" ht="13.5" customHeight="1">
      <c r="A23" s="15"/>
      <c r="B23" s="54"/>
      <c r="C23" s="16" t="s">
        <v>17</v>
      </c>
      <c r="D23" s="17">
        <f t="shared" si="6"/>
        <v>0</v>
      </c>
      <c r="E23" s="17">
        <f t="shared" si="7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</row>
    <row r="24" spans="1:240" ht="13.5" customHeight="1">
      <c r="A24" s="15" t="s">
        <v>38</v>
      </c>
      <c r="B24" s="53" t="s">
        <v>39</v>
      </c>
      <c r="C24" s="16" t="s">
        <v>40</v>
      </c>
      <c r="D24" s="17">
        <f t="shared" si="6"/>
        <v>0</v>
      </c>
      <c r="E24" s="17">
        <f t="shared" si="7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</row>
    <row r="25" spans="1:240" ht="13.5" customHeight="1">
      <c r="A25" s="15"/>
      <c r="B25" s="53"/>
      <c r="C25" s="16" t="s">
        <v>17</v>
      </c>
      <c r="D25" s="17">
        <f t="shared" si="6"/>
        <v>0</v>
      </c>
      <c r="E25" s="17">
        <f t="shared" si="7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</row>
    <row r="26" spans="1:240" ht="13.5" customHeight="1">
      <c r="A26" s="15" t="s">
        <v>41</v>
      </c>
      <c r="B26" s="53" t="s">
        <v>42</v>
      </c>
      <c r="C26" s="16" t="s">
        <v>17</v>
      </c>
      <c r="D26" s="17">
        <f t="shared" si="6"/>
        <v>0</v>
      </c>
      <c r="E26" s="17">
        <f t="shared" si="7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</row>
    <row r="27" spans="1:240" ht="13.5" customHeight="1">
      <c r="A27" s="15" t="s">
        <v>43</v>
      </c>
      <c r="B27" s="53" t="s">
        <v>44</v>
      </c>
      <c r="C27" s="16" t="s">
        <v>45</v>
      </c>
      <c r="D27" s="17">
        <f>E27+F27</f>
        <v>0</v>
      </c>
      <c r="E27" s="17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56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</row>
    <row r="28" spans="1:240" ht="13.5" customHeight="1">
      <c r="A28" s="15"/>
      <c r="B28" s="53"/>
      <c r="C28" s="16" t="s">
        <v>17</v>
      </c>
      <c r="D28" s="17">
        <f t="shared" ref="D28:D65" si="8">E28+F28</f>
        <v>0</v>
      </c>
      <c r="E28" s="17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56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</row>
    <row r="29" spans="1:240" ht="13.5" customHeight="1">
      <c r="A29" s="15" t="s">
        <v>46</v>
      </c>
      <c r="B29" s="53" t="s">
        <v>47</v>
      </c>
      <c r="C29" s="16" t="s">
        <v>20</v>
      </c>
      <c r="D29" s="17">
        <f t="shared" si="8"/>
        <v>1.2400000000000001E-2</v>
      </c>
      <c r="E29" s="17">
        <f>SUM(G29:IF29)-F29</f>
        <v>1.2400000000000001E-2</v>
      </c>
      <c r="F29" s="20"/>
      <c r="G29" s="28"/>
      <c r="H29" s="28"/>
      <c r="I29" s="28"/>
      <c r="J29" s="28"/>
      <c r="K29" s="17"/>
      <c r="L29" s="17"/>
      <c r="M29" s="17"/>
      <c r="N29" s="28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28"/>
      <c r="AD29" s="17"/>
      <c r="AE29" s="17"/>
      <c r="AF29" s="17"/>
      <c r="AG29" s="17"/>
      <c r="AH29" s="17"/>
      <c r="AI29" s="17">
        <v>1E-3</v>
      </c>
      <c r="AJ29" s="17"/>
      <c r="AK29" s="17"/>
      <c r="AL29" s="28"/>
      <c r="AM29" s="17"/>
      <c r="AN29" s="17"/>
      <c r="AO29" s="17">
        <v>1E-3</v>
      </c>
      <c r="AP29" s="17"/>
      <c r="AQ29" s="17"/>
      <c r="AR29" s="17"/>
      <c r="AS29" s="17"/>
      <c r="AT29" s="17"/>
      <c r="AU29" s="17"/>
      <c r="AV29" s="17"/>
      <c r="AW29" s="17">
        <v>1.1999999999999999E-3</v>
      </c>
      <c r="AX29" s="17"/>
      <c r="AY29" s="17"/>
      <c r="AZ29" s="17"/>
      <c r="BA29" s="28"/>
      <c r="BB29" s="28"/>
      <c r="BC29" s="17"/>
      <c r="BD29" s="28"/>
      <c r="BE29" s="28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28"/>
      <c r="BT29" s="17"/>
      <c r="BU29" s="17"/>
      <c r="BV29" s="17"/>
      <c r="BW29" s="17"/>
      <c r="BX29" s="17"/>
      <c r="BY29" s="17"/>
      <c r="BZ29" s="17"/>
      <c r="CA29" s="17"/>
      <c r="CB29" s="17">
        <v>1E-3</v>
      </c>
      <c r="CC29" s="28"/>
      <c r="CD29" s="17"/>
      <c r="CE29" s="17"/>
      <c r="CF29" s="17"/>
      <c r="CG29" s="28"/>
      <c r="CH29" s="28"/>
      <c r="CI29" s="28"/>
      <c r="CJ29" s="28"/>
      <c r="CK29" s="28"/>
      <c r="CL29" s="17"/>
      <c r="CM29" s="28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25"/>
      <c r="DN29" s="17"/>
      <c r="DO29" s="17"/>
      <c r="DP29" s="28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28"/>
      <c r="EI29" s="17"/>
      <c r="EJ29" s="17">
        <v>1E-3</v>
      </c>
      <c r="EK29" s="17">
        <v>1E-3</v>
      </c>
      <c r="EL29" s="17"/>
      <c r="EM29" s="17"/>
      <c r="EN29" s="17"/>
      <c r="EO29" s="28"/>
      <c r="EP29" s="17"/>
      <c r="EQ29" s="17"/>
      <c r="ER29" s="28"/>
      <c r="ES29" s="28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25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>
        <v>1E-3</v>
      </c>
      <c r="FY29" s="17"/>
      <c r="FZ29" s="17"/>
      <c r="GA29" s="17"/>
      <c r="GB29" s="17">
        <v>1.1999999999999999E-3</v>
      </c>
      <c r="GC29" s="17"/>
      <c r="GD29" s="17"/>
      <c r="GE29" s="17"/>
      <c r="GF29" s="17"/>
      <c r="GG29" s="17"/>
      <c r="GH29" s="17"/>
      <c r="GI29" s="17"/>
      <c r="GJ29" s="17"/>
      <c r="GK29" s="17">
        <v>1E-3</v>
      </c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>
        <v>1E-3</v>
      </c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>
        <v>1E-3</v>
      </c>
      <c r="IE29" s="17"/>
      <c r="IF29" s="17">
        <v>1E-3</v>
      </c>
    </row>
    <row r="30" spans="1:240" ht="13.5" customHeight="1">
      <c r="A30" s="15"/>
      <c r="B30" s="53"/>
      <c r="C30" s="16" t="s">
        <v>17</v>
      </c>
      <c r="D30" s="17">
        <f t="shared" si="8"/>
        <v>7.7830000000000021</v>
      </c>
      <c r="E30" s="17">
        <f>SUM(G30:IF30)-F30</f>
        <v>7.7830000000000021</v>
      </c>
      <c r="F30" s="20"/>
      <c r="G30" s="28"/>
      <c r="H30" s="28"/>
      <c r="I30" s="28"/>
      <c r="J30" s="28"/>
      <c r="K30" s="17"/>
      <c r="L30" s="17"/>
      <c r="M30" s="17"/>
      <c r="N30" s="28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28"/>
      <c r="AD30" s="17"/>
      <c r="AE30" s="17"/>
      <c r="AF30" s="17"/>
      <c r="AG30" s="17"/>
      <c r="AH30" s="17"/>
      <c r="AI30" s="17">
        <v>0.29899999999999999</v>
      </c>
      <c r="AJ30" s="17"/>
      <c r="AK30" s="17"/>
      <c r="AL30" s="28"/>
      <c r="AM30" s="17"/>
      <c r="AN30" s="17"/>
      <c r="AO30" s="17">
        <v>0.89800000000000002</v>
      </c>
      <c r="AP30" s="17"/>
      <c r="AQ30" s="17"/>
      <c r="AR30" s="17"/>
      <c r="AS30" s="17"/>
      <c r="AT30" s="17"/>
      <c r="AU30" s="17"/>
      <c r="AV30" s="17"/>
      <c r="AW30" s="17">
        <v>1.198</v>
      </c>
      <c r="AX30" s="17"/>
      <c r="AY30" s="17"/>
      <c r="AZ30" s="17"/>
      <c r="BA30" s="28"/>
      <c r="BB30" s="28"/>
      <c r="BC30" s="17"/>
      <c r="BD30" s="28"/>
      <c r="BE30" s="28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28"/>
      <c r="BT30" s="17"/>
      <c r="BU30" s="17"/>
      <c r="BV30" s="17"/>
      <c r="BW30" s="17"/>
      <c r="BX30" s="17"/>
      <c r="BY30" s="17"/>
      <c r="BZ30" s="17"/>
      <c r="CA30" s="17"/>
      <c r="CB30" s="17">
        <v>0.29899999999999999</v>
      </c>
      <c r="CC30" s="28"/>
      <c r="CD30" s="17"/>
      <c r="CE30" s="17"/>
      <c r="CF30" s="17"/>
      <c r="CG30" s="28"/>
      <c r="CH30" s="28"/>
      <c r="CI30" s="28"/>
      <c r="CJ30" s="28"/>
      <c r="CK30" s="28"/>
      <c r="CL30" s="17"/>
      <c r="CM30" s="28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25"/>
      <c r="DN30" s="17"/>
      <c r="DO30" s="17"/>
      <c r="DP30" s="28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28"/>
      <c r="EI30" s="17"/>
      <c r="EJ30" s="17">
        <v>0.89800000000000002</v>
      </c>
      <c r="EK30" s="17">
        <v>0.89800000000000002</v>
      </c>
      <c r="EL30" s="17"/>
      <c r="EM30" s="17"/>
      <c r="EN30" s="17"/>
      <c r="EO30" s="28"/>
      <c r="EP30" s="17"/>
      <c r="EQ30" s="17"/>
      <c r="ER30" s="28"/>
      <c r="ES30" s="28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25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>
        <v>0.59899999999999998</v>
      </c>
      <c r="FY30" s="17"/>
      <c r="FZ30" s="17"/>
      <c r="GA30" s="17"/>
      <c r="GB30" s="17">
        <v>1.198</v>
      </c>
      <c r="GC30" s="17"/>
      <c r="GD30" s="17"/>
      <c r="GE30" s="17"/>
      <c r="GF30" s="17"/>
      <c r="GG30" s="17"/>
      <c r="GH30" s="17"/>
      <c r="GI30" s="17"/>
      <c r="GJ30" s="17"/>
      <c r="GK30" s="17">
        <v>0.59899999999999998</v>
      </c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>
        <v>0.29899999999999999</v>
      </c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>
        <v>0.29899999999999999</v>
      </c>
      <c r="IE30" s="17"/>
      <c r="IF30" s="17">
        <v>0.29899999999999999</v>
      </c>
    </row>
    <row r="31" spans="1:240" ht="13.5" customHeight="1">
      <c r="A31" s="15" t="s">
        <v>48</v>
      </c>
      <c r="B31" s="54" t="s">
        <v>49</v>
      </c>
      <c r="C31" s="16" t="s">
        <v>20</v>
      </c>
      <c r="D31" s="17">
        <f t="shared" si="8"/>
        <v>5.3049999999999997</v>
      </c>
      <c r="E31" s="17">
        <f>N31+S31+X31</f>
        <v>1.026</v>
      </c>
      <c r="F31" s="17">
        <f>BH31+EV31+GV31+HM31+IF31</f>
        <v>4.2789999999999999</v>
      </c>
      <c r="G31" s="17"/>
      <c r="H31" s="17"/>
      <c r="I31" s="17"/>
      <c r="J31" s="17"/>
      <c r="K31" s="17"/>
      <c r="L31" s="17"/>
      <c r="M31" s="17"/>
      <c r="N31" s="17">
        <v>0.40699999999999997</v>
      </c>
      <c r="O31" s="17"/>
      <c r="P31" s="17"/>
      <c r="Q31" s="17"/>
      <c r="R31" s="17"/>
      <c r="S31" s="17">
        <v>0.61899999999999999</v>
      </c>
      <c r="T31" s="17"/>
      <c r="U31" s="63"/>
      <c r="V31" s="17"/>
      <c r="W31" s="17"/>
      <c r="X31" s="63"/>
      <c r="Y31" s="17"/>
      <c r="Z31" s="17"/>
      <c r="AA31" s="17"/>
      <c r="AB31" s="17"/>
      <c r="AC31" s="17"/>
      <c r="AD31" s="17">
        <v>0.316</v>
      </c>
      <c r="AE31" s="17"/>
      <c r="AF31" s="17"/>
      <c r="AG31" s="17"/>
      <c r="AH31" s="17"/>
      <c r="AI31" s="17"/>
      <c r="AJ31" s="17"/>
      <c r="AK31" s="25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>
        <v>0.39</v>
      </c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56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>
        <v>0.76400000000000001</v>
      </c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55"/>
      <c r="FM31" s="17"/>
      <c r="FN31" s="17"/>
      <c r="FO31" s="17"/>
      <c r="FP31" s="17"/>
      <c r="FQ31" s="17"/>
      <c r="FR31" s="17"/>
      <c r="FS31" s="17"/>
      <c r="FT31" s="17"/>
      <c r="FU31" s="28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>
        <v>0.74299999999999999</v>
      </c>
      <c r="GW31" s="17"/>
      <c r="GX31" s="17"/>
      <c r="GY31" s="17"/>
      <c r="GZ31" s="17"/>
      <c r="HA31" s="17"/>
      <c r="HB31" s="25"/>
      <c r="HC31" s="25"/>
      <c r="HD31" s="17"/>
      <c r="HE31" s="17"/>
      <c r="HF31" s="17"/>
      <c r="HG31" s="17"/>
      <c r="HH31" s="17"/>
      <c r="HI31" s="17"/>
      <c r="HJ31" s="17"/>
      <c r="HK31" s="17"/>
      <c r="HL31" s="17"/>
      <c r="HM31" s="17">
        <v>0.97799999999999998</v>
      </c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25"/>
      <c r="HY31" s="17"/>
      <c r="HZ31" s="17"/>
      <c r="IA31" s="17"/>
      <c r="IB31" s="17"/>
      <c r="IC31" s="17"/>
      <c r="ID31" s="17"/>
      <c r="IE31" s="17"/>
      <c r="IF31" s="17">
        <v>1.4040000000000001</v>
      </c>
    </row>
    <row r="32" spans="1:240" ht="13.5" customHeight="1">
      <c r="A32" s="15"/>
      <c r="B32" s="54"/>
      <c r="C32" s="16" t="s">
        <v>50</v>
      </c>
      <c r="D32" s="19">
        <f t="shared" si="8"/>
        <v>11</v>
      </c>
      <c r="E32" s="57">
        <f t="shared" ref="E32:E33" si="9">N32+S32+X32</f>
        <v>2</v>
      </c>
      <c r="F32" s="57">
        <f t="shared" ref="F32:F33" si="10">BH32+EV32+GV32+HM32+IF32</f>
        <v>9</v>
      </c>
      <c r="G32" s="57"/>
      <c r="H32" s="57"/>
      <c r="I32" s="57"/>
      <c r="J32" s="57"/>
      <c r="K32" s="57"/>
      <c r="L32" s="57"/>
      <c r="M32" s="57"/>
      <c r="N32" s="57">
        <v>1</v>
      </c>
      <c r="O32" s="57"/>
      <c r="P32" s="57"/>
      <c r="Q32" s="57"/>
      <c r="R32" s="57"/>
      <c r="S32" s="57">
        <v>1</v>
      </c>
      <c r="T32" s="57"/>
      <c r="U32" s="66"/>
      <c r="V32" s="57"/>
      <c r="W32" s="57"/>
      <c r="X32" s="66"/>
      <c r="Y32" s="57"/>
      <c r="Z32" s="57"/>
      <c r="AA32" s="57"/>
      <c r="AB32" s="57"/>
      <c r="AC32" s="57"/>
      <c r="AD32" s="57">
        <v>1</v>
      </c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>
        <v>1</v>
      </c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6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>
        <v>2</v>
      </c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68"/>
      <c r="FM32" s="57"/>
      <c r="FN32" s="57"/>
      <c r="FO32" s="57"/>
      <c r="FP32" s="57"/>
      <c r="FQ32" s="57"/>
      <c r="FR32" s="57"/>
      <c r="FS32" s="57"/>
      <c r="FT32" s="57"/>
      <c r="FU32" s="69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>
        <v>1</v>
      </c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>
        <v>2</v>
      </c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>
        <v>3</v>
      </c>
    </row>
    <row r="33" spans="1:240" ht="13.5" customHeight="1">
      <c r="A33" s="15"/>
      <c r="B33" s="54"/>
      <c r="C33" s="16" t="s">
        <v>17</v>
      </c>
      <c r="D33" s="17">
        <f t="shared" si="8"/>
        <v>2145.913</v>
      </c>
      <c r="E33" s="17">
        <f t="shared" si="9"/>
        <v>215.428</v>
      </c>
      <c r="F33" s="17">
        <f t="shared" si="10"/>
        <v>1930.4850000000001</v>
      </c>
      <c r="G33" s="17"/>
      <c r="H33" s="17"/>
      <c r="I33" s="17"/>
      <c r="J33" s="17"/>
      <c r="K33" s="17"/>
      <c r="L33" s="17"/>
      <c r="M33" s="17"/>
      <c r="N33" s="17">
        <v>81.947000000000003</v>
      </c>
      <c r="O33" s="17"/>
      <c r="P33" s="17"/>
      <c r="Q33" s="17"/>
      <c r="R33" s="17"/>
      <c r="S33" s="17">
        <v>133.48099999999999</v>
      </c>
      <c r="T33" s="17"/>
      <c r="U33" s="25"/>
      <c r="V33" s="17"/>
      <c r="W33" s="17"/>
      <c r="X33" s="25"/>
      <c r="Y33" s="17"/>
      <c r="Z33" s="17"/>
      <c r="AA33" s="17"/>
      <c r="AB33" s="17"/>
      <c r="AC33" s="17"/>
      <c r="AD33" s="17">
        <v>95.364999999999995</v>
      </c>
      <c r="AE33" s="17"/>
      <c r="AF33" s="17"/>
      <c r="AG33" s="17"/>
      <c r="AH33" s="17"/>
      <c r="AI33" s="17"/>
      <c r="AJ33" s="17"/>
      <c r="AK33" s="25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>
        <v>198.57900000000001</v>
      </c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56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>
        <v>298.911</v>
      </c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55"/>
      <c r="FM33" s="17"/>
      <c r="FN33" s="17"/>
      <c r="FO33" s="17"/>
      <c r="FP33" s="17"/>
      <c r="FQ33" s="17"/>
      <c r="FR33" s="17"/>
      <c r="FS33" s="17"/>
      <c r="FT33" s="17"/>
      <c r="FU33" s="28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>
        <v>224.74</v>
      </c>
      <c r="GW33" s="17"/>
      <c r="GX33" s="17"/>
      <c r="GY33" s="17"/>
      <c r="GZ33" s="17"/>
      <c r="HA33" s="17"/>
      <c r="HB33" s="24"/>
      <c r="HC33" s="25"/>
      <c r="HD33" s="17"/>
      <c r="HE33" s="17"/>
      <c r="HF33" s="17"/>
      <c r="HG33" s="17"/>
      <c r="HH33" s="17"/>
      <c r="HI33" s="17"/>
      <c r="HJ33" s="17"/>
      <c r="HK33" s="17"/>
      <c r="HL33" s="17"/>
      <c r="HM33" s="17">
        <v>470.66499999999996</v>
      </c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25"/>
      <c r="HY33" s="17"/>
      <c r="HZ33" s="17"/>
      <c r="IA33" s="17"/>
      <c r="IB33" s="17"/>
      <c r="IC33" s="17"/>
      <c r="ID33" s="17"/>
      <c r="IE33" s="17"/>
      <c r="IF33" s="17">
        <v>737.59</v>
      </c>
    </row>
    <row r="34" spans="1:240" ht="13.5" customHeight="1">
      <c r="A34" s="15" t="s">
        <v>51</v>
      </c>
      <c r="B34" s="54" t="s">
        <v>52</v>
      </c>
      <c r="C34" s="16" t="s">
        <v>20</v>
      </c>
      <c r="D34" s="17">
        <f t="shared" si="8"/>
        <v>0</v>
      </c>
      <c r="E34" s="17">
        <f t="shared" ref="E34:E65" si="11">SUM(G34:IF34)</f>
        <v>0</v>
      </c>
      <c r="F34" s="62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</row>
    <row r="35" spans="1:240" ht="13.5" customHeight="1">
      <c r="A35" s="15"/>
      <c r="B35" s="54"/>
      <c r="C35" s="16" t="s">
        <v>17</v>
      </c>
      <c r="D35" s="17">
        <f t="shared" si="8"/>
        <v>0</v>
      </c>
      <c r="E35" s="17">
        <f t="shared" si="11"/>
        <v>0</v>
      </c>
      <c r="F35" s="19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</row>
    <row r="36" spans="1:240" ht="13.5" customHeight="1">
      <c r="A36" s="15" t="s">
        <v>53</v>
      </c>
      <c r="B36" s="54" t="s">
        <v>54</v>
      </c>
      <c r="C36" s="16" t="s">
        <v>20</v>
      </c>
      <c r="D36" s="17">
        <f t="shared" si="8"/>
        <v>8.4000000000000019E-2</v>
      </c>
      <c r="E36" s="17">
        <f>SUM(G36:IF36)-F36</f>
        <v>8.4000000000000019E-2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>
        <v>0.01</v>
      </c>
      <c r="AC36" s="17">
        <v>0.01</v>
      </c>
      <c r="AD36" s="17"/>
      <c r="AE36" s="17"/>
      <c r="AF36" s="17"/>
      <c r="AG36" s="17"/>
      <c r="AH36" s="17"/>
      <c r="AI36" s="17"/>
      <c r="AJ36" s="17"/>
      <c r="AK36" s="17"/>
      <c r="AL36" s="17"/>
      <c r="AM36" s="17">
        <v>1E-3</v>
      </c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>
        <v>7.0000000000000001E-3</v>
      </c>
      <c r="BE36" s="17">
        <v>1E-3</v>
      </c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>
        <v>5.0000000000000001E-3</v>
      </c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>
        <v>3.0000000000000001E-3</v>
      </c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>
        <v>1E-3</v>
      </c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64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>
        <v>2.1999999999999999E-2</v>
      </c>
      <c r="FZ36" s="17"/>
      <c r="GA36" s="17"/>
      <c r="GB36" s="17"/>
      <c r="GC36" s="17">
        <v>1.2E-2</v>
      </c>
      <c r="GD36" s="17"/>
      <c r="GE36" s="17"/>
      <c r="GF36" s="17">
        <v>6.0000000000000001E-3</v>
      </c>
      <c r="GG36" s="17"/>
      <c r="GH36" s="17">
        <v>2E-3</v>
      </c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>
        <v>3.0000000000000001E-3</v>
      </c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>
        <v>1E-3</v>
      </c>
      <c r="IB36" s="17"/>
      <c r="IC36" s="17"/>
      <c r="ID36" s="17"/>
      <c r="IE36" s="17"/>
      <c r="IF36" s="17"/>
    </row>
    <row r="37" spans="1:240" ht="13.5" customHeight="1">
      <c r="A37" s="15"/>
      <c r="B37" s="54"/>
      <c r="C37" s="16" t="s">
        <v>17</v>
      </c>
      <c r="D37" s="17">
        <f t="shared" si="8"/>
        <v>59.323999999999998</v>
      </c>
      <c r="E37" s="17">
        <f>SUM(G37:IF37)-F37</f>
        <v>59.323999999999998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>
        <v>4.1900000000000004</v>
      </c>
      <c r="AC37" s="17">
        <v>4.1900000000000004</v>
      </c>
      <c r="AD37" s="17"/>
      <c r="AE37" s="17"/>
      <c r="AF37" s="17"/>
      <c r="AG37" s="17"/>
      <c r="AH37" s="17"/>
      <c r="AI37" s="17"/>
      <c r="AJ37" s="17"/>
      <c r="AK37" s="17"/>
      <c r="AL37" s="17"/>
      <c r="AM37" s="17">
        <v>0.41899999999999998</v>
      </c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>
        <v>7.9640000000000004</v>
      </c>
      <c r="BE37" s="17">
        <v>0.41899999999999998</v>
      </c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>
        <v>5.9690000000000003</v>
      </c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>
        <v>1.2569999999999999</v>
      </c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>
        <v>1.4930000000000001</v>
      </c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>
        <v>10.867000000000001</v>
      </c>
      <c r="FZ37" s="17"/>
      <c r="GA37" s="17"/>
      <c r="GB37" s="17"/>
      <c r="GC37" s="17">
        <v>13.936</v>
      </c>
      <c r="GD37" s="17"/>
      <c r="GE37" s="17"/>
      <c r="GF37" s="17">
        <v>6.1040000000000001</v>
      </c>
      <c r="GG37" s="17"/>
      <c r="GH37" s="17">
        <v>0.84</v>
      </c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>
        <v>1.2569999999999999</v>
      </c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>
        <v>0.41899999999999998</v>
      </c>
      <c r="IB37" s="17"/>
      <c r="IC37" s="17"/>
      <c r="ID37" s="17"/>
      <c r="IE37" s="17"/>
      <c r="IF37" s="17"/>
    </row>
    <row r="38" spans="1:240" ht="13.5" customHeight="1">
      <c r="A38" s="15" t="s">
        <v>55</v>
      </c>
      <c r="B38" s="53" t="s">
        <v>56</v>
      </c>
      <c r="C38" s="16" t="s">
        <v>40</v>
      </c>
      <c r="D38" s="17">
        <f t="shared" si="8"/>
        <v>139</v>
      </c>
      <c r="E38" s="17">
        <f>SUM(G38:IF38)-F38</f>
        <v>139</v>
      </c>
      <c r="F38" s="17"/>
      <c r="G38" s="57">
        <v>4</v>
      </c>
      <c r="H38" s="17"/>
      <c r="I38" s="17">
        <v>3</v>
      </c>
      <c r="J38" s="17"/>
      <c r="K38" s="17">
        <v>3</v>
      </c>
      <c r="L38" s="17"/>
      <c r="M38" s="17"/>
      <c r="N38" s="17">
        <v>2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>
        <v>3</v>
      </c>
      <c r="AE38" s="17"/>
      <c r="AF38" s="17"/>
      <c r="AG38" s="17">
        <v>1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>
        <v>2</v>
      </c>
      <c r="AS38" s="17"/>
      <c r="AT38" s="17"/>
      <c r="AU38" s="17"/>
      <c r="AV38" s="17"/>
      <c r="AW38" s="17"/>
      <c r="AX38" s="17"/>
      <c r="AY38" s="17"/>
      <c r="AZ38" s="17"/>
      <c r="BA38" s="17">
        <v>3</v>
      </c>
      <c r="BB38" s="17">
        <v>7</v>
      </c>
      <c r="BC38" s="17"/>
      <c r="BD38" s="17"/>
      <c r="BE38" s="17"/>
      <c r="BF38" s="17">
        <v>5</v>
      </c>
      <c r="BG38" s="17"/>
      <c r="BH38" s="17"/>
      <c r="BI38" s="17"/>
      <c r="BJ38" s="17"/>
      <c r="BK38" s="17">
        <v>3</v>
      </c>
      <c r="BL38" s="17"/>
      <c r="BM38" s="17">
        <v>5</v>
      </c>
      <c r="BN38" s="17"/>
      <c r="BO38" s="17"/>
      <c r="BP38" s="17"/>
      <c r="BQ38" s="17"/>
      <c r="BR38" s="17"/>
      <c r="BS38" s="17"/>
      <c r="BT38" s="17"/>
      <c r="BU38" s="17">
        <v>6</v>
      </c>
      <c r="BV38" s="17"/>
      <c r="BW38" s="17"/>
      <c r="BX38" s="17"/>
      <c r="BY38" s="17"/>
      <c r="BZ38" s="17"/>
      <c r="CA38" s="17"/>
      <c r="CB38" s="17"/>
      <c r="CC38" s="17"/>
      <c r="CD38" s="17">
        <v>8</v>
      </c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>
        <v>6</v>
      </c>
      <c r="EV38" s="17"/>
      <c r="EW38" s="17"/>
      <c r="EX38" s="17"/>
      <c r="EY38" s="17"/>
      <c r="EZ38" s="17"/>
      <c r="FA38" s="17"/>
      <c r="FB38" s="17"/>
      <c r="FC38" s="17"/>
      <c r="FD38" s="17"/>
      <c r="FE38" s="17">
        <v>4</v>
      </c>
      <c r="FF38" s="17"/>
      <c r="FG38" s="17"/>
      <c r="FH38" s="17"/>
      <c r="FI38" s="17"/>
      <c r="FJ38" s="57"/>
      <c r="FK38" s="17">
        <v>43</v>
      </c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>
        <v>2</v>
      </c>
      <c r="GC38" s="17"/>
      <c r="GD38" s="17">
        <v>1</v>
      </c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>
        <v>1</v>
      </c>
      <c r="GW38" s="17"/>
      <c r="GX38" s="17"/>
      <c r="GY38" s="17"/>
      <c r="GZ38" s="17"/>
      <c r="HA38" s="17"/>
      <c r="HB38" s="17">
        <v>25</v>
      </c>
      <c r="HC38" s="17"/>
      <c r="HD38" s="17">
        <v>2</v>
      </c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</row>
    <row r="39" spans="1:240" ht="13.5" customHeight="1">
      <c r="A39" s="15"/>
      <c r="B39" s="53"/>
      <c r="C39" s="16" t="s">
        <v>17</v>
      </c>
      <c r="D39" s="17">
        <f t="shared" si="8"/>
        <v>68.693000000000012</v>
      </c>
      <c r="E39" s="17">
        <f>SUM(G39:IF39)-F39</f>
        <v>68.693000000000012</v>
      </c>
      <c r="F39" s="17"/>
      <c r="G39" s="25">
        <v>1.7789999999999999</v>
      </c>
      <c r="H39" s="17"/>
      <c r="I39" s="17">
        <v>1.333</v>
      </c>
      <c r="J39" s="17"/>
      <c r="K39" s="17">
        <v>1.333</v>
      </c>
      <c r="L39" s="17"/>
      <c r="M39" s="17"/>
      <c r="N39" s="17">
        <v>0.96499999999999997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>
        <v>1.41</v>
      </c>
      <c r="AE39" s="17"/>
      <c r="AF39" s="17"/>
      <c r="AG39" s="17">
        <v>0.44400000000000001</v>
      </c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>
        <v>1.0409999999999999</v>
      </c>
      <c r="AS39" s="17"/>
      <c r="AT39" s="17"/>
      <c r="AU39" s="17"/>
      <c r="AV39" s="17"/>
      <c r="AW39" s="17"/>
      <c r="AX39" s="17"/>
      <c r="AY39" s="17"/>
      <c r="AZ39" s="17"/>
      <c r="BA39" s="17">
        <v>1.41</v>
      </c>
      <c r="BB39" s="17">
        <v>3.4159999999999999</v>
      </c>
      <c r="BC39" s="17"/>
      <c r="BD39" s="17"/>
      <c r="BE39" s="17"/>
      <c r="BF39" s="17">
        <v>2.3740000000000001</v>
      </c>
      <c r="BG39" s="17"/>
      <c r="BH39" s="17"/>
      <c r="BI39" s="17"/>
      <c r="BJ39" s="17"/>
      <c r="BK39" s="17">
        <v>1.486</v>
      </c>
      <c r="BL39" s="17"/>
      <c r="BM39" s="17">
        <v>2.5259999999999998</v>
      </c>
      <c r="BN39" s="17"/>
      <c r="BO39" s="17"/>
      <c r="BP39" s="17"/>
      <c r="BQ39" s="17"/>
      <c r="BR39" s="17"/>
      <c r="BS39" s="17"/>
      <c r="BT39" s="17"/>
      <c r="BU39" s="17">
        <v>3.1219999999999999</v>
      </c>
      <c r="BV39" s="17"/>
      <c r="BW39" s="17"/>
      <c r="BX39" s="17"/>
      <c r="BY39" s="17"/>
      <c r="BZ39" s="17"/>
      <c r="CA39" s="17"/>
      <c r="CB39" s="17"/>
      <c r="CC39" s="17"/>
      <c r="CD39" s="17">
        <v>3.9359999999999999</v>
      </c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>
        <v>2.9710000000000001</v>
      </c>
      <c r="EV39" s="17"/>
      <c r="EW39" s="17"/>
      <c r="EX39" s="17"/>
      <c r="EY39" s="17"/>
      <c r="EZ39" s="17"/>
      <c r="FA39" s="17"/>
      <c r="FB39" s="17"/>
      <c r="FC39" s="17"/>
      <c r="FD39" s="17"/>
      <c r="FE39" s="17">
        <v>1.929</v>
      </c>
      <c r="FF39" s="17"/>
      <c r="FG39" s="17"/>
      <c r="FH39" s="17"/>
      <c r="FI39" s="17"/>
      <c r="FJ39" s="17"/>
      <c r="FK39" s="17">
        <v>21.768999999999998</v>
      </c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>
        <v>0.96499999999999997</v>
      </c>
      <c r="GC39" s="17"/>
      <c r="GD39" s="17">
        <v>0.44400000000000001</v>
      </c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>
        <v>0.52</v>
      </c>
      <c r="GW39" s="17"/>
      <c r="GX39" s="17"/>
      <c r="GY39" s="17"/>
      <c r="GZ39" s="17"/>
      <c r="HA39" s="17"/>
      <c r="HB39" s="17">
        <v>12.63</v>
      </c>
      <c r="HC39" s="17"/>
      <c r="HD39" s="17">
        <v>0.89</v>
      </c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</row>
    <row r="40" spans="1:240" ht="13.5" customHeight="1">
      <c r="A40" s="15" t="s">
        <v>57</v>
      </c>
      <c r="B40" s="53" t="s">
        <v>58</v>
      </c>
      <c r="C40" s="16" t="s">
        <v>40</v>
      </c>
      <c r="D40" s="17">
        <f t="shared" si="8"/>
        <v>0</v>
      </c>
      <c r="E40" s="17">
        <f t="shared" si="11"/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</row>
    <row r="41" spans="1:240" ht="13.5" customHeight="1">
      <c r="A41" s="15"/>
      <c r="B41" s="53"/>
      <c r="C41" s="16" t="s">
        <v>17</v>
      </c>
      <c r="D41" s="17">
        <f t="shared" si="8"/>
        <v>0</v>
      </c>
      <c r="E41" s="17">
        <f t="shared" si="11"/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</row>
    <row r="42" spans="1:240" ht="13.5" customHeight="1">
      <c r="A42" s="15" t="s">
        <v>59</v>
      </c>
      <c r="B42" s="53" t="s">
        <v>60</v>
      </c>
      <c r="C42" s="16" t="s">
        <v>45</v>
      </c>
      <c r="D42" s="17">
        <f t="shared" si="8"/>
        <v>0</v>
      </c>
      <c r="E42" s="17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</row>
    <row r="43" spans="1:240" ht="13.5" customHeight="1">
      <c r="A43" s="15"/>
      <c r="B43" s="53"/>
      <c r="C43" s="16" t="s">
        <v>17</v>
      </c>
      <c r="D43" s="17">
        <f t="shared" si="8"/>
        <v>0</v>
      </c>
      <c r="E43" s="17">
        <v>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</row>
    <row r="44" spans="1:240" ht="13.5" customHeight="1">
      <c r="A44" s="15" t="s">
        <v>61</v>
      </c>
      <c r="B44" s="54" t="s">
        <v>62</v>
      </c>
      <c r="C44" s="16" t="s">
        <v>40</v>
      </c>
      <c r="D44" s="17">
        <f t="shared" si="8"/>
        <v>26</v>
      </c>
      <c r="E44" s="17">
        <f t="shared" si="11"/>
        <v>26</v>
      </c>
      <c r="F44" s="17"/>
      <c r="G44" s="17"/>
      <c r="H44" s="17"/>
      <c r="I44" s="17"/>
      <c r="J44" s="17"/>
      <c r="K44" s="17"/>
      <c r="L44" s="17"/>
      <c r="M44" s="17"/>
      <c r="N44" s="17">
        <v>1</v>
      </c>
      <c r="O44" s="17"/>
      <c r="P44" s="17"/>
      <c r="Q44" s="17"/>
      <c r="R44" s="17"/>
      <c r="S44" s="17"/>
      <c r="T44" s="25"/>
      <c r="U44" s="17"/>
      <c r="V44" s="17"/>
      <c r="W44" s="17"/>
      <c r="X44" s="17"/>
      <c r="Y44" s="17"/>
      <c r="Z44" s="17"/>
      <c r="AA44" s="17"/>
      <c r="AB44" s="17"/>
      <c r="AC44" s="17"/>
      <c r="AD44" s="17">
        <v>5</v>
      </c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>
        <v>1</v>
      </c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>
        <v>8</v>
      </c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>
        <v>9</v>
      </c>
      <c r="HX44" s="17"/>
      <c r="HY44" s="17"/>
      <c r="HZ44" s="17"/>
      <c r="IA44" s="17"/>
      <c r="IB44" s="17"/>
      <c r="IC44" s="17"/>
      <c r="ID44" s="17"/>
      <c r="IE44" s="17"/>
      <c r="IF44" s="17">
        <v>2</v>
      </c>
    </row>
    <row r="45" spans="1:240" ht="13.5" customHeight="1">
      <c r="A45" s="15"/>
      <c r="B45" s="54"/>
      <c r="C45" s="16" t="s">
        <v>17</v>
      </c>
      <c r="D45" s="17">
        <f t="shared" si="8"/>
        <v>11.343</v>
      </c>
      <c r="E45" s="17">
        <f t="shared" si="11"/>
        <v>11.343</v>
      </c>
      <c r="F45" s="17"/>
      <c r="G45" s="17"/>
      <c r="H45" s="17"/>
      <c r="I45" s="17"/>
      <c r="J45" s="17"/>
      <c r="K45" s="17"/>
      <c r="L45" s="17"/>
      <c r="M45" s="17"/>
      <c r="N45" s="17">
        <v>0.157</v>
      </c>
      <c r="O45" s="17"/>
      <c r="P45" s="17"/>
      <c r="Q45" s="17"/>
      <c r="R45" s="17"/>
      <c r="S45" s="17"/>
      <c r="T45" s="25"/>
      <c r="U45" s="17"/>
      <c r="V45" s="17"/>
      <c r="W45" s="17"/>
      <c r="X45" s="17"/>
      <c r="Y45" s="17"/>
      <c r="Z45" s="17"/>
      <c r="AA45" s="17"/>
      <c r="AB45" s="17"/>
      <c r="AC45" s="17"/>
      <c r="AD45" s="17">
        <v>2.355</v>
      </c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>
        <v>0.157</v>
      </c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>
        <v>2.601</v>
      </c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>
        <v>3.363</v>
      </c>
      <c r="HX45" s="17"/>
      <c r="HY45" s="17"/>
      <c r="HZ45" s="17"/>
      <c r="IA45" s="17"/>
      <c r="IB45" s="17"/>
      <c r="IC45" s="17"/>
      <c r="ID45" s="17"/>
      <c r="IE45" s="17"/>
      <c r="IF45" s="17">
        <v>2.71</v>
      </c>
    </row>
    <row r="46" spans="1:240" ht="13.5" customHeight="1">
      <c r="A46" s="15" t="s">
        <v>63</v>
      </c>
      <c r="B46" s="54" t="s">
        <v>64</v>
      </c>
      <c r="C46" s="16" t="s">
        <v>40</v>
      </c>
      <c r="D46" s="17">
        <f t="shared" si="8"/>
        <v>1</v>
      </c>
      <c r="E46" s="17">
        <f t="shared" si="11"/>
        <v>1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>
        <v>1</v>
      </c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</row>
    <row r="47" spans="1:240" ht="14.25" customHeight="1">
      <c r="A47" s="15"/>
      <c r="B47" s="54"/>
      <c r="C47" s="16" t="s">
        <v>17</v>
      </c>
      <c r="D47" s="17">
        <f t="shared" si="8"/>
        <v>15.83</v>
      </c>
      <c r="E47" s="17">
        <f t="shared" si="11"/>
        <v>15.83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>
        <v>15.83</v>
      </c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</row>
    <row r="48" spans="1:240" ht="13.5" customHeight="1">
      <c r="A48" s="15" t="s">
        <v>65</v>
      </c>
      <c r="B48" s="54" t="s">
        <v>66</v>
      </c>
      <c r="C48" s="16" t="s">
        <v>40</v>
      </c>
      <c r="D48" s="17">
        <f t="shared" si="8"/>
        <v>31</v>
      </c>
      <c r="E48" s="17">
        <f t="shared" si="11"/>
        <v>31</v>
      </c>
      <c r="F48" s="17"/>
      <c r="G48" s="2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5"/>
      <c r="U48" s="17"/>
      <c r="V48" s="17"/>
      <c r="W48" s="17"/>
      <c r="X48" s="17"/>
      <c r="Y48" s="17"/>
      <c r="Z48" s="17"/>
      <c r="AA48" s="17"/>
      <c r="AB48" s="17"/>
      <c r="AC48" s="17"/>
      <c r="AD48" s="17">
        <v>13</v>
      </c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25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>
        <v>2</v>
      </c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25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>
        <v>4</v>
      </c>
      <c r="HX48" s="17"/>
      <c r="HY48" s="17"/>
      <c r="HZ48" s="17"/>
      <c r="IA48" s="17"/>
      <c r="IB48" s="17"/>
      <c r="IC48" s="17"/>
      <c r="ID48" s="17"/>
      <c r="IE48" s="17"/>
      <c r="IF48" s="17">
        <v>12</v>
      </c>
    </row>
    <row r="49" spans="1:240" ht="13.5" customHeight="1">
      <c r="A49" s="15"/>
      <c r="B49" s="54"/>
      <c r="C49" s="16" t="s">
        <v>17</v>
      </c>
      <c r="D49" s="17">
        <f t="shared" si="8"/>
        <v>34.658999999999999</v>
      </c>
      <c r="E49" s="17">
        <f t="shared" si="11"/>
        <v>34.658999999999999</v>
      </c>
      <c r="F49" s="17"/>
      <c r="G49" s="25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5"/>
      <c r="U49" s="17"/>
      <c r="V49" s="17"/>
      <c r="W49" s="17"/>
      <c r="X49" s="17"/>
      <c r="Y49" s="17"/>
      <c r="Z49" s="17"/>
      <c r="AA49" s="17"/>
      <c r="AB49" s="17"/>
      <c r="AC49" s="17"/>
      <c r="AD49" s="17">
        <v>12.08</v>
      </c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25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>
        <v>0.40799999999999997</v>
      </c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25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>
        <v>5.97</v>
      </c>
      <c r="HX49" s="17"/>
      <c r="HY49" s="17"/>
      <c r="HZ49" s="17"/>
      <c r="IA49" s="17"/>
      <c r="IB49" s="17"/>
      <c r="IC49" s="17"/>
      <c r="ID49" s="17"/>
      <c r="IE49" s="17"/>
      <c r="IF49" s="17">
        <v>16.201000000000001</v>
      </c>
    </row>
    <row r="50" spans="1:240" ht="13.5" customHeight="1">
      <c r="A50" s="15" t="s">
        <v>67</v>
      </c>
      <c r="B50" s="54" t="s">
        <v>68</v>
      </c>
      <c r="C50" s="16" t="s">
        <v>20</v>
      </c>
      <c r="D50" s="17">
        <f t="shared" si="8"/>
        <v>1.3000000000000001E-2</v>
      </c>
      <c r="E50" s="17">
        <f>SUM(G50:IF50)-F50</f>
        <v>1.3000000000000001E-2</v>
      </c>
      <c r="F50" s="17"/>
      <c r="G50" s="17"/>
      <c r="H50" s="17"/>
      <c r="I50" s="17"/>
      <c r="J50" s="17"/>
      <c r="K50" s="17"/>
      <c r="L50" s="17"/>
      <c r="M50" s="17"/>
      <c r="N50" s="17">
        <v>2E-3</v>
      </c>
      <c r="O50" s="17"/>
      <c r="P50" s="17"/>
      <c r="Q50" s="17"/>
      <c r="R50" s="17"/>
      <c r="S50" s="17">
        <v>2E-3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28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>
        <v>2E-3</v>
      </c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>
        <v>3.0000000000000001E-3</v>
      </c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25">
        <v>2E-3</v>
      </c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>
        <v>2E-3</v>
      </c>
      <c r="IE50" s="17"/>
      <c r="IF50" s="17"/>
    </row>
    <row r="51" spans="1:240" ht="13.5" customHeight="1">
      <c r="A51" s="15"/>
      <c r="B51" s="54"/>
      <c r="C51" s="16" t="s">
        <v>17</v>
      </c>
      <c r="D51" s="17">
        <f t="shared" si="8"/>
        <v>68.944999999999993</v>
      </c>
      <c r="E51" s="17">
        <f>SUM(G51:IF51)-F51</f>
        <v>68.944999999999993</v>
      </c>
      <c r="F51" s="17"/>
      <c r="G51" s="17"/>
      <c r="H51" s="17"/>
      <c r="I51" s="17"/>
      <c r="J51" s="17"/>
      <c r="K51" s="17"/>
      <c r="L51" s="17"/>
      <c r="M51" s="17"/>
      <c r="N51" s="17">
        <v>10.94</v>
      </c>
      <c r="O51" s="17"/>
      <c r="P51" s="17"/>
      <c r="Q51" s="17"/>
      <c r="R51" s="17"/>
      <c r="S51" s="17">
        <v>10.94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28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>
        <v>10.997999999999999</v>
      </c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>
        <v>14.186999999999999</v>
      </c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25">
        <v>10.94</v>
      </c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>
        <v>10.94</v>
      </c>
      <c r="IE51" s="17"/>
      <c r="IF51" s="17"/>
    </row>
    <row r="52" spans="1:240" ht="13.5" customHeight="1">
      <c r="A52" s="15" t="s">
        <v>69</v>
      </c>
      <c r="B52" s="54" t="s">
        <v>70</v>
      </c>
      <c r="C52" s="16" t="s">
        <v>40</v>
      </c>
      <c r="D52" s="17">
        <f t="shared" si="8"/>
        <v>10</v>
      </c>
      <c r="E52" s="17">
        <f t="shared" si="11"/>
        <v>10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>
        <v>1</v>
      </c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>
        <v>2</v>
      </c>
      <c r="EK52" s="17">
        <v>1</v>
      </c>
      <c r="EL52" s="17"/>
      <c r="EM52" s="17">
        <v>2</v>
      </c>
      <c r="EN52" s="17"/>
      <c r="EO52" s="17"/>
      <c r="EP52" s="17"/>
      <c r="EQ52" s="17">
        <v>2</v>
      </c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>
        <v>2</v>
      </c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</row>
    <row r="53" spans="1:240" ht="13.5" customHeight="1">
      <c r="A53" s="15"/>
      <c r="B53" s="54"/>
      <c r="C53" s="16" t="s">
        <v>17</v>
      </c>
      <c r="D53" s="17">
        <f t="shared" si="8"/>
        <v>75.923000000000002</v>
      </c>
      <c r="E53" s="17">
        <f t="shared" si="11"/>
        <v>75.923000000000002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>
        <v>6.7389999999999999</v>
      </c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>
        <v>15.916</v>
      </c>
      <c r="EK53" s="17">
        <v>7.9560000000000004</v>
      </c>
      <c r="EL53" s="17"/>
      <c r="EM53" s="17">
        <v>15.916</v>
      </c>
      <c r="EN53" s="17"/>
      <c r="EO53" s="17"/>
      <c r="EP53" s="17"/>
      <c r="EQ53" s="17">
        <v>16.100000000000001</v>
      </c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>
        <v>13.295999999999999</v>
      </c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</row>
    <row r="54" spans="1:240" ht="13.5" customHeight="1">
      <c r="A54" s="15" t="s">
        <v>71</v>
      </c>
      <c r="B54" s="53" t="s">
        <v>72</v>
      </c>
      <c r="C54" s="16" t="s">
        <v>40</v>
      </c>
      <c r="D54" s="17">
        <f t="shared" si="8"/>
        <v>0</v>
      </c>
      <c r="E54" s="17">
        <f t="shared" si="11"/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</row>
    <row r="55" spans="1:240" ht="13.5" customHeight="1">
      <c r="A55" s="15"/>
      <c r="B55" s="53"/>
      <c r="C55" s="16" t="s">
        <v>17</v>
      </c>
      <c r="D55" s="17">
        <f t="shared" si="8"/>
        <v>0</v>
      </c>
      <c r="E55" s="17">
        <f t="shared" si="11"/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</row>
    <row r="56" spans="1:240" ht="13.5" customHeight="1">
      <c r="A56" s="15" t="s">
        <v>73</v>
      </c>
      <c r="B56" s="54" t="s">
        <v>74</v>
      </c>
      <c r="C56" s="16" t="s">
        <v>75</v>
      </c>
      <c r="D56" s="17">
        <f t="shared" si="8"/>
        <v>0</v>
      </c>
      <c r="E56" s="17">
        <f t="shared" si="11"/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</row>
    <row r="57" spans="1:240" ht="13.5" customHeight="1">
      <c r="A57" s="15"/>
      <c r="B57" s="54"/>
      <c r="C57" s="16" t="s">
        <v>17</v>
      </c>
      <c r="D57" s="17">
        <f t="shared" si="8"/>
        <v>0</v>
      </c>
      <c r="E57" s="17">
        <f t="shared" si="11"/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</row>
    <row r="58" spans="1:240" ht="13.5" customHeight="1">
      <c r="A58" s="15" t="s">
        <v>76</v>
      </c>
      <c r="B58" s="54" t="s">
        <v>77</v>
      </c>
      <c r="C58" s="16" t="s">
        <v>40</v>
      </c>
      <c r="D58" s="17">
        <f t="shared" si="8"/>
        <v>0</v>
      </c>
      <c r="E58" s="17">
        <f t="shared" si="11"/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</row>
    <row r="59" spans="1:240" ht="13.5" customHeight="1">
      <c r="A59" s="15"/>
      <c r="B59" s="54"/>
      <c r="C59" s="16" t="s">
        <v>17</v>
      </c>
      <c r="D59" s="17">
        <f t="shared" si="8"/>
        <v>0</v>
      </c>
      <c r="E59" s="17">
        <f t="shared" si="11"/>
        <v>0</v>
      </c>
      <c r="F59" s="2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</row>
    <row r="60" spans="1:240" ht="13.5" customHeight="1">
      <c r="A60" s="15" t="s">
        <v>78</v>
      </c>
      <c r="B60" s="54" t="s">
        <v>79</v>
      </c>
      <c r="C60" s="16" t="s">
        <v>40</v>
      </c>
      <c r="D60" s="17">
        <f t="shared" si="8"/>
        <v>0</v>
      </c>
      <c r="E60" s="17">
        <f t="shared" si="11"/>
        <v>0</v>
      </c>
      <c r="F60" s="2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</row>
    <row r="61" spans="1:240" ht="13.5" customHeight="1">
      <c r="A61" s="15"/>
      <c r="B61" s="54"/>
      <c r="C61" s="16" t="s">
        <v>17</v>
      </c>
      <c r="D61" s="17">
        <f t="shared" si="8"/>
        <v>0</v>
      </c>
      <c r="E61" s="17">
        <f t="shared" si="11"/>
        <v>0</v>
      </c>
      <c r="F61" s="2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</row>
    <row r="62" spans="1:240" ht="13.5" customHeight="1">
      <c r="A62" s="15" t="s">
        <v>80</v>
      </c>
      <c r="B62" s="54" t="s">
        <v>81</v>
      </c>
      <c r="C62" s="16" t="s">
        <v>82</v>
      </c>
      <c r="D62" s="17">
        <f t="shared" si="8"/>
        <v>0</v>
      </c>
      <c r="E62" s="17">
        <f t="shared" si="11"/>
        <v>0</v>
      </c>
      <c r="F62" s="2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</row>
    <row r="63" spans="1:240" ht="13.5" customHeight="1">
      <c r="A63" s="15"/>
      <c r="B63" s="54"/>
      <c r="C63" s="16" t="s">
        <v>17</v>
      </c>
      <c r="D63" s="17">
        <f t="shared" si="8"/>
        <v>0</v>
      </c>
      <c r="E63" s="17">
        <f t="shared" si="11"/>
        <v>0</v>
      </c>
      <c r="F63" s="2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</row>
    <row r="64" spans="1:240" ht="13.5" customHeight="1">
      <c r="A64" s="15" t="s">
        <v>83</v>
      </c>
      <c r="B64" s="54" t="s">
        <v>84</v>
      </c>
      <c r="C64" s="16" t="s">
        <v>75</v>
      </c>
      <c r="D64" s="17">
        <f t="shared" si="8"/>
        <v>0</v>
      </c>
      <c r="E64" s="17">
        <f t="shared" si="11"/>
        <v>0</v>
      </c>
      <c r="F64" s="2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</row>
    <row r="65" spans="1:240" ht="13.5" customHeight="1">
      <c r="A65" s="15"/>
      <c r="B65" s="54"/>
      <c r="C65" s="16" t="s">
        <v>17</v>
      </c>
      <c r="D65" s="17">
        <f t="shared" si="8"/>
        <v>0</v>
      </c>
      <c r="E65" s="17">
        <f t="shared" si="11"/>
        <v>0</v>
      </c>
      <c r="F65" s="2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</row>
    <row r="66" spans="1:240" s="2" customFormat="1" ht="15" customHeight="1">
      <c r="A66" s="41" t="s">
        <v>85</v>
      </c>
      <c r="B66" s="12" t="s">
        <v>86</v>
      </c>
      <c r="C66" s="13" t="s">
        <v>17</v>
      </c>
      <c r="D66" s="23">
        <f>E66+F66</f>
        <v>617.29700000000003</v>
      </c>
      <c r="E66" s="23">
        <f>E68+E78+E80</f>
        <v>617.29700000000003</v>
      </c>
      <c r="F66" s="23"/>
      <c r="G66" s="23">
        <f t="shared" ref="G66:BU66" si="12">G68+G78+G80</f>
        <v>0</v>
      </c>
      <c r="H66" s="23">
        <f t="shared" si="12"/>
        <v>0.94299999999999995</v>
      </c>
      <c r="I66" s="23">
        <f t="shared" si="12"/>
        <v>0</v>
      </c>
      <c r="J66" s="23">
        <f t="shared" si="12"/>
        <v>0</v>
      </c>
      <c r="K66" s="23">
        <f t="shared" si="12"/>
        <v>0</v>
      </c>
      <c r="L66" s="23">
        <f t="shared" si="12"/>
        <v>0</v>
      </c>
      <c r="M66" s="23">
        <f t="shared" si="12"/>
        <v>0</v>
      </c>
      <c r="N66" s="23">
        <f t="shared" si="12"/>
        <v>0</v>
      </c>
      <c r="O66" s="23">
        <f t="shared" si="12"/>
        <v>0</v>
      </c>
      <c r="P66" s="23">
        <f t="shared" si="12"/>
        <v>0</v>
      </c>
      <c r="Q66" s="23">
        <f t="shared" si="12"/>
        <v>0</v>
      </c>
      <c r="R66" s="23">
        <f t="shared" si="12"/>
        <v>0</v>
      </c>
      <c r="S66" s="23">
        <f t="shared" si="12"/>
        <v>3.4420000000000002</v>
      </c>
      <c r="T66" s="23">
        <f t="shared" si="12"/>
        <v>0</v>
      </c>
      <c r="U66" s="23">
        <f t="shared" si="12"/>
        <v>0</v>
      </c>
      <c r="V66" s="23">
        <f t="shared" si="12"/>
        <v>3.8120000000000003</v>
      </c>
      <c r="W66" s="23">
        <f t="shared" si="12"/>
        <v>0</v>
      </c>
      <c r="X66" s="23">
        <f t="shared" si="12"/>
        <v>0</v>
      </c>
      <c r="Y66" s="23">
        <f t="shared" si="12"/>
        <v>0.873</v>
      </c>
      <c r="Z66" s="23">
        <f t="shared" si="12"/>
        <v>0</v>
      </c>
      <c r="AA66" s="23">
        <f t="shared" si="12"/>
        <v>0</v>
      </c>
      <c r="AB66" s="23">
        <f t="shared" si="12"/>
        <v>0</v>
      </c>
      <c r="AC66" s="23">
        <f t="shared" si="12"/>
        <v>0</v>
      </c>
      <c r="AD66" s="23">
        <f t="shared" si="12"/>
        <v>0</v>
      </c>
      <c r="AE66" s="23">
        <f t="shared" si="12"/>
        <v>14.062000000000001</v>
      </c>
      <c r="AF66" s="23">
        <f t="shared" si="12"/>
        <v>19.509</v>
      </c>
      <c r="AG66" s="23">
        <f t="shared" si="12"/>
        <v>17.284000000000002</v>
      </c>
      <c r="AH66" s="23">
        <f t="shared" si="12"/>
        <v>20.091000000000001</v>
      </c>
      <c r="AI66" s="23">
        <f t="shared" si="12"/>
        <v>0</v>
      </c>
      <c r="AJ66" s="23">
        <f t="shared" si="12"/>
        <v>0</v>
      </c>
      <c r="AK66" s="23">
        <f t="shared" si="12"/>
        <v>14.473000000000001</v>
      </c>
      <c r="AL66" s="23">
        <f t="shared" si="12"/>
        <v>0</v>
      </c>
      <c r="AM66" s="23">
        <f t="shared" si="12"/>
        <v>18.251000000000001</v>
      </c>
      <c r="AN66" s="23">
        <f t="shared" si="12"/>
        <v>0</v>
      </c>
      <c r="AO66" s="23">
        <f t="shared" si="12"/>
        <v>0</v>
      </c>
      <c r="AP66" s="23">
        <f t="shared" si="12"/>
        <v>0</v>
      </c>
      <c r="AQ66" s="23">
        <f t="shared" si="12"/>
        <v>0</v>
      </c>
      <c r="AR66" s="23">
        <f t="shared" si="12"/>
        <v>0</v>
      </c>
      <c r="AS66" s="23">
        <f t="shared" si="12"/>
        <v>0</v>
      </c>
      <c r="AT66" s="23">
        <f t="shared" si="12"/>
        <v>15.507</v>
      </c>
      <c r="AU66" s="23">
        <f t="shared" si="12"/>
        <v>24.506</v>
      </c>
      <c r="AV66" s="23">
        <f t="shared" si="12"/>
        <v>0</v>
      </c>
      <c r="AW66" s="23">
        <f t="shared" si="12"/>
        <v>0</v>
      </c>
      <c r="AX66" s="23">
        <f t="shared" si="12"/>
        <v>0</v>
      </c>
      <c r="AY66" s="23">
        <f t="shared" si="12"/>
        <v>0</v>
      </c>
      <c r="AZ66" s="23">
        <f t="shared" si="12"/>
        <v>2.0409999999999999</v>
      </c>
      <c r="BA66" s="23">
        <f t="shared" si="12"/>
        <v>0</v>
      </c>
      <c r="BB66" s="23">
        <f t="shared" si="12"/>
        <v>1.6830000000000001</v>
      </c>
      <c r="BC66" s="23">
        <f t="shared" si="12"/>
        <v>18.097999999999999</v>
      </c>
      <c r="BD66" s="23">
        <f t="shared" si="12"/>
        <v>0</v>
      </c>
      <c r="BE66" s="23">
        <f t="shared" si="12"/>
        <v>0</v>
      </c>
      <c r="BF66" s="23">
        <f>BF68+BF78+BF80</f>
        <v>0</v>
      </c>
      <c r="BG66" s="23">
        <f t="shared" si="12"/>
        <v>16.222999999999999</v>
      </c>
      <c r="BH66" s="23">
        <f t="shared" si="12"/>
        <v>0</v>
      </c>
      <c r="BI66" s="23">
        <f t="shared" si="12"/>
        <v>0</v>
      </c>
      <c r="BJ66" s="23">
        <f t="shared" si="12"/>
        <v>0</v>
      </c>
      <c r="BK66" s="23">
        <f t="shared" si="12"/>
        <v>0</v>
      </c>
      <c r="BL66" s="23">
        <f t="shared" si="12"/>
        <v>0</v>
      </c>
      <c r="BM66" s="23">
        <f t="shared" si="12"/>
        <v>1.6819999999999999</v>
      </c>
      <c r="BN66" s="23">
        <f t="shared" si="12"/>
        <v>0</v>
      </c>
      <c r="BO66" s="23">
        <f t="shared" si="12"/>
        <v>0</v>
      </c>
      <c r="BP66" s="23">
        <f t="shared" si="12"/>
        <v>0</v>
      </c>
      <c r="BQ66" s="23">
        <f t="shared" si="12"/>
        <v>0</v>
      </c>
      <c r="BR66" s="23">
        <f t="shared" si="12"/>
        <v>0</v>
      </c>
      <c r="BS66" s="23">
        <f t="shared" si="12"/>
        <v>0</v>
      </c>
      <c r="BT66" s="23">
        <f t="shared" si="12"/>
        <v>2.7610000000000001</v>
      </c>
      <c r="BU66" s="23">
        <f t="shared" si="12"/>
        <v>0</v>
      </c>
      <c r="BV66" s="23">
        <f t="shared" ref="BV66:EG66" si="13">BV68+BV78+BV80</f>
        <v>0</v>
      </c>
      <c r="BW66" s="23">
        <f t="shared" si="13"/>
        <v>0</v>
      </c>
      <c r="BX66" s="23">
        <f t="shared" si="13"/>
        <v>0</v>
      </c>
      <c r="BY66" s="23">
        <f t="shared" si="13"/>
        <v>0</v>
      </c>
      <c r="BZ66" s="23">
        <f t="shared" si="13"/>
        <v>0</v>
      </c>
      <c r="CA66" s="23">
        <f t="shared" si="13"/>
        <v>9.5380000000000003</v>
      </c>
      <c r="CB66" s="23">
        <f t="shared" si="13"/>
        <v>14.443000000000001</v>
      </c>
      <c r="CC66" s="23">
        <f t="shared" si="13"/>
        <v>0</v>
      </c>
      <c r="CD66" s="23">
        <f t="shared" si="13"/>
        <v>0</v>
      </c>
      <c r="CE66" s="23">
        <f t="shared" si="13"/>
        <v>0</v>
      </c>
      <c r="CF66" s="23">
        <f t="shared" si="13"/>
        <v>0</v>
      </c>
      <c r="CG66" s="23">
        <f t="shared" si="13"/>
        <v>0</v>
      </c>
      <c r="CH66" s="23">
        <f t="shared" si="13"/>
        <v>0</v>
      </c>
      <c r="CI66" s="23">
        <f t="shared" si="13"/>
        <v>0</v>
      </c>
      <c r="CJ66" s="23">
        <f t="shared" si="13"/>
        <v>0</v>
      </c>
      <c r="CK66" s="23">
        <f t="shared" si="13"/>
        <v>0</v>
      </c>
      <c r="CL66" s="23">
        <f t="shared" si="13"/>
        <v>3.3650000000000002</v>
      </c>
      <c r="CM66" s="23">
        <f t="shared" si="13"/>
        <v>0</v>
      </c>
      <c r="CN66" s="23">
        <f t="shared" si="13"/>
        <v>3.62</v>
      </c>
      <c r="CO66" s="23">
        <f t="shared" si="13"/>
        <v>0</v>
      </c>
      <c r="CP66" s="23">
        <f t="shared" si="13"/>
        <v>18.75</v>
      </c>
      <c r="CQ66" s="23">
        <f t="shared" si="13"/>
        <v>15.344999999999999</v>
      </c>
      <c r="CR66" s="23">
        <f t="shared" si="13"/>
        <v>14.929</v>
      </c>
      <c r="CS66" s="23">
        <f t="shared" si="13"/>
        <v>0</v>
      </c>
      <c r="CT66" s="23">
        <f t="shared" si="13"/>
        <v>0</v>
      </c>
      <c r="CU66" s="23">
        <f t="shared" si="13"/>
        <v>0</v>
      </c>
      <c r="CV66" s="23">
        <f t="shared" si="13"/>
        <v>0</v>
      </c>
      <c r="CW66" s="23">
        <f t="shared" si="13"/>
        <v>0</v>
      </c>
      <c r="CX66" s="23">
        <f t="shared" si="13"/>
        <v>0</v>
      </c>
      <c r="CY66" s="23">
        <f t="shared" si="13"/>
        <v>18.759999999999998</v>
      </c>
      <c r="CZ66" s="23">
        <f t="shared" si="13"/>
        <v>0</v>
      </c>
      <c r="DA66" s="23">
        <f t="shared" si="13"/>
        <v>0</v>
      </c>
      <c r="DB66" s="23">
        <f t="shared" si="13"/>
        <v>0</v>
      </c>
      <c r="DC66" s="23">
        <f t="shared" si="13"/>
        <v>0</v>
      </c>
      <c r="DD66" s="23">
        <f t="shared" si="13"/>
        <v>0</v>
      </c>
      <c r="DE66" s="23">
        <f t="shared" si="13"/>
        <v>0</v>
      </c>
      <c r="DF66" s="23">
        <f t="shared" si="13"/>
        <v>0</v>
      </c>
      <c r="DG66" s="23">
        <f t="shared" si="13"/>
        <v>0</v>
      </c>
      <c r="DH66" s="23">
        <f t="shared" si="13"/>
        <v>0</v>
      </c>
      <c r="DI66" s="23">
        <f t="shared" si="13"/>
        <v>0</v>
      </c>
      <c r="DJ66" s="23">
        <f t="shared" si="13"/>
        <v>0</v>
      </c>
      <c r="DK66" s="23">
        <f t="shared" si="13"/>
        <v>0</v>
      </c>
      <c r="DL66" s="23">
        <f t="shared" si="13"/>
        <v>15.216999999999999</v>
      </c>
      <c r="DM66" s="23">
        <f t="shared" si="13"/>
        <v>0</v>
      </c>
      <c r="DN66" s="23">
        <f t="shared" si="13"/>
        <v>0</v>
      </c>
      <c r="DO66" s="23">
        <f t="shared" si="13"/>
        <v>7.6970000000000001</v>
      </c>
      <c r="DP66" s="23">
        <f t="shared" si="13"/>
        <v>0</v>
      </c>
      <c r="DQ66" s="23">
        <f t="shared" si="13"/>
        <v>0</v>
      </c>
      <c r="DR66" s="23">
        <f t="shared" si="13"/>
        <v>0</v>
      </c>
      <c r="DS66" s="23">
        <f t="shared" si="13"/>
        <v>0</v>
      </c>
      <c r="DT66" s="23">
        <f t="shared" si="13"/>
        <v>0</v>
      </c>
      <c r="DU66" s="23">
        <f t="shared" si="13"/>
        <v>0</v>
      </c>
      <c r="DV66" s="23">
        <f t="shared" si="13"/>
        <v>1.841</v>
      </c>
      <c r="DW66" s="23">
        <f t="shared" si="13"/>
        <v>0</v>
      </c>
      <c r="DX66" s="23">
        <f t="shared" si="13"/>
        <v>0</v>
      </c>
      <c r="DY66" s="23">
        <f>DY68+DY78+DY80</f>
        <v>10.222999999999999</v>
      </c>
      <c r="DZ66" s="23">
        <f t="shared" si="13"/>
        <v>0</v>
      </c>
      <c r="EA66" s="23">
        <f t="shared" si="13"/>
        <v>0</v>
      </c>
      <c r="EB66" s="23">
        <f t="shared" si="13"/>
        <v>0</v>
      </c>
      <c r="EC66" s="23">
        <f t="shared" si="13"/>
        <v>0</v>
      </c>
      <c r="ED66" s="23">
        <f t="shared" si="13"/>
        <v>0</v>
      </c>
      <c r="EE66" s="23">
        <f t="shared" si="13"/>
        <v>0</v>
      </c>
      <c r="EF66" s="23">
        <f t="shared" si="13"/>
        <v>0</v>
      </c>
      <c r="EG66" s="23">
        <f t="shared" si="13"/>
        <v>0</v>
      </c>
      <c r="EH66" s="23">
        <f t="shared" ref="EH66:GV66" si="14">EH68+EH78+EH80</f>
        <v>0</v>
      </c>
      <c r="EI66" s="23">
        <f t="shared" si="14"/>
        <v>0</v>
      </c>
      <c r="EJ66" s="23">
        <f t="shared" si="14"/>
        <v>0</v>
      </c>
      <c r="EK66" s="23">
        <f t="shared" si="14"/>
        <v>0</v>
      </c>
      <c r="EL66" s="23">
        <f t="shared" si="14"/>
        <v>0</v>
      </c>
      <c r="EM66" s="23">
        <f t="shared" si="14"/>
        <v>0</v>
      </c>
      <c r="EN66" s="23">
        <f t="shared" si="14"/>
        <v>22.637999999999998</v>
      </c>
      <c r="EO66" s="23">
        <f t="shared" si="14"/>
        <v>0</v>
      </c>
      <c r="EP66" s="23">
        <f t="shared" si="14"/>
        <v>0</v>
      </c>
      <c r="EQ66" s="23">
        <f t="shared" si="14"/>
        <v>0</v>
      </c>
      <c r="ER66" s="23">
        <f t="shared" si="14"/>
        <v>1.2629999999999999</v>
      </c>
      <c r="ES66" s="23">
        <f t="shared" si="14"/>
        <v>0</v>
      </c>
      <c r="ET66" s="23">
        <f t="shared" si="14"/>
        <v>0</v>
      </c>
      <c r="EU66" s="23">
        <f t="shared" si="14"/>
        <v>0</v>
      </c>
      <c r="EV66" s="23">
        <f t="shared" si="14"/>
        <v>0</v>
      </c>
      <c r="EW66" s="23">
        <f t="shared" si="14"/>
        <v>1.1019999999999999</v>
      </c>
      <c r="EX66" s="23">
        <f t="shared" si="14"/>
        <v>0</v>
      </c>
      <c r="EY66" s="23">
        <f t="shared" si="14"/>
        <v>0</v>
      </c>
      <c r="EZ66" s="23">
        <f t="shared" si="14"/>
        <v>0</v>
      </c>
      <c r="FA66" s="23">
        <f t="shared" si="14"/>
        <v>1.841</v>
      </c>
      <c r="FB66" s="23">
        <f t="shared" si="14"/>
        <v>0</v>
      </c>
      <c r="FC66" s="23">
        <f t="shared" si="14"/>
        <v>0.68100000000000005</v>
      </c>
      <c r="FD66" s="23">
        <f t="shared" si="14"/>
        <v>0</v>
      </c>
      <c r="FE66" s="23">
        <f t="shared" si="14"/>
        <v>0</v>
      </c>
      <c r="FF66" s="23">
        <f t="shared" si="14"/>
        <v>0</v>
      </c>
      <c r="FG66" s="23">
        <f t="shared" si="14"/>
        <v>3.3650000000000002</v>
      </c>
      <c r="FH66" s="23">
        <f t="shared" si="14"/>
        <v>0</v>
      </c>
      <c r="FI66" s="23">
        <f t="shared" si="14"/>
        <v>0</v>
      </c>
      <c r="FJ66" s="23">
        <f t="shared" si="14"/>
        <v>0</v>
      </c>
      <c r="FK66" s="23">
        <f t="shared" si="14"/>
        <v>0</v>
      </c>
      <c r="FL66" s="23">
        <f t="shared" si="14"/>
        <v>30.085000000000001</v>
      </c>
      <c r="FM66" s="23">
        <f t="shared" si="14"/>
        <v>8.8089999999999993</v>
      </c>
      <c r="FN66" s="23">
        <f t="shared" si="14"/>
        <v>1.601</v>
      </c>
      <c r="FO66" s="23">
        <f t="shared" si="14"/>
        <v>9.702</v>
      </c>
      <c r="FP66" s="23">
        <f t="shared" si="14"/>
        <v>0</v>
      </c>
      <c r="FQ66" s="23">
        <f t="shared" si="14"/>
        <v>0</v>
      </c>
      <c r="FR66" s="23">
        <f t="shared" si="14"/>
        <v>0</v>
      </c>
      <c r="FS66" s="23">
        <f t="shared" si="14"/>
        <v>0</v>
      </c>
      <c r="FT66" s="23">
        <f t="shared" si="14"/>
        <v>0</v>
      </c>
      <c r="FU66" s="23">
        <f t="shared" si="14"/>
        <v>0</v>
      </c>
      <c r="FV66" s="23">
        <f t="shared" si="14"/>
        <v>0</v>
      </c>
      <c r="FW66" s="23">
        <f t="shared" si="14"/>
        <v>0</v>
      </c>
      <c r="FX66" s="23">
        <f t="shared" si="14"/>
        <v>0</v>
      </c>
      <c r="FY66" s="23">
        <f t="shared" si="14"/>
        <v>26.315000000000001</v>
      </c>
      <c r="FZ66" s="23">
        <f t="shared" si="14"/>
        <v>0</v>
      </c>
      <c r="GA66" s="23">
        <f t="shared" si="14"/>
        <v>21.164999999999999</v>
      </c>
      <c r="GB66" s="23">
        <f t="shared" si="14"/>
        <v>0</v>
      </c>
      <c r="GC66" s="23">
        <f t="shared" si="14"/>
        <v>0</v>
      </c>
      <c r="GD66" s="23">
        <f t="shared" si="14"/>
        <v>0</v>
      </c>
      <c r="GE66" s="23">
        <f t="shared" si="14"/>
        <v>0</v>
      </c>
      <c r="GF66" s="23">
        <f t="shared" si="14"/>
        <v>0</v>
      </c>
      <c r="GG66" s="23">
        <f t="shared" si="14"/>
        <v>0</v>
      </c>
      <c r="GH66" s="23">
        <f t="shared" si="14"/>
        <v>0</v>
      </c>
      <c r="GI66" s="23">
        <f t="shared" si="14"/>
        <v>0</v>
      </c>
      <c r="GJ66" s="23">
        <f t="shared" si="14"/>
        <v>3.68</v>
      </c>
      <c r="GK66" s="23">
        <f t="shared" si="14"/>
        <v>0</v>
      </c>
      <c r="GL66" s="23">
        <f t="shared" si="14"/>
        <v>0</v>
      </c>
      <c r="GM66" s="23">
        <f t="shared" si="14"/>
        <v>0</v>
      </c>
      <c r="GN66" s="23">
        <f t="shared" si="14"/>
        <v>0</v>
      </c>
      <c r="GO66" s="23">
        <f t="shared" si="14"/>
        <v>0</v>
      </c>
      <c r="GP66" s="23">
        <f t="shared" si="14"/>
        <v>0</v>
      </c>
      <c r="GQ66" s="23">
        <f t="shared" si="14"/>
        <v>0</v>
      </c>
      <c r="GR66" s="23">
        <f t="shared" si="14"/>
        <v>0</v>
      </c>
      <c r="GS66" s="23">
        <f t="shared" si="14"/>
        <v>0</v>
      </c>
      <c r="GT66" s="23">
        <f t="shared" si="14"/>
        <v>0</v>
      </c>
      <c r="GU66" s="23">
        <f t="shared" si="14"/>
        <v>0</v>
      </c>
      <c r="GV66" s="23">
        <f t="shared" si="14"/>
        <v>0</v>
      </c>
      <c r="GW66" s="23">
        <f t="shared" ref="GW66:IF66" si="15">GW68+GW78+GW80</f>
        <v>0</v>
      </c>
      <c r="GX66" s="23">
        <f t="shared" si="15"/>
        <v>0</v>
      </c>
      <c r="GY66" s="23">
        <f t="shared" si="15"/>
        <v>0</v>
      </c>
      <c r="GZ66" s="23">
        <f t="shared" si="15"/>
        <v>12.752000000000001</v>
      </c>
      <c r="HA66" s="23">
        <f t="shared" si="15"/>
        <v>0</v>
      </c>
      <c r="HB66" s="23">
        <f t="shared" si="15"/>
        <v>0</v>
      </c>
      <c r="HC66" s="23">
        <f t="shared" si="15"/>
        <v>0</v>
      </c>
      <c r="HD66" s="23">
        <f t="shared" si="15"/>
        <v>0</v>
      </c>
      <c r="HE66" s="23">
        <f t="shared" si="15"/>
        <v>0</v>
      </c>
      <c r="HF66" s="23">
        <f t="shared" si="15"/>
        <v>0</v>
      </c>
      <c r="HG66" s="23">
        <f t="shared" si="15"/>
        <v>14.280000000000001</v>
      </c>
      <c r="HH66" s="23">
        <f t="shared" si="15"/>
        <v>0</v>
      </c>
      <c r="HI66" s="23">
        <f t="shared" si="15"/>
        <v>0</v>
      </c>
      <c r="HJ66" s="23">
        <f t="shared" si="15"/>
        <v>0</v>
      </c>
      <c r="HK66" s="23">
        <f t="shared" si="15"/>
        <v>0</v>
      </c>
      <c r="HL66" s="23">
        <f t="shared" si="15"/>
        <v>0</v>
      </c>
      <c r="HM66" s="23">
        <f t="shared" si="15"/>
        <v>0</v>
      </c>
      <c r="HN66" s="23">
        <f t="shared" si="15"/>
        <v>0</v>
      </c>
      <c r="HO66" s="23">
        <f t="shared" si="15"/>
        <v>123.36800000000001</v>
      </c>
      <c r="HP66" s="23">
        <f t="shared" si="15"/>
        <v>0</v>
      </c>
      <c r="HQ66" s="23">
        <f t="shared" si="15"/>
        <v>0</v>
      </c>
      <c r="HR66" s="23">
        <f t="shared" si="15"/>
        <v>0</v>
      </c>
      <c r="HS66" s="23">
        <f t="shared" si="15"/>
        <v>0</v>
      </c>
      <c r="HT66" s="23">
        <f t="shared" si="15"/>
        <v>0</v>
      </c>
      <c r="HU66" s="23">
        <f t="shared" si="15"/>
        <v>0</v>
      </c>
      <c r="HV66" s="23">
        <f t="shared" si="15"/>
        <v>0</v>
      </c>
      <c r="HW66" s="23">
        <f t="shared" si="15"/>
        <v>0</v>
      </c>
      <c r="HX66" s="23">
        <f t="shared" si="15"/>
        <v>2.456</v>
      </c>
      <c r="HY66" s="23">
        <f t="shared" si="15"/>
        <v>0</v>
      </c>
      <c r="HZ66" s="23">
        <f t="shared" si="15"/>
        <v>0</v>
      </c>
      <c r="IA66" s="23">
        <f t="shared" si="15"/>
        <v>0</v>
      </c>
      <c r="IB66" s="23">
        <f t="shared" si="15"/>
        <v>0</v>
      </c>
      <c r="IC66" s="23">
        <f t="shared" si="15"/>
        <v>0</v>
      </c>
      <c r="ID66" s="23">
        <f t="shared" si="15"/>
        <v>0</v>
      </c>
      <c r="IE66" s="23">
        <f t="shared" si="15"/>
        <v>3.2250000000000001</v>
      </c>
      <c r="IF66" s="23">
        <f t="shared" si="15"/>
        <v>0</v>
      </c>
    </row>
    <row r="67" spans="1:240" ht="13.5" customHeight="1">
      <c r="A67" s="15" t="s">
        <v>87</v>
      </c>
      <c r="B67" s="53" t="s">
        <v>88</v>
      </c>
      <c r="C67" s="16" t="s">
        <v>45</v>
      </c>
      <c r="D67" s="24">
        <f>E67+F67</f>
        <v>0.48800000000000016</v>
      </c>
      <c r="E67" s="24">
        <f>E69+E71+E73+E75</f>
        <v>0.48800000000000016</v>
      </c>
      <c r="F67" s="24"/>
      <c r="G67" s="24">
        <f t="shared" ref="G67:BU68" si="16">G69+G71+G73+G75</f>
        <v>0</v>
      </c>
      <c r="H67" s="24">
        <f t="shared" si="16"/>
        <v>0</v>
      </c>
      <c r="I67" s="24">
        <f t="shared" si="16"/>
        <v>0</v>
      </c>
      <c r="J67" s="24">
        <f t="shared" si="16"/>
        <v>0</v>
      </c>
      <c r="K67" s="24">
        <f t="shared" si="16"/>
        <v>0</v>
      </c>
      <c r="L67" s="24">
        <f t="shared" si="16"/>
        <v>0</v>
      </c>
      <c r="M67" s="24">
        <f t="shared" si="16"/>
        <v>0</v>
      </c>
      <c r="N67" s="24">
        <f t="shared" si="16"/>
        <v>0</v>
      </c>
      <c r="O67" s="24">
        <f t="shared" si="16"/>
        <v>0</v>
      </c>
      <c r="P67" s="24">
        <f t="shared" si="16"/>
        <v>0</v>
      </c>
      <c r="Q67" s="24">
        <f t="shared" si="16"/>
        <v>0</v>
      </c>
      <c r="R67" s="24">
        <f t="shared" si="16"/>
        <v>0</v>
      </c>
      <c r="S67" s="24">
        <f t="shared" si="16"/>
        <v>3.0000000000000001E-3</v>
      </c>
      <c r="T67" s="24">
        <f t="shared" si="16"/>
        <v>0</v>
      </c>
      <c r="U67" s="24">
        <f t="shared" si="16"/>
        <v>0</v>
      </c>
      <c r="V67" s="24">
        <f t="shared" si="16"/>
        <v>3.0000000000000001E-3</v>
      </c>
      <c r="W67" s="24">
        <f t="shared" si="16"/>
        <v>0</v>
      </c>
      <c r="X67" s="24">
        <f t="shared" si="16"/>
        <v>0</v>
      </c>
      <c r="Y67" s="24">
        <f t="shared" si="16"/>
        <v>0</v>
      </c>
      <c r="Z67" s="24">
        <f t="shared" si="16"/>
        <v>0</v>
      </c>
      <c r="AA67" s="24">
        <f t="shared" si="16"/>
        <v>0</v>
      </c>
      <c r="AB67" s="24">
        <f t="shared" si="16"/>
        <v>0</v>
      </c>
      <c r="AC67" s="24">
        <f>AC69+AC71+AC73+AC75</f>
        <v>0</v>
      </c>
      <c r="AD67" s="24">
        <f t="shared" si="16"/>
        <v>0</v>
      </c>
      <c r="AE67" s="24">
        <f t="shared" si="16"/>
        <v>1.0999999999999999E-2</v>
      </c>
      <c r="AF67" s="24">
        <f t="shared" si="16"/>
        <v>1.6E-2</v>
      </c>
      <c r="AG67" s="24">
        <f t="shared" si="16"/>
        <v>1.2E-2</v>
      </c>
      <c r="AH67" s="24">
        <f t="shared" si="16"/>
        <v>1.3000000000000001E-2</v>
      </c>
      <c r="AI67" s="24">
        <f t="shared" si="16"/>
        <v>0</v>
      </c>
      <c r="AJ67" s="24">
        <f t="shared" si="16"/>
        <v>0</v>
      </c>
      <c r="AK67" s="24">
        <f t="shared" si="16"/>
        <v>8.0000000000000002E-3</v>
      </c>
      <c r="AL67" s="24">
        <f t="shared" si="16"/>
        <v>0</v>
      </c>
      <c r="AM67" s="24">
        <f t="shared" si="16"/>
        <v>1.3000000000000001E-2</v>
      </c>
      <c r="AN67" s="24">
        <f t="shared" si="16"/>
        <v>0</v>
      </c>
      <c r="AO67" s="24">
        <f t="shared" si="16"/>
        <v>0</v>
      </c>
      <c r="AP67" s="24">
        <f t="shared" si="16"/>
        <v>0</v>
      </c>
      <c r="AQ67" s="24">
        <f t="shared" si="16"/>
        <v>0</v>
      </c>
      <c r="AR67" s="24">
        <f t="shared" si="16"/>
        <v>0</v>
      </c>
      <c r="AS67" s="24">
        <f t="shared" si="16"/>
        <v>0</v>
      </c>
      <c r="AT67" s="24">
        <f t="shared" si="16"/>
        <v>0.01</v>
      </c>
      <c r="AU67" s="24">
        <f t="shared" si="16"/>
        <v>1.8000000000000002E-2</v>
      </c>
      <c r="AV67" s="24">
        <f t="shared" si="16"/>
        <v>0</v>
      </c>
      <c r="AW67" s="24">
        <f t="shared" si="16"/>
        <v>0</v>
      </c>
      <c r="AX67" s="24">
        <f t="shared" si="16"/>
        <v>0</v>
      </c>
      <c r="AY67" s="24">
        <f t="shared" si="16"/>
        <v>0</v>
      </c>
      <c r="AZ67" s="24">
        <f t="shared" si="16"/>
        <v>1E-3</v>
      </c>
      <c r="BA67" s="24">
        <f t="shared" si="16"/>
        <v>0</v>
      </c>
      <c r="BB67" s="24">
        <f t="shared" si="16"/>
        <v>2E-3</v>
      </c>
      <c r="BC67" s="24">
        <f t="shared" si="16"/>
        <v>1.3000000000000001E-2</v>
      </c>
      <c r="BD67" s="24">
        <f t="shared" si="16"/>
        <v>0</v>
      </c>
      <c r="BE67" s="24">
        <f t="shared" si="16"/>
        <v>0</v>
      </c>
      <c r="BF67" s="24">
        <f>BF69+BF71+BF73+BF75</f>
        <v>0</v>
      </c>
      <c r="BG67" s="24">
        <f t="shared" si="16"/>
        <v>0.01</v>
      </c>
      <c r="BH67" s="24">
        <f t="shared" si="16"/>
        <v>0</v>
      </c>
      <c r="BI67" s="24">
        <f t="shared" si="16"/>
        <v>0</v>
      </c>
      <c r="BJ67" s="24">
        <f t="shared" si="16"/>
        <v>0</v>
      </c>
      <c r="BK67" s="24">
        <f t="shared" si="16"/>
        <v>0</v>
      </c>
      <c r="BL67" s="24">
        <f t="shared" si="16"/>
        <v>0</v>
      </c>
      <c r="BM67" s="24">
        <f t="shared" si="16"/>
        <v>2E-3</v>
      </c>
      <c r="BN67" s="24">
        <f t="shared" si="16"/>
        <v>0</v>
      </c>
      <c r="BO67" s="24">
        <f t="shared" si="16"/>
        <v>0</v>
      </c>
      <c r="BP67" s="24">
        <f t="shared" si="16"/>
        <v>0</v>
      </c>
      <c r="BQ67" s="24">
        <f t="shared" si="16"/>
        <v>0</v>
      </c>
      <c r="BR67" s="24">
        <f t="shared" si="16"/>
        <v>0</v>
      </c>
      <c r="BS67" s="24">
        <f t="shared" si="16"/>
        <v>0</v>
      </c>
      <c r="BT67" s="24">
        <f t="shared" si="16"/>
        <v>3.0000000000000001E-3</v>
      </c>
      <c r="BU67" s="24">
        <f t="shared" si="16"/>
        <v>0</v>
      </c>
      <c r="BV67" s="24">
        <f t="shared" ref="BV67:EG68" si="17">BV69+BV71+BV73+BV75</f>
        <v>0</v>
      </c>
      <c r="BW67" s="24">
        <f t="shared" si="17"/>
        <v>0</v>
      </c>
      <c r="BX67" s="24">
        <f t="shared" si="17"/>
        <v>0</v>
      </c>
      <c r="BY67" s="24">
        <f t="shared" si="17"/>
        <v>0</v>
      </c>
      <c r="BZ67" s="24">
        <f t="shared" si="17"/>
        <v>0</v>
      </c>
      <c r="CA67" s="24">
        <f t="shared" si="17"/>
        <v>9.0000000000000011E-3</v>
      </c>
      <c r="CB67" s="24">
        <f t="shared" si="17"/>
        <v>1.2E-2</v>
      </c>
      <c r="CC67" s="24">
        <f t="shared" si="17"/>
        <v>0</v>
      </c>
      <c r="CD67" s="24">
        <f t="shared" si="17"/>
        <v>0</v>
      </c>
      <c r="CE67" s="24">
        <f t="shared" si="17"/>
        <v>0</v>
      </c>
      <c r="CF67" s="24">
        <f t="shared" si="17"/>
        <v>0</v>
      </c>
      <c r="CG67" s="24">
        <f t="shared" si="17"/>
        <v>0</v>
      </c>
      <c r="CH67" s="24">
        <f t="shared" si="17"/>
        <v>0</v>
      </c>
      <c r="CI67" s="24">
        <f t="shared" si="17"/>
        <v>0</v>
      </c>
      <c r="CJ67" s="24">
        <f t="shared" si="17"/>
        <v>0</v>
      </c>
      <c r="CK67" s="24">
        <f t="shared" si="17"/>
        <v>0</v>
      </c>
      <c r="CL67" s="24">
        <f t="shared" si="17"/>
        <v>4.0000000000000001E-3</v>
      </c>
      <c r="CM67" s="24">
        <f t="shared" si="17"/>
        <v>0</v>
      </c>
      <c r="CN67" s="24">
        <f t="shared" si="17"/>
        <v>2E-3</v>
      </c>
      <c r="CO67" s="24">
        <f t="shared" si="17"/>
        <v>0</v>
      </c>
      <c r="CP67" s="24">
        <f t="shared" si="17"/>
        <v>1.3000000000000001E-2</v>
      </c>
      <c r="CQ67" s="24">
        <f t="shared" si="17"/>
        <v>0.01</v>
      </c>
      <c r="CR67" s="24">
        <f t="shared" si="17"/>
        <v>1.0999999999999999E-2</v>
      </c>
      <c r="CS67" s="24">
        <f t="shared" si="17"/>
        <v>0</v>
      </c>
      <c r="CT67" s="24">
        <f t="shared" si="17"/>
        <v>0</v>
      </c>
      <c r="CU67" s="24">
        <f t="shared" si="17"/>
        <v>0</v>
      </c>
      <c r="CV67" s="24">
        <f t="shared" si="17"/>
        <v>0</v>
      </c>
      <c r="CW67" s="24">
        <f t="shared" si="17"/>
        <v>0</v>
      </c>
      <c r="CX67" s="24">
        <f t="shared" si="17"/>
        <v>0</v>
      </c>
      <c r="CY67" s="24">
        <f t="shared" si="17"/>
        <v>1.4999999999999999E-2</v>
      </c>
      <c r="CZ67" s="24">
        <f t="shared" si="17"/>
        <v>0</v>
      </c>
      <c r="DA67" s="24">
        <f t="shared" si="17"/>
        <v>0</v>
      </c>
      <c r="DB67" s="24">
        <f t="shared" si="17"/>
        <v>0</v>
      </c>
      <c r="DC67" s="24">
        <f t="shared" si="17"/>
        <v>0</v>
      </c>
      <c r="DD67" s="24">
        <f t="shared" si="17"/>
        <v>0</v>
      </c>
      <c r="DE67" s="24">
        <f t="shared" si="17"/>
        <v>0</v>
      </c>
      <c r="DF67" s="24">
        <f t="shared" si="17"/>
        <v>0</v>
      </c>
      <c r="DG67" s="24">
        <f t="shared" si="17"/>
        <v>0</v>
      </c>
      <c r="DH67" s="24">
        <f t="shared" si="17"/>
        <v>0</v>
      </c>
      <c r="DI67" s="24">
        <f t="shared" si="17"/>
        <v>0</v>
      </c>
      <c r="DJ67" s="24">
        <f t="shared" si="17"/>
        <v>0</v>
      </c>
      <c r="DK67" s="24">
        <f t="shared" si="17"/>
        <v>0</v>
      </c>
      <c r="DL67" s="24">
        <f t="shared" si="17"/>
        <v>1.4999999999999999E-2</v>
      </c>
      <c r="DM67" s="24">
        <f t="shared" si="17"/>
        <v>0</v>
      </c>
      <c r="DN67" s="24">
        <f t="shared" si="17"/>
        <v>0</v>
      </c>
      <c r="DO67" s="24">
        <f t="shared" si="17"/>
        <v>1.2E-2</v>
      </c>
      <c r="DP67" s="24">
        <f t="shared" si="17"/>
        <v>0</v>
      </c>
      <c r="DQ67" s="24">
        <f t="shared" si="17"/>
        <v>0</v>
      </c>
      <c r="DR67" s="24">
        <f t="shared" si="17"/>
        <v>0</v>
      </c>
      <c r="DS67" s="24">
        <f t="shared" si="17"/>
        <v>0</v>
      </c>
      <c r="DT67" s="24">
        <f t="shared" si="17"/>
        <v>0</v>
      </c>
      <c r="DU67" s="24">
        <f t="shared" si="17"/>
        <v>0</v>
      </c>
      <c r="DV67" s="24">
        <f t="shared" si="17"/>
        <v>2E-3</v>
      </c>
      <c r="DW67" s="24">
        <f t="shared" si="17"/>
        <v>0</v>
      </c>
      <c r="DX67" s="24">
        <f t="shared" si="17"/>
        <v>0</v>
      </c>
      <c r="DY67" s="24">
        <f>DY69+DY71+DY73+DY75</f>
        <v>0.01</v>
      </c>
      <c r="DZ67" s="24">
        <f t="shared" si="17"/>
        <v>0</v>
      </c>
      <c r="EA67" s="24">
        <f t="shared" si="17"/>
        <v>0</v>
      </c>
      <c r="EB67" s="24">
        <f t="shared" si="17"/>
        <v>0</v>
      </c>
      <c r="EC67" s="24">
        <f t="shared" si="17"/>
        <v>0</v>
      </c>
      <c r="ED67" s="24">
        <f t="shared" si="17"/>
        <v>0</v>
      </c>
      <c r="EE67" s="24">
        <f t="shared" si="17"/>
        <v>0</v>
      </c>
      <c r="EF67" s="24">
        <f t="shared" si="17"/>
        <v>0</v>
      </c>
      <c r="EG67" s="24">
        <f t="shared" si="17"/>
        <v>0</v>
      </c>
      <c r="EH67" s="24">
        <f t="shared" ref="EH67:GV68" si="18">EH69+EH71+EH73+EH75</f>
        <v>0</v>
      </c>
      <c r="EI67" s="24">
        <f t="shared" si="18"/>
        <v>0</v>
      </c>
      <c r="EJ67" s="24">
        <f t="shared" si="18"/>
        <v>0</v>
      </c>
      <c r="EK67" s="24">
        <f t="shared" si="18"/>
        <v>0</v>
      </c>
      <c r="EL67" s="24">
        <f t="shared" si="18"/>
        <v>0</v>
      </c>
      <c r="EM67" s="24">
        <f t="shared" si="18"/>
        <v>0</v>
      </c>
      <c r="EN67" s="24">
        <f t="shared" si="18"/>
        <v>1.6E-2</v>
      </c>
      <c r="EO67" s="24">
        <f t="shared" si="18"/>
        <v>0</v>
      </c>
      <c r="EP67" s="24">
        <f t="shared" si="18"/>
        <v>0</v>
      </c>
      <c r="EQ67" s="24">
        <f t="shared" si="18"/>
        <v>0</v>
      </c>
      <c r="ER67" s="24">
        <f t="shared" si="18"/>
        <v>1.5E-3</v>
      </c>
      <c r="ES67" s="24">
        <f t="shared" si="18"/>
        <v>0</v>
      </c>
      <c r="ET67" s="24">
        <f t="shared" si="18"/>
        <v>0</v>
      </c>
      <c r="EU67" s="24">
        <f t="shared" si="18"/>
        <v>0</v>
      </c>
      <c r="EV67" s="24">
        <f t="shared" si="18"/>
        <v>0</v>
      </c>
      <c r="EW67" s="24">
        <f t="shared" si="18"/>
        <v>1E-3</v>
      </c>
      <c r="EX67" s="24">
        <f t="shared" si="18"/>
        <v>0</v>
      </c>
      <c r="EY67" s="24">
        <f t="shared" si="18"/>
        <v>0</v>
      </c>
      <c r="EZ67" s="24">
        <f t="shared" si="18"/>
        <v>0</v>
      </c>
      <c r="FA67" s="24">
        <f t="shared" si="18"/>
        <v>2E-3</v>
      </c>
      <c r="FB67" s="24">
        <f t="shared" si="18"/>
        <v>0</v>
      </c>
      <c r="FC67" s="24">
        <f t="shared" si="18"/>
        <v>0</v>
      </c>
      <c r="FD67" s="24">
        <f t="shared" si="18"/>
        <v>0</v>
      </c>
      <c r="FE67" s="24">
        <f t="shared" si="18"/>
        <v>0</v>
      </c>
      <c r="FF67" s="24">
        <f t="shared" si="18"/>
        <v>0</v>
      </c>
      <c r="FG67" s="24">
        <f t="shared" si="18"/>
        <v>4.0000000000000001E-3</v>
      </c>
      <c r="FH67" s="24">
        <f>FH69+FH71+FH73+FH75</f>
        <v>0</v>
      </c>
      <c r="FI67" s="24">
        <f>FI69+FI71+FI73+FI75</f>
        <v>0</v>
      </c>
      <c r="FJ67" s="24">
        <f t="shared" si="18"/>
        <v>0</v>
      </c>
      <c r="FK67" s="24">
        <f t="shared" si="18"/>
        <v>0</v>
      </c>
      <c r="FL67" s="24">
        <f>FL69+FL71+FL73+FL75</f>
        <v>3.2000000000000001E-2</v>
      </c>
      <c r="FM67" s="24">
        <f t="shared" si="18"/>
        <v>0.01</v>
      </c>
      <c r="FN67" s="24">
        <f t="shared" si="18"/>
        <v>1E-3</v>
      </c>
      <c r="FO67" s="24">
        <f t="shared" si="18"/>
        <v>1.0500000000000001E-2</v>
      </c>
      <c r="FP67" s="24">
        <f t="shared" si="18"/>
        <v>0</v>
      </c>
      <c r="FQ67" s="24">
        <f t="shared" si="18"/>
        <v>0</v>
      </c>
      <c r="FR67" s="24">
        <f t="shared" si="18"/>
        <v>0</v>
      </c>
      <c r="FS67" s="24">
        <f t="shared" si="18"/>
        <v>0</v>
      </c>
      <c r="FT67" s="24">
        <f t="shared" si="18"/>
        <v>0</v>
      </c>
      <c r="FU67" s="24">
        <f t="shared" si="18"/>
        <v>0</v>
      </c>
      <c r="FV67" s="24">
        <f t="shared" si="18"/>
        <v>0</v>
      </c>
      <c r="FW67" s="24">
        <f t="shared" si="18"/>
        <v>0</v>
      </c>
      <c r="FX67" s="24">
        <f t="shared" si="18"/>
        <v>0</v>
      </c>
      <c r="FY67" s="24">
        <f t="shared" si="18"/>
        <v>0.02</v>
      </c>
      <c r="FZ67" s="24">
        <f t="shared" si="18"/>
        <v>0</v>
      </c>
      <c r="GA67" s="24">
        <f t="shared" si="18"/>
        <v>1.7000000000000001E-2</v>
      </c>
      <c r="GB67" s="24">
        <f t="shared" si="18"/>
        <v>0</v>
      </c>
      <c r="GC67" s="24">
        <f t="shared" si="18"/>
        <v>0</v>
      </c>
      <c r="GD67" s="24">
        <f t="shared" si="18"/>
        <v>0</v>
      </c>
      <c r="GE67" s="24">
        <f t="shared" si="18"/>
        <v>0</v>
      </c>
      <c r="GF67" s="24">
        <f t="shared" si="18"/>
        <v>0</v>
      </c>
      <c r="GG67" s="24">
        <f t="shared" si="18"/>
        <v>0</v>
      </c>
      <c r="GH67" s="24">
        <f t="shared" si="18"/>
        <v>0</v>
      </c>
      <c r="GI67" s="24">
        <f t="shared" si="18"/>
        <v>0</v>
      </c>
      <c r="GJ67" s="24">
        <f t="shared" si="18"/>
        <v>4.0000000000000001E-3</v>
      </c>
      <c r="GK67" s="24">
        <f t="shared" si="18"/>
        <v>0</v>
      </c>
      <c r="GL67" s="24">
        <f t="shared" si="18"/>
        <v>0</v>
      </c>
      <c r="GM67" s="24">
        <f t="shared" si="18"/>
        <v>0</v>
      </c>
      <c r="GN67" s="24">
        <f t="shared" si="18"/>
        <v>0</v>
      </c>
      <c r="GO67" s="24">
        <f t="shared" si="18"/>
        <v>0</v>
      </c>
      <c r="GP67" s="24">
        <f t="shared" si="18"/>
        <v>0</v>
      </c>
      <c r="GQ67" s="24">
        <f t="shared" si="18"/>
        <v>0</v>
      </c>
      <c r="GR67" s="24">
        <f t="shared" si="18"/>
        <v>0</v>
      </c>
      <c r="GS67" s="24">
        <f t="shared" si="18"/>
        <v>0</v>
      </c>
      <c r="GT67" s="24">
        <f t="shared" si="18"/>
        <v>0</v>
      </c>
      <c r="GU67" s="24">
        <f t="shared" si="18"/>
        <v>0</v>
      </c>
      <c r="GV67" s="24">
        <f t="shared" si="18"/>
        <v>0</v>
      </c>
      <c r="GW67" s="24">
        <f t="shared" ref="GW67:IF68" si="19">GW69+GW71+GW73+GW75</f>
        <v>0</v>
      </c>
      <c r="GX67" s="24">
        <f t="shared" ref="GX67" si="20">GX69+GX71+GX73+GX75</f>
        <v>0</v>
      </c>
      <c r="GY67" s="24">
        <f t="shared" si="19"/>
        <v>0</v>
      </c>
      <c r="GZ67" s="24">
        <f t="shared" si="19"/>
        <v>8.0000000000000002E-3</v>
      </c>
      <c r="HA67" s="24">
        <f t="shared" si="19"/>
        <v>0</v>
      </c>
      <c r="HB67" s="24">
        <f t="shared" si="19"/>
        <v>0</v>
      </c>
      <c r="HC67" s="24">
        <f t="shared" si="19"/>
        <v>0</v>
      </c>
      <c r="HD67" s="24">
        <f t="shared" si="19"/>
        <v>0</v>
      </c>
      <c r="HE67" s="24">
        <f t="shared" si="19"/>
        <v>0</v>
      </c>
      <c r="HF67" s="24">
        <f t="shared" si="19"/>
        <v>0</v>
      </c>
      <c r="HG67" s="24">
        <f t="shared" si="19"/>
        <v>1.0999999999999999E-2</v>
      </c>
      <c r="HH67" s="24">
        <f t="shared" si="19"/>
        <v>0</v>
      </c>
      <c r="HI67" s="24">
        <f t="shared" si="19"/>
        <v>0</v>
      </c>
      <c r="HJ67" s="24">
        <f t="shared" si="19"/>
        <v>0</v>
      </c>
      <c r="HK67" s="24">
        <f t="shared" si="19"/>
        <v>0</v>
      </c>
      <c r="HL67" s="24">
        <f t="shared" si="19"/>
        <v>0</v>
      </c>
      <c r="HM67" s="24">
        <f t="shared" si="19"/>
        <v>0</v>
      </c>
      <c r="HN67" s="24">
        <f t="shared" si="19"/>
        <v>0</v>
      </c>
      <c r="HO67" s="24">
        <f t="shared" si="19"/>
        <v>9.1999999999999998E-2</v>
      </c>
      <c r="HP67" s="24">
        <f t="shared" si="19"/>
        <v>0</v>
      </c>
      <c r="HQ67" s="24">
        <f t="shared" si="19"/>
        <v>0</v>
      </c>
      <c r="HR67" s="24">
        <f t="shared" si="19"/>
        <v>0</v>
      </c>
      <c r="HS67" s="24">
        <f t="shared" si="19"/>
        <v>0</v>
      </c>
      <c r="HT67" s="24">
        <f t="shared" si="19"/>
        <v>0</v>
      </c>
      <c r="HU67" s="24">
        <f t="shared" si="19"/>
        <v>0</v>
      </c>
      <c r="HV67" s="24">
        <f t="shared" si="19"/>
        <v>0</v>
      </c>
      <c r="HW67" s="24">
        <f t="shared" si="19"/>
        <v>0</v>
      </c>
      <c r="HX67" s="24">
        <f t="shared" si="19"/>
        <v>1E-3</v>
      </c>
      <c r="HY67" s="24">
        <f t="shared" si="19"/>
        <v>0</v>
      </c>
      <c r="HZ67" s="24">
        <f t="shared" si="19"/>
        <v>0</v>
      </c>
      <c r="IA67" s="24">
        <f t="shared" si="19"/>
        <v>0</v>
      </c>
      <c r="IB67" s="24">
        <f t="shared" si="19"/>
        <v>0</v>
      </c>
      <c r="IC67" s="24">
        <f t="shared" si="19"/>
        <v>0</v>
      </c>
      <c r="ID67" s="24">
        <f t="shared" si="19"/>
        <v>0</v>
      </c>
      <c r="IE67" s="24">
        <f t="shared" si="19"/>
        <v>4.0000000000000001E-3</v>
      </c>
      <c r="IF67" s="24">
        <f t="shared" si="19"/>
        <v>0</v>
      </c>
    </row>
    <row r="68" spans="1:240" ht="13.5" customHeight="1">
      <c r="A68" s="15"/>
      <c r="B68" s="53"/>
      <c r="C68" s="16" t="s">
        <v>17</v>
      </c>
      <c r="D68" s="24">
        <f t="shared" ref="D68:D79" si="21">E68+F68</f>
        <v>550.71500000000003</v>
      </c>
      <c r="E68" s="24">
        <f>E70+E72+E74+E76</f>
        <v>550.71500000000003</v>
      </c>
      <c r="F68" s="24"/>
      <c r="G68" s="24">
        <f t="shared" si="16"/>
        <v>0</v>
      </c>
      <c r="H68" s="24">
        <f t="shared" si="16"/>
        <v>0</v>
      </c>
      <c r="I68" s="24">
        <f t="shared" si="16"/>
        <v>0</v>
      </c>
      <c r="J68" s="24">
        <f t="shared" si="16"/>
        <v>0</v>
      </c>
      <c r="K68" s="24">
        <f t="shared" si="16"/>
        <v>0</v>
      </c>
      <c r="L68" s="24">
        <f t="shared" si="16"/>
        <v>0</v>
      </c>
      <c r="M68" s="24">
        <f t="shared" si="16"/>
        <v>0</v>
      </c>
      <c r="N68" s="24">
        <f t="shared" si="16"/>
        <v>0</v>
      </c>
      <c r="O68" s="24">
        <f t="shared" si="16"/>
        <v>0</v>
      </c>
      <c r="P68" s="24">
        <f t="shared" si="16"/>
        <v>0</v>
      </c>
      <c r="Q68" s="24">
        <f t="shared" si="16"/>
        <v>0</v>
      </c>
      <c r="R68" s="24">
        <f t="shared" si="16"/>
        <v>0</v>
      </c>
      <c r="S68" s="24">
        <f t="shared" si="16"/>
        <v>2.7610000000000001</v>
      </c>
      <c r="T68" s="24">
        <f t="shared" si="16"/>
        <v>0</v>
      </c>
      <c r="U68" s="24">
        <f t="shared" si="16"/>
        <v>0</v>
      </c>
      <c r="V68" s="24">
        <f t="shared" si="16"/>
        <v>2.7610000000000001</v>
      </c>
      <c r="W68" s="24">
        <f t="shared" si="16"/>
        <v>0</v>
      </c>
      <c r="X68" s="24">
        <f t="shared" si="16"/>
        <v>0</v>
      </c>
      <c r="Y68" s="24">
        <f t="shared" si="16"/>
        <v>0</v>
      </c>
      <c r="Z68" s="24">
        <f t="shared" si="16"/>
        <v>0</v>
      </c>
      <c r="AA68" s="24">
        <f t="shared" si="16"/>
        <v>0</v>
      </c>
      <c r="AB68" s="24">
        <f t="shared" si="16"/>
        <v>0</v>
      </c>
      <c r="AC68" s="24">
        <f>AC70+AC72+AC74+AC76</f>
        <v>0</v>
      </c>
      <c r="AD68" s="24">
        <f t="shared" si="16"/>
        <v>0</v>
      </c>
      <c r="AE68" s="24">
        <f t="shared" si="16"/>
        <v>11.649000000000001</v>
      </c>
      <c r="AF68" s="24">
        <f t="shared" si="16"/>
        <v>17.096</v>
      </c>
      <c r="AG68" s="24">
        <f t="shared" si="16"/>
        <v>13.665000000000001</v>
      </c>
      <c r="AH68" s="24">
        <f t="shared" si="16"/>
        <v>15.946000000000002</v>
      </c>
      <c r="AI68" s="24">
        <f t="shared" si="16"/>
        <v>0</v>
      </c>
      <c r="AJ68" s="24">
        <f t="shared" si="16"/>
        <v>0</v>
      </c>
      <c r="AK68" s="24">
        <f t="shared" si="16"/>
        <v>14.473000000000001</v>
      </c>
      <c r="AL68" s="24">
        <f t="shared" si="16"/>
        <v>0</v>
      </c>
      <c r="AM68" s="24">
        <f t="shared" si="16"/>
        <v>15.313000000000001</v>
      </c>
      <c r="AN68" s="24">
        <f t="shared" si="16"/>
        <v>0</v>
      </c>
      <c r="AO68" s="24">
        <f t="shared" si="16"/>
        <v>0</v>
      </c>
      <c r="AP68" s="24">
        <f t="shared" si="16"/>
        <v>0</v>
      </c>
      <c r="AQ68" s="24">
        <f t="shared" si="16"/>
        <v>0</v>
      </c>
      <c r="AR68" s="24">
        <f t="shared" si="16"/>
        <v>0</v>
      </c>
      <c r="AS68" s="24">
        <f t="shared" si="16"/>
        <v>0</v>
      </c>
      <c r="AT68" s="24">
        <f t="shared" si="16"/>
        <v>13.247</v>
      </c>
      <c r="AU68" s="24">
        <f t="shared" si="16"/>
        <v>19.679000000000002</v>
      </c>
      <c r="AV68" s="24">
        <f t="shared" si="16"/>
        <v>0</v>
      </c>
      <c r="AW68" s="24">
        <f t="shared" si="16"/>
        <v>0</v>
      </c>
      <c r="AX68" s="24">
        <f t="shared" si="16"/>
        <v>0</v>
      </c>
      <c r="AY68" s="24">
        <f t="shared" si="16"/>
        <v>0</v>
      </c>
      <c r="AZ68" s="24">
        <f t="shared" si="16"/>
        <v>0.99</v>
      </c>
      <c r="BA68" s="24">
        <f t="shared" si="16"/>
        <v>0</v>
      </c>
      <c r="BB68" s="24">
        <f t="shared" si="16"/>
        <v>1.6830000000000001</v>
      </c>
      <c r="BC68" s="24">
        <f t="shared" si="16"/>
        <v>15.313000000000001</v>
      </c>
      <c r="BD68" s="24">
        <f t="shared" si="16"/>
        <v>0</v>
      </c>
      <c r="BE68" s="24">
        <f t="shared" si="16"/>
        <v>0</v>
      </c>
      <c r="BF68" s="24">
        <f>BF70+BF72+BF74+BF76</f>
        <v>0</v>
      </c>
      <c r="BG68" s="24">
        <f t="shared" si="16"/>
        <v>16.222999999999999</v>
      </c>
      <c r="BH68" s="24">
        <f t="shared" si="16"/>
        <v>0</v>
      </c>
      <c r="BI68" s="24">
        <f t="shared" si="16"/>
        <v>0</v>
      </c>
      <c r="BJ68" s="24">
        <f t="shared" si="16"/>
        <v>0</v>
      </c>
      <c r="BK68" s="24">
        <f t="shared" si="16"/>
        <v>0</v>
      </c>
      <c r="BL68" s="24">
        <f t="shared" si="16"/>
        <v>0</v>
      </c>
      <c r="BM68" s="24">
        <f t="shared" si="16"/>
        <v>1.6819999999999999</v>
      </c>
      <c r="BN68" s="24">
        <f t="shared" si="16"/>
        <v>0</v>
      </c>
      <c r="BO68" s="24">
        <f t="shared" si="16"/>
        <v>0</v>
      </c>
      <c r="BP68" s="24">
        <f t="shared" si="16"/>
        <v>0</v>
      </c>
      <c r="BQ68" s="24">
        <f t="shared" si="16"/>
        <v>0</v>
      </c>
      <c r="BR68" s="24">
        <f t="shared" si="16"/>
        <v>0</v>
      </c>
      <c r="BS68" s="24">
        <f t="shared" si="16"/>
        <v>0</v>
      </c>
      <c r="BT68" s="24">
        <f t="shared" si="16"/>
        <v>2.7610000000000001</v>
      </c>
      <c r="BU68" s="24">
        <f t="shared" si="16"/>
        <v>0</v>
      </c>
      <c r="BV68" s="24">
        <f t="shared" si="17"/>
        <v>0</v>
      </c>
      <c r="BW68" s="24">
        <f t="shared" si="17"/>
        <v>0</v>
      </c>
      <c r="BX68" s="24">
        <f t="shared" si="17"/>
        <v>0</v>
      </c>
      <c r="BY68" s="24">
        <f t="shared" si="17"/>
        <v>0</v>
      </c>
      <c r="BZ68" s="24">
        <f t="shared" si="17"/>
        <v>0</v>
      </c>
      <c r="CA68" s="24">
        <f t="shared" si="17"/>
        <v>9.5380000000000003</v>
      </c>
      <c r="CB68" s="24">
        <f t="shared" si="17"/>
        <v>11.874000000000001</v>
      </c>
      <c r="CC68" s="24">
        <f t="shared" si="17"/>
        <v>0</v>
      </c>
      <c r="CD68" s="24">
        <f t="shared" si="17"/>
        <v>0</v>
      </c>
      <c r="CE68" s="24">
        <f t="shared" si="17"/>
        <v>0</v>
      </c>
      <c r="CF68" s="24">
        <f t="shared" si="17"/>
        <v>0</v>
      </c>
      <c r="CG68" s="24">
        <f t="shared" si="17"/>
        <v>0</v>
      </c>
      <c r="CH68" s="24">
        <f t="shared" si="17"/>
        <v>0</v>
      </c>
      <c r="CI68" s="24">
        <f t="shared" si="17"/>
        <v>0</v>
      </c>
      <c r="CJ68" s="24">
        <f t="shared" si="17"/>
        <v>0</v>
      </c>
      <c r="CK68" s="24">
        <f t="shared" si="17"/>
        <v>0</v>
      </c>
      <c r="CL68" s="24">
        <f t="shared" si="17"/>
        <v>3.3650000000000002</v>
      </c>
      <c r="CM68" s="24">
        <f t="shared" si="17"/>
        <v>0</v>
      </c>
      <c r="CN68" s="24">
        <f t="shared" si="17"/>
        <v>3.62</v>
      </c>
      <c r="CO68" s="24">
        <f t="shared" si="17"/>
        <v>0</v>
      </c>
      <c r="CP68" s="24">
        <f t="shared" si="17"/>
        <v>15.286000000000001</v>
      </c>
      <c r="CQ68" s="24">
        <f t="shared" si="17"/>
        <v>11.2</v>
      </c>
      <c r="CR68" s="24">
        <f t="shared" si="17"/>
        <v>12.824</v>
      </c>
      <c r="CS68" s="24">
        <f t="shared" si="17"/>
        <v>0</v>
      </c>
      <c r="CT68" s="24">
        <f t="shared" si="17"/>
        <v>0</v>
      </c>
      <c r="CU68" s="24">
        <f t="shared" si="17"/>
        <v>0</v>
      </c>
      <c r="CV68" s="24">
        <f t="shared" si="17"/>
        <v>0</v>
      </c>
      <c r="CW68" s="24">
        <f t="shared" si="17"/>
        <v>0</v>
      </c>
      <c r="CX68" s="24">
        <f t="shared" si="17"/>
        <v>0</v>
      </c>
      <c r="CY68" s="24">
        <f t="shared" si="17"/>
        <v>15.295999999999999</v>
      </c>
      <c r="CZ68" s="24">
        <f t="shared" si="17"/>
        <v>0</v>
      </c>
      <c r="DA68" s="24">
        <f t="shared" si="17"/>
        <v>0</v>
      </c>
      <c r="DB68" s="24">
        <f t="shared" si="17"/>
        <v>0</v>
      </c>
      <c r="DC68" s="24">
        <f t="shared" si="17"/>
        <v>0</v>
      </c>
      <c r="DD68" s="24">
        <f t="shared" si="17"/>
        <v>0</v>
      </c>
      <c r="DE68" s="24">
        <f t="shared" si="17"/>
        <v>0</v>
      </c>
      <c r="DF68" s="24">
        <f t="shared" si="17"/>
        <v>0</v>
      </c>
      <c r="DG68" s="24">
        <f t="shared" si="17"/>
        <v>0</v>
      </c>
      <c r="DH68" s="24">
        <f t="shared" si="17"/>
        <v>0</v>
      </c>
      <c r="DI68" s="24">
        <f t="shared" si="17"/>
        <v>0</v>
      </c>
      <c r="DJ68" s="24">
        <f t="shared" si="17"/>
        <v>0</v>
      </c>
      <c r="DK68" s="24">
        <f t="shared" si="17"/>
        <v>0</v>
      </c>
      <c r="DL68" s="24">
        <f t="shared" si="17"/>
        <v>13.854999999999999</v>
      </c>
      <c r="DM68" s="24">
        <f t="shared" si="17"/>
        <v>0</v>
      </c>
      <c r="DN68" s="24">
        <f t="shared" si="17"/>
        <v>0</v>
      </c>
      <c r="DO68" s="24">
        <f t="shared" si="17"/>
        <v>7.1710000000000003</v>
      </c>
      <c r="DP68" s="24">
        <f t="shared" si="17"/>
        <v>0</v>
      </c>
      <c r="DQ68" s="24">
        <f t="shared" si="17"/>
        <v>0</v>
      </c>
      <c r="DR68" s="24">
        <f t="shared" si="17"/>
        <v>0</v>
      </c>
      <c r="DS68" s="24">
        <f t="shared" si="17"/>
        <v>0</v>
      </c>
      <c r="DT68" s="24">
        <f t="shared" si="17"/>
        <v>0</v>
      </c>
      <c r="DU68" s="24">
        <f t="shared" si="17"/>
        <v>0</v>
      </c>
      <c r="DV68" s="24">
        <f t="shared" si="17"/>
        <v>1.841</v>
      </c>
      <c r="DW68" s="24">
        <f t="shared" si="17"/>
        <v>0</v>
      </c>
      <c r="DX68" s="24">
        <f t="shared" si="17"/>
        <v>0</v>
      </c>
      <c r="DY68" s="24">
        <f>DY70+DY72+DY74+DY76</f>
        <v>10.222999999999999</v>
      </c>
      <c r="DZ68" s="24">
        <f t="shared" si="17"/>
        <v>0</v>
      </c>
      <c r="EA68" s="24">
        <f t="shared" si="17"/>
        <v>0</v>
      </c>
      <c r="EB68" s="24">
        <f t="shared" si="17"/>
        <v>0</v>
      </c>
      <c r="EC68" s="24">
        <f t="shared" si="17"/>
        <v>0</v>
      </c>
      <c r="ED68" s="24">
        <f t="shared" si="17"/>
        <v>0</v>
      </c>
      <c r="EE68" s="24">
        <f t="shared" si="17"/>
        <v>0</v>
      </c>
      <c r="EF68" s="24">
        <f t="shared" si="17"/>
        <v>0</v>
      </c>
      <c r="EG68" s="24">
        <f t="shared" si="17"/>
        <v>0</v>
      </c>
      <c r="EH68" s="24">
        <f t="shared" si="18"/>
        <v>0</v>
      </c>
      <c r="EI68" s="24">
        <f t="shared" si="18"/>
        <v>0</v>
      </c>
      <c r="EJ68" s="24">
        <f t="shared" si="18"/>
        <v>0</v>
      </c>
      <c r="EK68" s="24">
        <f t="shared" si="18"/>
        <v>0</v>
      </c>
      <c r="EL68" s="24">
        <f t="shared" si="18"/>
        <v>0</v>
      </c>
      <c r="EM68" s="24">
        <f t="shared" si="18"/>
        <v>0</v>
      </c>
      <c r="EN68" s="24">
        <f t="shared" si="18"/>
        <v>17.811</v>
      </c>
      <c r="EO68" s="24">
        <f t="shared" si="18"/>
        <v>0</v>
      </c>
      <c r="EP68" s="24">
        <f t="shared" si="18"/>
        <v>0</v>
      </c>
      <c r="EQ68" s="24">
        <f t="shared" si="18"/>
        <v>0</v>
      </c>
      <c r="ER68" s="24">
        <f t="shared" si="18"/>
        <v>1.2629999999999999</v>
      </c>
      <c r="ES68" s="24">
        <f t="shared" si="18"/>
        <v>0</v>
      </c>
      <c r="ET68" s="24">
        <f t="shared" si="18"/>
        <v>0</v>
      </c>
      <c r="EU68" s="24">
        <f t="shared" si="18"/>
        <v>0</v>
      </c>
      <c r="EV68" s="24">
        <f t="shared" si="18"/>
        <v>0</v>
      </c>
      <c r="EW68" s="24">
        <f t="shared" si="18"/>
        <v>0.84</v>
      </c>
      <c r="EX68" s="24">
        <f t="shared" si="18"/>
        <v>0</v>
      </c>
      <c r="EY68" s="24">
        <f t="shared" si="18"/>
        <v>0</v>
      </c>
      <c r="EZ68" s="24">
        <f t="shared" si="18"/>
        <v>0</v>
      </c>
      <c r="FA68" s="24">
        <f t="shared" si="18"/>
        <v>1.841</v>
      </c>
      <c r="FB68" s="24">
        <f t="shared" si="18"/>
        <v>0</v>
      </c>
      <c r="FC68" s="24">
        <f t="shared" si="18"/>
        <v>0</v>
      </c>
      <c r="FD68" s="24">
        <f t="shared" si="18"/>
        <v>0</v>
      </c>
      <c r="FE68" s="24">
        <f t="shared" si="18"/>
        <v>0</v>
      </c>
      <c r="FF68" s="24">
        <f t="shared" si="18"/>
        <v>0</v>
      </c>
      <c r="FG68" s="24">
        <f t="shared" si="18"/>
        <v>3.3650000000000002</v>
      </c>
      <c r="FH68" s="24">
        <f>FH70+FH72+FH74+FH76</f>
        <v>0</v>
      </c>
      <c r="FI68" s="24">
        <f>FI70+FI72+FI74+FI76</f>
        <v>0</v>
      </c>
      <c r="FJ68" s="24">
        <f t="shared" si="18"/>
        <v>0</v>
      </c>
      <c r="FK68" s="24">
        <f t="shared" si="18"/>
        <v>0</v>
      </c>
      <c r="FL68" s="24">
        <f>FL70+FL72+FL74+FL76</f>
        <v>27.456</v>
      </c>
      <c r="FM68" s="24">
        <f t="shared" si="18"/>
        <v>8.8089999999999993</v>
      </c>
      <c r="FN68" s="24">
        <f t="shared" si="18"/>
        <v>0.92</v>
      </c>
      <c r="FO68" s="24">
        <f t="shared" si="18"/>
        <v>9.702</v>
      </c>
      <c r="FP68" s="24">
        <f t="shared" si="18"/>
        <v>0</v>
      </c>
      <c r="FQ68" s="24">
        <f t="shared" si="18"/>
        <v>0</v>
      </c>
      <c r="FR68" s="24">
        <f t="shared" si="18"/>
        <v>0</v>
      </c>
      <c r="FS68" s="24">
        <f t="shared" si="18"/>
        <v>0</v>
      </c>
      <c r="FT68" s="24">
        <f t="shared" si="18"/>
        <v>0</v>
      </c>
      <c r="FU68" s="24">
        <f t="shared" si="18"/>
        <v>0</v>
      </c>
      <c r="FV68" s="24">
        <f t="shared" si="18"/>
        <v>0</v>
      </c>
      <c r="FW68" s="24">
        <f t="shared" si="18"/>
        <v>0</v>
      </c>
      <c r="FX68" s="24">
        <f t="shared" si="18"/>
        <v>0</v>
      </c>
      <c r="FY68" s="24">
        <f t="shared" si="18"/>
        <v>22.17</v>
      </c>
      <c r="FZ68" s="24">
        <f t="shared" si="18"/>
        <v>0</v>
      </c>
      <c r="GA68" s="24">
        <f t="shared" si="18"/>
        <v>17.02</v>
      </c>
      <c r="GB68" s="24">
        <f t="shared" si="18"/>
        <v>0</v>
      </c>
      <c r="GC68" s="24">
        <f t="shared" si="18"/>
        <v>0</v>
      </c>
      <c r="GD68" s="24">
        <f t="shared" si="18"/>
        <v>0</v>
      </c>
      <c r="GE68" s="24">
        <f t="shared" si="18"/>
        <v>0</v>
      </c>
      <c r="GF68" s="24">
        <f t="shared" si="18"/>
        <v>0</v>
      </c>
      <c r="GG68" s="24">
        <f t="shared" si="18"/>
        <v>0</v>
      </c>
      <c r="GH68" s="24">
        <f t="shared" si="18"/>
        <v>0</v>
      </c>
      <c r="GI68" s="24">
        <f t="shared" si="18"/>
        <v>0</v>
      </c>
      <c r="GJ68" s="24">
        <f t="shared" si="18"/>
        <v>3.68</v>
      </c>
      <c r="GK68" s="24">
        <f t="shared" si="18"/>
        <v>0</v>
      </c>
      <c r="GL68" s="24">
        <f t="shared" si="18"/>
        <v>0</v>
      </c>
      <c r="GM68" s="24">
        <f t="shared" si="18"/>
        <v>0</v>
      </c>
      <c r="GN68" s="24">
        <f t="shared" si="18"/>
        <v>0</v>
      </c>
      <c r="GO68" s="24">
        <f t="shared" si="18"/>
        <v>0</v>
      </c>
      <c r="GP68" s="24">
        <f t="shared" si="18"/>
        <v>0</v>
      </c>
      <c r="GQ68" s="24">
        <f t="shared" si="18"/>
        <v>0</v>
      </c>
      <c r="GR68" s="24">
        <f t="shared" si="18"/>
        <v>0</v>
      </c>
      <c r="GS68" s="24">
        <f t="shared" si="18"/>
        <v>0</v>
      </c>
      <c r="GT68" s="24">
        <f t="shared" si="18"/>
        <v>0</v>
      </c>
      <c r="GU68" s="24">
        <f t="shared" si="18"/>
        <v>0</v>
      </c>
      <c r="GV68" s="24">
        <f t="shared" si="18"/>
        <v>0</v>
      </c>
      <c r="GW68" s="24">
        <f t="shared" si="19"/>
        <v>0</v>
      </c>
      <c r="GX68" s="24">
        <f t="shared" ref="GX68" si="22">GX70+GX72+GX74+GX76</f>
        <v>0</v>
      </c>
      <c r="GY68" s="24">
        <f t="shared" si="19"/>
        <v>0</v>
      </c>
      <c r="GZ68" s="24">
        <f t="shared" si="19"/>
        <v>12.752000000000001</v>
      </c>
      <c r="HA68" s="24">
        <f t="shared" si="19"/>
        <v>0</v>
      </c>
      <c r="HB68" s="24">
        <f t="shared" si="19"/>
        <v>0</v>
      </c>
      <c r="HC68" s="24">
        <f t="shared" si="19"/>
        <v>0</v>
      </c>
      <c r="HD68" s="24">
        <f t="shared" si="19"/>
        <v>0</v>
      </c>
      <c r="HE68" s="24">
        <f t="shared" si="19"/>
        <v>0</v>
      </c>
      <c r="HF68" s="24">
        <f t="shared" si="19"/>
        <v>0</v>
      </c>
      <c r="HG68" s="24">
        <f t="shared" si="19"/>
        <v>12.702000000000002</v>
      </c>
      <c r="HH68" s="24">
        <f t="shared" si="19"/>
        <v>0</v>
      </c>
      <c r="HI68" s="24">
        <f t="shared" si="19"/>
        <v>0</v>
      </c>
      <c r="HJ68" s="24">
        <f t="shared" si="19"/>
        <v>0</v>
      </c>
      <c r="HK68" s="24">
        <f t="shared" si="19"/>
        <v>0</v>
      </c>
      <c r="HL68" s="24">
        <f t="shared" si="19"/>
        <v>0</v>
      </c>
      <c r="HM68" s="24">
        <f t="shared" si="19"/>
        <v>0</v>
      </c>
      <c r="HN68" s="24">
        <f t="shared" si="19"/>
        <v>0</v>
      </c>
      <c r="HO68" s="24">
        <f t="shared" si="19"/>
        <v>123.36800000000001</v>
      </c>
      <c r="HP68" s="24">
        <f t="shared" si="19"/>
        <v>0</v>
      </c>
      <c r="HQ68" s="24">
        <f t="shared" si="19"/>
        <v>0</v>
      </c>
      <c r="HR68" s="24">
        <f t="shared" si="19"/>
        <v>0</v>
      </c>
      <c r="HS68" s="24">
        <f t="shared" si="19"/>
        <v>0</v>
      </c>
      <c r="HT68" s="24">
        <f t="shared" si="19"/>
        <v>0</v>
      </c>
      <c r="HU68" s="24">
        <f t="shared" si="19"/>
        <v>0</v>
      </c>
      <c r="HV68" s="24">
        <f t="shared" si="19"/>
        <v>0</v>
      </c>
      <c r="HW68" s="24">
        <f t="shared" si="19"/>
        <v>0</v>
      </c>
      <c r="HX68" s="24">
        <f t="shared" si="19"/>
        <v>2.456</v>
      </c>
      <c r="HY68" s="24">
        <f t="shared" si="19"/>
        <v>0</v>
      </c>
      <c r="HZ68" s="24">
        <f t="shared" si="19"/>
        <v>0</v>
      </c>
      <c r="IA68" s="24">
        <f t="shared" si="19"/>
        <v>0</v>
      </c>
      <c r="IB68" s="24">
        <f t="shared" si="19"/>
        <v>0</v>
      </c>
      <c r="IC68" s="24">
        <f t="shared" si="19"/>
        <v>0</v>
      </c>
      <c r="ID68" s="24">
        <f t="shared" si="19"/>
        <v>0</v>
      </c>
      <c r="IE68" s="24">
        <f t="shared" si="19"/>
        <v>3.2250000000000001</v>
      </c>
      <c r="IF68" s="24">
        <f t="shared" si="19"/>
        <v>0</v>
      </c>
    </row>
    <row r="69" spans="1:240" ht="13.5" customHeight="1">
      <c r="A69" s="15" t="s">
        <v>89</v>
      </c>
      <c r="B69" s="53" t="s">
        <v>90</v>
      </c>
      <c r="C69" s="16" t="s">
        <v>91</v>
      </c>
      <c r="D69" s="24">
        <f>E69+F69</f>
        <v>3.4000000000000002E-2</v>
      </c>
      <c r="E69" s="24">
        <f>SUM(G69:IF69)</f>
        <v>3.4000000000000002E-2</v>
      </c>
      <c r="F69" s="25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58"/>
      <c r="AB69" s="17"/>
      <c r="AC69" s="17"/>
      <c r="AD69" s="17"/>
      <c r="AE69" s="17">
        <v>4.0000000000000001E-3</v>
      </c>
      <c r="AF69" s="17">
        <v>5.0000000000000001E-3</v>
      </c>
      <c r="AG69" s="17"/>
      <c r="AH69" s="17">
        <v>2E-3</v>
      </c>
      <c r="AI69" s="17"/>
      <c r="AJ69" s="17"/>
      <c r="AK69" s="17"/>
      <c r="AL69" s="17"/>
      <c r="AM69" s="17">
        <v>2E-3</v>
      </c>
      <c r="AN69" s="17"/>
      <c r="AO69" s="17"/>
      <c r="AP69" s="17"/>
      <c r="AQ69" s="17"/>
      <c r="AR69" s="17"/>
      <c r="AS69" s="17"/>
      <c r="AT69" s="17"/>
      <c r="AU69" s="17">
        <v>3.0000000000000001E-3</v>
      </c>
      <c r="AV69" s="17"/>
      <c r="AW69" s="17"/>
      <c r="AX69" s="17"/>
      <c r="AY69" s="17"/>
      <c r="AZ69" s="17"/>
      <c r="BA69" s="17"/>
      <c r="BB69" s="17"/>
      <c r="BC69" s="17">
        <v>2E-3</v>
      </c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>
        <v>3.0000000000000001E-3</v>
      </c>
      <c r="CZ69" s="59"/>
      <c r="DA69" s="58"/>
      <c r="DB69" s="17"/>
      <c r="DC69" s="17"/>
      <c r="DD69" s="17"/>
      <c r="DE69" s="17"/>
      <c r="DF69" s="17"/>
      <c r="DG69" s="17"/>
      <c r="DH69" s="17"/>
      <c r="DI69" s="17"/>
      <c r="DJ69" s="17"/>
      <c r="DK69" s="59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>
        <v>5.0000000000000001E-3</v>
      </c>
      <c r="FZ69" s="17"/>
      <c r="GA69" s="17">
        <v>6.0000000000000001E-3</v>
      </c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>
        <v>2E-3</v>
      </c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</row>
    <row r="70" spans="1:240" ht="13.5" customHeight="1">
      <c r="A70" s="15"/>
      <c r="B70" s="53"/>
      <c r="C70" s="16" t="s">
        <v>17</v>
      </c>
      <c r="D70" s="24">
        <f t="shared" si="21"/>
        <v>29.053000000000001</v>
      </c>
      <c r="E70" s="24">
        <f t="shared" ref="E70:E80" si="23">SUM(G70:IF70)</f>
        <v>29.053000000000001</v>
      </c>
      <c r="F70" s="2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58"/>
      <c r="AB70" s="17"/>
      <c r="AC70" s="17"/>
      <c r="AD70" s="17"/>
      <c r="AE70" s="17">
        <v>3.4180000000000001</v>
      </c>
      <c r="AF70" s="17">
        <v>4.2720000000000002</v>
      </c>
      <c r="AG70" s="17"/>
      <c r="AH70" s="17">
        <v>1.71</v>
      </c>
      <c r="AI70" s="17"/>
      <c r="AJ70" s="17"/>
      <c r="AK70" s="17"/>
      <c r="AL70" s="17"/>
      <c r="AM70" s="17">
        <v>1.71</v>
      </c>
      <c r="AN70" s="17"/>
      <c r="AO70" s="17"/>
      <c r="AP70" s="17"/>
      <c r="AQ70" s="17"/>
      <c r="AR70" s="17"/>
      <c r="AS70" s="17"/>
      <c r="AT70" s="17"/>
      <c r="AU70" s="17">
        <v>2.5619999999999998</v>
      </c>
      <c r="AV70" s="17"/>
      <c r="AW70" s="17"/>
      <c r="AX70" s="17"/>
      <c r="AY70" s="17"/>
      <c r="AZ70" s="17"/>
      <c r="BA70" s="17"/>
      <c r="BB70" s="17"/>
      <c r="BC70" s="17">
        <v>1.71</v>
      </c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>
        <v>2.5619999999999998</v>
      </c>
      <c r="CZ70" s="56"/>
      <c r="DA70" s="58"/>
      <c r="DB70" s="17"/>
      <c r="DC70" s="17"/>
      <c r="DD70" s="17"/>
      <c r="DE70" s="17"/>
      <c r="DF70" s="17"/>
      <c r="DG70" s="17"/>
      <c r="DH70" s="17"/>
      <c r="DI70" s="17"/>
      <c r="DJ70" s="17"/>
      <c r="DK70" s="56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>
        <v>4.2720000000000002</v>
      </c>
      <c r="FZ70" s="17"/>
      <c r="GA70" s="17">
        <v>5.1269999999999998</v>
      </c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>
        <v>1.71</v>
      </c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</row>
    <row r="71" spans="1:240" ht="13.5" customHeight="1">
      <c r="A71" s="15" t="s">
        <v>92</v>
      </c>
      <c r="B71" s="53" t="s">
        <v>93</v>
      </c>
      <c r="C71" s="16" t="s">
        <v>45</v>
      </c>
      <c r="D71" s="24">
        <f t="shared" si="21"/>
        <v>0.23700000000000007</v>
      </c>
      <c r="E71" s="24">
        <f t="shared" si="23"/>
        <v>0.23700000000000007</v>
      </c>
      <c r="F71" s="25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>
        <v>3.0000000000000001E-3</v>
      </c>
      <c r="T71" s="17"/>
      <c r="U71" s="17"/>
      <c r="V71" s="17">
        <v>3.0000000000000001E-3</v>
      </c>
      <c r="W71" s="17"/>
      <c r="X71" s="17"/>
      <c r="Y71" s="17"/>
      <c r="Z71" s="17"/>
      <c r="AA71" s="58"/>
      <c r="AB71" s="17"/>
      <c r="AC71" s="17"/>
      <c r="AD71" s="17"/>
      <c r="AE71" s="17">
        <v>4.0000000000000001E-3</v>
      </c>
      <c r="AF71" s="17">
        <v>4.0000000000000001E-3</v>
      </c>
      <c r="AG71" s="17">
        <v>5.0000000000000001E-3</v>
      </c>
      <c r="AH71" s="17">
        <v>3.0000000000000001E-3</v>
      </c>
      <c r="AI71" s="17"/>
      <c r="AJ71" s="17"/>
      <c r="AK71" s="17">
        <v>8.0000000000000002E-3</v>
      </c>
      <c r="AL71" s="17"/>
      <c r="AM71" s="17">
        <v>3.0000000000000001E-3</v>
      </c>
      <c r="AN71" s="17"/>
      <c r="AO71" s="17"/>
      <c r="AP71" s="17"/>
      <c r="AQ71" s="17"/>
      <c r="AR71" s="17"/>
      <c r="AS71" s="17"/>
      <c r="AT71" s="17">
        <v>3.0000000000000001E-3</v>
      </c>
      <c r="AU71" s="17">
        <v>6.0000000000000001E-3</v>
      </c>
      <c r="AV71" s="17"/>
      <c r="AW71" s="17"/>
      <c r="AX71" s="17"/>
      <c r="AY71" s="17"/>
      <c r="AZ71" s="17"/>
      <c r="BA71" s="17"/>
      <c r="BB71" s="17">
        <v>2E-3</v>
      </c>
      <c r="BC71" s="17">
        <v>3.0000000000000001E-3</v>
      </c>
      <c r="BD71" s="17"/>
      <c r="BE71" s="17"/>
      <c r="BF71" s="17"/>
      <c r="BG71" s="17"/>
      <c r="BH71" s="17"/>
      <c r="BI71" s="17"/>
      <c r="BJ71" s="17"/>
      <c r="BK71" s="17"/>
      <c r="BL71" s="17"/>
      <c r="BM71" s="17">
        <v>2E-3</v>
      </c>
      <c r="BN71" s="17"/>
      <c r="BO71" s="17"/>
      <c r="BP71" s="17"/>
      <c r="BQ71" s="17"/>
      <c r="BR71" s="17"/>
      <c r="BS71" s="17"/>
      <c r="BT71" s="17">
        <v>3.0000000000000001E-3</v>
      </c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>
        <v>4.0000000000000001E-3</v>
      </c>
      <c r="CM71" s="17"/>
      <c r="CN71" s="17"/>
      <c r="CO71" s="17"/>
      <c r="CP71" s="17">
        <v>5.0000000000000001E-3</v>
      </c>
      <c r="CQ71" s="17">
        <v>4.0000000000000001E-3</v>
      </c>
      <c r="CR71" s="17">
        <v>4.0000000000000001E-3</v>
      </c>
      <c r="CS71" s="17"/>
      <c r="CT71" s="17"/>
      <c r="CU71" s="17"/>
      <c r="CV71" s="17"/>
      <c r="CW71" s="17"/>
      <c r="CX71" s="17"/>
      <c r="CY71" s="17">
        <v>7.0000000000000001E-3</v>
      </c>
      <c r="CZ71" s="59"/>
      <c r="DA71" s="58"/>
      <c r="DB71" s="17"/>
      <c r="DC71" s="17"/>
      <c r="DD71" s="17"/>
      <c r="DE71" s="17"/>
      <c r="DF71" s="17"/>
      <c r="DG71" s="17"/>
      <c r="DH71" s="17"/>
      <c r="DI71" s="17"/>
      <c r="DJ71" s="17"/>
      <c r="DK71" s="59"/>
      <c r="DL71" s="17">
        <v>1.4E-2</v>
      </c>
      <c r="DM71" s="17"/>
      <c r="DN71" s="17"/>
      <c r="DO71" s="17">
        <v>4.0000000000000001E-3</v>
      </c>
      <c r="DP71" s="17"/>
      <c r="DQ71" s="17"/>
      <c r="DR71" s="17"/>
      <c r="DS71" s="17"/>
      <c r="DT71" s="17"/>
      <c r="DU71" s="17"/>
      <c r="DV71" s="17">
        <v>2E-3</v>
      </c>
      <c r="DW71" s="17"/>
      <c r="DX71" s="17"/>
      <c r="DY71" s="17">
        <f>0.002+0.006</f>
        <v>8.0000000000000002E-3</v>
      </c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>
        <v>8.0000000000000002E-3</v>
      </c>
      <c r="EO71" s="17"/>
      <c r="EP71" s="17"/>
      <c r="EQ71" s="17"/>
      <c r="ER71" s="17">
        <v>1.5E-3</v>
      </c>
      <c r="ES71" s="17"/>
      <c r="ET71" s="17"/>
      <c r="EU71" s="17"/>
      <c r="EV71" s="17"/>
      <c r="EW71" s="17">
        <v>1E-3</v>
      </c>
      <c r="EX71" s="17"/>
      <c r="EY71" s="17"/>
      <c r="EZ71" s="17"/>
      <c r="FA71" s="17"/>
      <c r="FB71" s="17"/>
      <c r="FC71" s="17"/>
      <c r="FD71" s="17"/>
      <c r="FE71" s="17"/>
      <c r="FF71" s="17"/>
      <c r="FG71" s="17">
        <v>4.0000000000000001E-3</v>
      </c>
      <c r="FH71" s="17"/>
      <c r="FI71" s="17"/>
      <c r="FJ71" s="17"/>
      <c r="FK71" s="17"/>
      <c r="FL71" s="17">
        <v>6.0000000000000001E-3</v>
      </c>
      <c r="FM71" s="17">
        <v>0.01</v>
      </c>
      <c r="FN71" s="17">
        <v>1E-3</v>
      </c>
      <c r="FO71" s="17">
        <f>0.003+0.0035</f>
        <v>6.5000000000000006E-3</v>
      </c>
      <c r="FP71" s="17"/>
      <c r="FQ71" s="17"/>
      <c r="FR71" s="17"/>
      <c r="FS71" s="17"/>
      <c r="FT71" s="17"/>
      <c r="FU71" s="17"/>
      <c r="FV71" s="17"/>
      <c r="FW71" s="17"/>
      <c r="FX71" s="17"/>
      <c r="FY71" s="17">
        <v>5.0000000000000001E-3</v>
      </c>
      <c r="FZ71" s="17"/>
      <c r="GA71" s="17">
        <v>6.0000000000000001E-3</v>
      </c>
      <c r="GB71" s="17"/>
      <c r="GC71" s="17"/>
      <c r="GD71" s="17"/>
      <c r="GE71" s="17"/>
      <c r="GF71" s="17"/>
      <c r="GG71" s="17"/>
      <c r="GH71" s="17"/>
      <c r="GI71" s="17"/>
      <c r="GJ71" s="17">
        <v>4.0000000000000001E-3</v>
      </c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>
        <v>8.0000000000000002E-3</v>
      </c>
      <c r="HA71" s="17"/>
      <c r="HB71" s="17"/>
      <c r="HC71" s="17"/>
      <c r="HD71" s="17"/>
      <c r="HE71" s="17"/>
      <c r="HF71" s="17"/>
      <c r="HG71" s="17">
        <v>3.0000000000000001E-3</v>
      </c>
      <c r="HH71" s="17"/>
      <c r="HI71" s="17"/>
      <c r="HJ71" s="17"/>
      <c r="HK71" s="17"/>
      <c r="HL71" s="17"/>
      <c r="HM71" s="17"/>
      <c r="HN71" s="17"/>
      <c r="HO71" s="17">
        <v>6.5000000000000002E-2</v>
      </c>
      <c r="HP71" s="17"/>
      <c r="HQ71" s="17"/>
      <c r="HR71" s="17"/>
      <c r="HS71" s="17"/>
      <c r="HT71" s="17"/>
      <c r="HU71" s="17"/>
      <c r="HV71" s="17"/>
      <c r="HW71" s="17"/>
      <c r="HX71" s="17">
        <v>1E-3</v>
      </c>
      <c r="HY71" s="17"/>
      <c r="HZ71" s="17"/>
      <c r="IA71" s="17"/>
      <c r="IB71" s="17"/>
      <c r="IC71" s="17"/>
      <c r="ID71" s="17"/>
      <c r="IE71" s="17">
        <v>3.0000000000000001E-3</v>
      </c>
      <c r="IF71" s="17"/>
    </row>
    <row r="72" spans="1:240" ht="13.5" customHeight="1">
      <c r="A72" s="15"/>
      <c r="B72" s="53"/>
      <c r="C72" s="16" t="s">
        <v>17</v>
      </c>
      <c r="D72" s="24">
        <f t="shared" si="21"/>
        <v>279.43200000000002</v>
      </c>
      <c r="E72" s="24">
        <f t="shared" si="23"/>
        <v>279.43200000000002</v>
      </c>
      <c r="F72" s="25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>
        <v>2.7610000000000001</v>
      </c>
      <c r="T72" s="17"/>
      <c r="U72" s="17"/>
      <c r="V72" s="17">
        <v>2.7610000000000001</v>
      </c>
      <c r="W72" s="17"/>
      <c r="X72" s="17"/>
      <c r="Y72" s="17"/>
      <c r="Z72" s="17"/>
      <c r="AA72" s="58"/>
      <c r="AB72" s="17"/>
      <c r="AC72" s="17"/>
      <c r="AD72" s="17"/>
      <c r="AE72" s="17">
        <v>3.3650000000000002</v>
      </c>
      <c r="AF72" s="17">
        <v>3.3650000000000002</v>
      </c>
      <c r="AG72" s="17">
        <v>4.2060000000000004</v>
      </c>
      <c r="AH72" s="17">
        <v>2.5230000000000001</v>
      </c>
      <c r="AI72" s="17"/>
      <c r="AJ72" s="17"/>
      <c r="AK72" s="17">
        <v>14.473000000000001</v>
      </c>
      <c r="AL72" s="17"/>
      <c r="AM72" s="17">
        <v>2.5230000000000001</v>
      </c>
      <c r="AN72" s="17"/>
      <c r="AO72" s="17"/>
      <c r="AP72" s="17"/>
      <c r="AQ72" s="17"/>
      <c r="AR72" s="17"/>
      <c r="AS72" s="17"/>
      <c r="AT72" s="17">
        <v>2.5230000000000001</v>
      </c>
      <c r="AU72" s="17">
        <v>5.048</v>
      </c>
      <c r="AV72" s="17"/>
      <c r="AW72" s="17"/>
      <c r="AX72" s="17"/>
      <c r="AY72" s="17"/>
      <c r="AZ72" s="17"/>
      <c r="BA72" s="17"/>
      <c r="BB72" s="17">
        <v>1.6830000000000001</v>
      </c>
      <c r="BC72" s="17">
        <v>2.5230000000000001</v>
      </c>
      <c r="BD72" s="17"/>
      <c r="BE72" s="17"/>
      <c r="BF72" s="17"/>
      <c r="BG72" s="17"/>
      <c r="BH72" s="17"/>
      <c r="BI72" s="17"/>
      <c r="BJ72" s="17"/>
      <c r="BK72" s="17"/>
      <c r="BL72" s="17"/>
      <c r="BM72" s="17">
        <v>1.6819999999999999</v>
      </c>
      <c r="BN72" s="17"/>
      <c r="BO72" s="17"/>
      <c r="BP72" s="17"/>
      <c r="BQ72" s="17"/>
      <c r="BR72" s="17"/>
      <c r="BS72" s="17"/>
      <c r="BT72" s="17">
        <v>2.7610000000000001</v>
      </c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>
        <v>3.3650000000000002</v>
      </c>
      <c r="CM72" s="17"/>
      <c r="CN72" s="17"/>
      <c r="CO72" s="17"/>
      <c r="CP72" s="17">
        <v>4.2060000000000004</v>
      </c>
      <c r="CQ72" s="17">
        <v>3.3650000000000002</v>
      </c>
      <c r="CR72" s="17">
        <v>3.3650000000000002</v>
      </c>
      <c r="CS72" s="17"/>
      <c r="CT72" s="17"/>
      <c r="CU72" s="17"/>
      <c r="CV72" s="17"/>
      <c r="CW72" s="17"/>
      <c r="CX72" s="17"/>
      <c r="CY72" s="17">
        <v>5.8890000000000002</v>
      </c>
      <c r="CZ72" s="56"/>
      <c r="DA72" s="58"/>
      <c r="DB72" s="17"/>
      <c r="DC72" s="17"/>
      <c r="DD72" s="17"/>
      <c r="DE72" s="17"/>
      <c r="DF72" s="17"/>
      <c r="DG72" s="17"/>
      <c r="DH72" s="17"/>
      <c r="DI72" s="17"/>
      <c r="DJ72" s="17"/>
      <c r="DK72" s="56"/>
      <c r="DL72" s="17">
        <v>12.231999999999999</v>
      </c>
      <c r="DM72" s="17"/>
      <c r="DN72" s="17"/>
      <c r="DO72" s="17">
        <v>2.968</v>
      </c>
      <c r="DP72" s="17"/>
      <c r="DQ72" s="17"/>
      <c r="DR72" s="17"/>
      <c r="DS72" s="17"/>
      <c r="DT72" s="17"/>
      <c r="DU72" s="17"/>
      <c r="DV72" s="17">
        <v>1.841</v>
      </c>
      <c r="DW72" s="17"/>
      <c r="DX72" s="17"/>
      <c r="DY72" s="17">
        <f>1.456+5.522</f>
        <v>6.9779999999999998</v>
      </c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>
        <v>6.7309999999999999</v>
      </c>
      <c r="EO72" s="17"/>
      <c r="EP72" s="17"/>
      <c r="EQ72" s="17"/>
      <c r="ER72" s="17">
        <v>1.2629999999999999</v>
      </c>
      <c r="ES72" s="17"/>
      <c r="ET72" s="17"/>
      <c r="EU72" s="17"/>
      <c r="EV72" s="17"/>
      <c r="EW72" s="17">
        <v>0.84</v>
      </c>
      <c r="EX72" s="17"/>
      <c r="EY72" s="17"/>
      <c r="EZ72" s="17"/>
      <c r="FA72" s="17"/>
      <c r="FB72" s="17"/>
      <c r="FC72" s="17"/>
      <c r="FD72" s="17"/>
      <c r="FE72" s="17"/>
      <c r="FF72" s="17"/>
      <c r="FG72" s="17">
        <v>3.3650000000000002</v>
      </c>
      <c r="FH72" s="17"/>
      <c r="FI72" s="17"/>
      <c r="FJ72" s="17"/>
      <c r="FK72" s="17"/>
      <c r="FL72" s="17">
        <v>13.917999999999999</v>
      </c>
      <c r="FM72" s="17">
        <v>8.8089999999999993</v>
      </c>
      <c r="FN72" s="17">
        <v>0.92</v>
      </c>
      <c r="FO72" s="17">
        <f>2.523+3.221</f>
        <v>5.7439999999999998</v>
      </c>
      <c r="FP72" s="17"/>
      <c r="FQ72" s="17"/>
      <c r="FR72" s="17"/>
      <c r="FS72" s="17"/>
      <c r="FT72" s="17"/>
      <c r="FU72" s="17"/>
      <c r="FV72" s="17"/>
      <c r="FW72" s="17"/>
      <c r="FX72" s="17"/>
      <c r="FY72" s="17">
        <v>4.2060000000000004</v>
      </c>
      <c r="FZ72" s="17"/>
      <c r="GA72" s="17">
        <v>5.048</v>
      </c>
      <c r="GB72" s="17"/>
      <c r="GC72" s="17"/>
      <c r="GD72" s="17"/>
      <c r="GE72" s="17"/>
      <c r="GF72" s="17"/>
      <c r="GG72" s="17"/>
      <c r="GH72" s="17"/>
      <c r="GI72" s="17"/>
      <c r="GJ72" s="17">
        <v>3.68</v>
      </c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>
        <v>12.752000000000001</v>
      </c>
      <c r="HA72" s="17"/>
      <c r="HB72" s="17"/>
      <c r="HC72" s="17"/>
      <c r="HD72" s="17"/>
      <c r="HE72" s="17"/>
      <c r="HF72" s="17"/>
      <c r="HG72" s="17">
        <v>2.5230000000000001</v>
      </c>
      <c r="HH72" s="17"/>
      <c r="HI72" s="17"/>
      <c r="HJ72" s="17"/>
      <c r="HK72" s="17"/>
      <c r="HL72" s="17"/>
      <c r="HM72" s="17"/>
      <c r="HN72" s="17"/>
      <c r="HO72" s="17">
        <v>108.01</v>
      </c>
      <c r="HP72" s="17"/>
      <c r="HQ72" s="17"/>
      <c r="HR72" s="17"/>
      <c r="HS72" s="17"/>
      <c r="HT72" s="17"/>
      <c r="HU72" s="17"/>
      <c r="HV72" s="17"/>
      <c r="HW72" s="17"/>
      <c r="HX72" s="17">
        <v>2.456</v>
      </c>
      <c r="HY72" s="17"/>
      <c r="HZ72" s="17"/>
      <c r="IA72" s="17"/>
      <c r="IB72" s="17"/>
      <c r="IC72" s="17"/>
      <c r="ID72" s="17"/>
      <c r="IE72" s="17">
        <v>2.7610000000000001</v>
      </c>
      <c r="IF72" s="17"/>
    </row>
    <row r="73" spans="1:240" ht="13.5" customHeight="1">
      <c r="A73" s="15" t="s">
        <v>94</v>
      </c>
      <c r="B73" s="53" t="s">
        <v>95</v>
      </c>
      <c r="C73" s="16" t="s">
        <v>45</v>
      </c>
      <c r="D73" s="24">
        <f t="shared" si="21"/>
        <v>0.13300000000000003</v>
      </c>
      <c r="E73" s="24">
        <f t="shared" si="23"/>
        <v>0.13300000000000003</v>
      </c>
      <c r="F73" s="25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58"/>
      <c r="AB73" s="17"/>
      <c r="AC73" s="17"/>
      <c r="AD73" s="17"/>
      <c r="AE73" s="17">
        <v>3.0000000000000001E-3</v>
      </c>
      <c r="AF73" s="17">
        <v>3.0000000000000001E-3</v>
      </c>
      <c r="AG73" s="17">
        <v>3.0000000000000001E-3</v>
      </c>
      <c r="AH73" s="17">
        <v>2E-3</v>
      </c>
      <c r="AI73" s="17"/>
      <c r="AJ73" s="17"/>
      <c r="AK73" s="17"/>
      <c r="AL73" s="17"/>
      <c r="AM73" s="17">
        <v>3.0000000000000001E-3</v>
      </c>
      <c r="AN73" s="17"/>
      <c r="AO73" s="17"/>
      <c r="AP73" s="17"/>
      <c r="AQ73" s="17"/>
      <c r="AR73" s="17"/>
      <c r="AS73" s="17"/>
      <c r="AT73" s="17">
        <v>1E-3</v>
      </c>
      <c r="AU73" s="17">
        <v>4.0000000000000001E-3</v>
      </c>
      <c r="AV73" s="17"/>
      <c r="AW73" s="17"/>
      <c r="AX73" s="17"/>
      <c r="AY73" s="17"/>
      <c r="AZ73" s="17">
        <v>1E-3</v>
      </c>
      <c r="BA73" s="17"/>
      <c r="BB73" s="17"/>
      <c r="BC73" s="17">
        <v>3.0000000000000001E-3</v>
      </c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>
        <v>8.0000000000000002E-3</v>
      </c>
      <c r="CB73" s="17">
        <v>1.2E-2</v>
      </c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>
        <v>3.0000000000000001E-3</v>
      </c>
      <c r="CQ73" s="17">
        <v>3.0000000000000001E-3</v>
      </c>
      <c r="CR73" s="17">
        <v>3.0000000000000001E-3</v>
      </c>
      <c r="CS73" s="17"/>
      <c r="CT73" s="17"/>
      <c r="CU73" s="17"/>
      <c r="CV73" s="17"/>
      <c r="CW73" s="17"/>
      <c r="CX73" s="17"/>
      <c r="CY73" s="17">
        <v>2E-3</v>
      </c>
      <c r="CZ73" s="59"/>
      <c r="DA73" s="58"/>
      <c r="DB73" s="17"/>
      <c r="DC73" s="17"/>
      <c r="DD73" s="17"/>
      <c r="DE73" s="17"/>
      <c r="DF73" s="17"/>
      <c r="DG73" s="17"/>
      <c r="DH73" s="17"/>
      <c r="DI73" s="17"/>
      <c r="DJ73" s="17"/>
      <c r="DK73" s="59"/>
      <c r="DL73" s="17"/>
      <c r="DM73" s="17"/>
      <c r="DN73" s="17"/>
      <c r="DO73" s="17">
        <v>8.0000000000000002E-3</v>
      </c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>
        <v>3.0000000000000001E-3</v>
      </c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>
        <v>2E-3</v>
      </c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>
        <v>2.5999999999999999E-2</v>
      </c>
      <c r="FM73" s="17"/>
      <c r="FN73" s="17"/>
      <c r="FO73" s="17">
        <v>4.0000000000000001E-3</v>
      </c>
      <c r="FP73" s="17"/>
      <c r="FQ73" s="17"/>
      <c r="FR73" s="17"/>
      <c r="FS73" s="17"/>
      <c r="FT73" s="17"/>
      <c r="FU73" s="17"/>
      <c r="FV73" s="17"/>
      <c r="FW73" s="17"/>
      <c r="FX73" s="17"/>
      <c r="FY73" s="17">
        <v>4.0000000000000001E-3</v>
      </c>
      <c r="FZ73" s="17"/>
      <c r="GA73" s="17">
        <v>2E-3</v>
      </c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>
        <v>2E-3</v>
      </c>
      <c r="HH73" s="17"/>
      <c r="HI73" s="17"/>
      <c r="HJ73" s="17"/>
      <c r="HK73" s="17"/>
      <c r="HL73" s="17"/>
      <c r="HM73" s="17"/>
      <c r="HN73" s="17"/>
      <c r="HO73" s="17">
        <v>2.7E-2</v>
      </c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>
        <v>1E-3</v>
      </c>
      <c r="IF73" s="17"/>
    </row>
    <row r="74" spans="1:240" ht="13.5" customHeight="1">
      <c r="A74" s="15"/>
      <c r="B74" s="53"/>
      <c r="C74" s="16" t="s">
        <v>17</v>
      </c>
      <c r="D74" s="24">
        <f t="shared" si="21"/>
        <v>105.581</v>
      </c>
      <c r="E74" s="24">
        <f t="shared" si="23"/>
        <v>105.581</v>
      </c>
      <c r="F74" s="25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58"/>
      <c r="AB74" s="17"/>
      <c r="AC74" s="17"/>
      <c r="AD74" s="17"/>
      <c r="AE74" s="17">
        <v>4.8659999999999997</v>
      </c>
      <c r="AF74" s="17">
        <v>2.9689999999999999</v>
      </c>
      <c r="AG74" s="17">
        <v>2.9689999999999999</v>
      </c>
      <c r="AH74" s="17">
        <v>1.9790000000000001</v>
      </c>
      <c r="AI74" s="17"/>
      <c r="AJ74" s="17"/>
      <c r="AK74" s="17"/>
      <c r="AL74" s="17"/>
      <c r="AM74" s="17">
        <v>2.9689999999999999</v>
      </c>
      <c r="AN74" s="17"/>
      <c r="AO74" s="17"/>
      <c r="AP74" s="17"/>
      <c r="AQ74" s="17"/>
      <c r="AR74" s="17"/>
      <c r="AS74" s="17"/>
      <c r="AT74" s="17">
        <v>0.99</v>
      </c>
      <c r="AU74" s="17">
        <v>3.9580000000000002</v>
      </c>
      <c r="AV74" s="17"/>
      <c r="AW74" s="17"/>
      <c r="AX74" s="17"/>
      <c r="AY74" s="17"/>
      <c r="AZ74" s="17">
        <v>0.99</v>
      </c>
      <c r="BA74" s="17"/>
      <c r="BB74" s="17"/>
      <c r="BC74" s="17">
        <v>2.9689999999999999</v>
      </c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>
        <v>7.915</v>
      </c>
      <c r="CB74" s="17">
        <v>11.874000000000001</v>
      </c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>
        <v>2.9689999999999999</v>
      </c>
      <c r="CQ74" s="17">
        <v>2.9689999999999999</v>
      </c>
      <c r="CR74" s="17">
        <v>2.9689999999999999</v>
      </c>
      <c r="CS74" s="17"/>
      <c r="CT74" s="17"/>
      <c r="CU74" s="17"/>
      <c r="CV74" s="17"/>
      <c r="CW74" s="17"/>
      <c r="CX74" s="17"/>
      <c r="CY74" s="17">
        <v>1.9790000000000001</v>
      </c>
      <c r="CZ74" s="56"/>
      <c r="DA74" s="58"/>
      <c r="DB74" s="17"/>
      <c r="DC74" s="17"/>
      <c r="DD74" s="17"/>
      <c r="DE74" s="17"/>
      <c r="DF74" s="17"/>
      <c r="DG74" s="17"/>
      <c r="DH74" s="17"/>
      <c r="DI74" s="17"/>
      <c r="DJ74" s="17"/>
      <c r="DK74" s="56"/>
      <c r="DL74" s="17"/>
      <c r="DM74" s="17"/>
      <c r="DN74" s="17"/>
      <c r="DO74" s="17">
        <v>4.2030000000000003</v>
      </c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>
        <v>2.9689999999999999</v>
      </c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>
        <v>1.841</v>
      </c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>
        <v>13.538</v>
      </c>
      <c r="FM74" s="17"/>
      <c r="FN74" s="17"/>
      <c r="FO74" s="17">
        <v>3.9580000000000002</v>
      </c>
      <c r="FP74" s="17"/>
      <c r="FQ74" s="17"/>
      <c r="FR74" s="17"/>
      <c r="FS74" s="17"/>
      <c r="FT74" s="17"/>
      <c r="FU74" s="17"/>
      <c r="FV74" s="17"/>
      <c r="FW74" s="17"/>
      <c r="FX74" s="17"/>
      <c r="FY74" s="17">
        <v>3.9580000000000002</v>
      </c>
      <c r="FZ74" s="17"/>
      <c r="GA74" s="17">
        <v>1.9790000000000001</v>
      </c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>
        <v>1.9790000000000001</v>
      </c>
      <c r="HH74" s="17"/>
      <c r="HI74" s="17"/>
      <c r="HJ74" s="17"/>
      <c r="HK74" s="17"/>
      <c r="HL74" s="17"/>
      <c r="HM74" s="17"/>
      <c r="HN74" s="17"/>
      <c r="HO74" s="17">
        <v>15.358000000000001</v>
      </c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>
        <v>0.46400000000000002</v>
      </c>
      <c r="IF74" s="17"/>
    </row>
    <row r="75" spans="1:240" ht="13.5" customHeight="1">
      <c r="A75" s="15" t="s">
        <v>96</v>
      </c>
      <c r="B75" s="53" t="s">
        <v>97</v>
      </c>
      <c r="C75" s="16" t="s">
        <v>45</v>
      </c>
      <c r="D75" s="24">
        <f t="shared" si="21"/>
        <v>8.4000000000000033E-2</v>
      </c>
      <c r="E75" s="24">
        <f t="shared" si="23"/>
        <v>8.4000000000000033E-2</v>
      </c>
      <c r="F75" s="25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58"/>
      <c r="AB75" s="17"/>
      <c r="AC75" s="17"/>
      <c r="AD75" s="17"/>
      <c r="AE75" s="17"/>
      <c r="AF75" s="17">
        <v>4.0000000000000001E-3</v>
      </c>
      <c r="AG75" s="17">
        <v>4.0000000000000001E-3</v>
      </c>
      <c r="AH75" s="17">
        <v>6.0000000000000001E-3</v>
      </c>
      <c r="AI75" s="17"/>
      <c r="AJ75" s="17"/>
      <c r="AK75" s="17"/>
      <c r="AL75" s="17"/>
      <c r="AM75" s="17">
        <v>5.0000000000000001E-3</v>
      </c>
      <c r="AN75" s="17"/>
      <c r="AO75" s="17"/>
      <c r="AP75" s="17"/>
      <c r="AQ75" s="17"/>
      <c r="AR75" s="17"/>
      <c r="AS75" s="17"/>
      <c r="AT75" s="17">
        <v>6.0000000000000001E-3</v>
      </c>
      <c r="AU75" s="17">
        <v>5.0000000000000001E-3</v>
      </c>
      <c r="AV75" s="17"/>
      <c r="AW75" s="17"/>
      <c r="AX75" s="17"/>
      <c r="AY75" s="17"/>
      <c r="AZ75" s="17"/>
      <c r="BA75" s="17"/>
      <c r="BB75" s="17"/>
      <c r="BC75" s="17">
        <v>5.0000000000000001E-3</v>
      </c>
      <c r="BD75" s="17"/>
      <c r="BE75" s="17"/>
      <c r="BF75" s="17"/>
      <c r="BG75" s="17">
        <v>0.01</v>
      </c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>
        <v>1E-3</v>
      </c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>
        <f>0.001+0.001</f>
        <v>2E-3</v>
      </c>
      <c r="CO75" s="17"/>
      <c r="CP75" s="17">
        <v>5.0000000000000001E-3</v>
      </c>
      <c r="CQ75" s="17">
        <v>3.0000000000000001E-3</v>
      </c>
      <c r="CR75" s="17">
        <v>4.0000000000000001E-3</v>
      </c>
      <c r="CS75" s="17"/>
      <c r="CT75" s="17"/>
      <c r="CU75" s="17"/>
      <c r="CV75" s="17"/>
      <c r="CW75" s="17"/>
      <c r="CX75" s="17"/>
      <c r="CY75" s="17">
        <v>3.0000000000000001E-3</v>
      </c>
      <c r="CZ75" s="59"/>
      <c r="DA75" s="58"/>
      <c r="DB75" s="17"/>
      <c r="DC75" s="17"/>
      <c r="DD75" s="17"/>
      <c r="DE75" s="17"/>
      <c r="DF75" s="17"/>
      <c r="DG75" s="17"/>
      <c r="DH75" s="17"/>
      <c r="DI75" s="17"/>
      <c r="DJ75" s="17"/>
      <c r="DK75" s="59"/>
      <c r="DL75" s="17">
        <v>1E-3</v>
      </c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>
        <v>2E-3</v>
      </c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>
        <v>5.0000000000000001E-3</v>
      </c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>
        <v>6.0000000000000001E-3</v>
      </c>
      <c r="FZ75" s="17"/>
      <c r="GA75" s="17">
        <v>3.0000000000000001E-3</v>
      </c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>
        <v>4.0000000000000001E-3</v>
      </c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</row>
    <row r="76" spans="1:240" ht="13.5" customHeight="1">
      <c r="A76" s="15"/>
      <c r="B76" s="53"/>
      <c r="C76" s="16" t="s">
        <v>17</v>
      </c>
      <c r="D76" s="24">
        <f t="shared" si="21"/>
        <v>136.64900000000003</v>
      </c>
      <c r="E76" s="24">
        <f t="shared" si="23"/>
        <v>136.64900000000003</v>
      </c>
      <c r="F76" s="25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58"/>
      <c r="AB76" s="17"/>
      <c r="AC76" s="17"/>
      <c r="AD76" s="17"/>
      <c r="AE76" s="17"/>
      <c r="AF76" s="17">
        <v>6.49</v>
      </c>
      <c r="AG76" s="17">
        <v>6.49</v>
      </c>
      <c r="AH76" s="17">
        <v>9.734</v>
      </c>
      <c r="AI76" s="17"/>
      <c r="AJ76" s="17"/>
      <c r="AK76" s="17"/>
      <c r="AL76" s="17"/>
      <c r="AM76" s="17">
        <v>8.1110000000000007</v>
      </c>
      <c r="AN76" s="17"/>
      <c r="AO76" s="17"/>
      <c r="AP76" s="17"/>
      <c r="AQ76" s="17"/>
      <c r="AR76" s="17"/>
      <c r="AS76" s="17"/>
      <c r="AT76" s="17">
        <v>9.734</v>
      </c>
      <c r="AU76" s="17">
        <v>8.1110000000000007</v>
      </c>
      <c r="AV76" s="17"/>
      <c r="AW76" s="17"/>
      <c r="AX76" s="17"/>
      <c r="AY76" s="17"/>
      <c r="AZ76" s="17"/>
      <c r="BA76" s="17"/>
      <c r="BB76" s="17"/>
      <c r="BC76" s="17">
        <v>8.1110000000000007</v>
      </c>
      <c r="BD76" s="17"/>
      <c r="BE76" s="17"/>
      <c r="BF76" s="17"/>
      <c r="BG76" s="17">
        <v>16.222999999999999</v>
      </c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>
        <v>1.623</v>
      </c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>
        <f>1.81+1.81</f>
        <v>3.62</v>
      </c>
      <c r="CO76" s="17"/>
      <c r="CP76" s="17">
        <v>8.1110000000000007</v>
      </c>
      <c r="CQ76" s="17">
        <v>4.8659999999999997</v>
      </c>
      <c r="CR76" s="17">
        <v>6.49</v>
      </c>
      <c r="CS76" s="17"/>
      <c r="CT76" s="17"/>
      <c r="CU76" s="17"/>
      <c r="CV76" s="17"/>
      <c r="CW76" s="17"/>
      <c r="CX76" s="17"/>
      <c r="CY76" s="17">
        <v>4.8659999999999997</v>
      </c>
      <c r="CZ76" s="56"/>
      <c r="DA76" s="58"/>
      <c r="DB76" s="17"/>
      <c r="DC76" s="17"/>
      <c r="DD76" s="17"/>
      <c r="DE76" s="17"/>
      <c r="DF76" s="17"/>
      <c r="DG76" s="17"/>
      <c r="DH76" s="17"/>
      <c r="DI76" s="17"/>
      <c r="DJ76" s="17"/>
      <c r="DK76" s="56"/>
      <c r="DL76" s="17">
        <v>1.623</v>
      </c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>
        <v>3.2450000000000001</v>
      </c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>
        <v>8.1110000000000007</v>
      </c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>
        <v>9.734</v>
      </c>
      <c r="FZ76" s="17"/>
      <c r="GA76" s="17">
        <v>4.8659999999999997</v>
      </c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>
        <v>6.49</v>
      </c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</row>
    <row r="77" spans="1:240" ht="13.5" customHeight="1">
      <c r="A77" s="15" t="s">
        <v>98</v>
      </c>
      <c r="B77" s="53" t="s">
        <v>99</v>
      </c>
      <c r="C77" s="16" t="s">
        <v>40</v>
      </c>
      <c r="D77" s="25">
        <f t="shared" si="21"/>
        <v>0</v>
      </c>
      <c r="E77" s="25">
        <f t="shared" si="23"/>
        <v>0</v>
      </c>
      <c r="F77" s="25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56"/>
      <c r="DA77" s="58"/>
      <c r="DB77" s="17"/>
      <c r="DC77" s="17"/>
      <c r="DD77" s="17"/>
      <c r="DE77" s="17"/>
      <c r="DF77" s="17"/>
      <c r="DG77" s="17"/>
      <c r="DH77" s="17"/>
      <c r="DI77" s="17"/>
      <c r="DJ77" s="17"/>
      <c r="DK77" s="56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</row>
    <row r="78" spans="1:240" ht="13.5" customHeight="1">
      <c r="A78" s="15"/>
      <c r="B78" s="53"/>
      <c r="C78" s="16" t="s">
        <v>17</v>
      </c>
      <c r="D78" s="25">
        <f t="shared" si="21"/>
        <v>0</v>
      </c>
      <c r="E78" s="25">
        <f t="shared" si="23"/>
        <v>0</v>
      </c>
      <c r="F78" s="25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56"/>
      <c r="DA78" s="58"/>
      <c r="DB78" s="17"/>
      <c r="DC78" s="17"/>
      <c r="DD78" s="17"/>
      <c r="DE78" s="17"/>
      <c r="DF78" s="17"/>
      <c r="DG78" s="17"/>
      <c r="DH78" s="17"/>
      <c r="DI78" s="17"/>
      <c r="DJ78" s="17"/>
      <c r="DK78" s="56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</row>
    <row r="79" spans="1:240" ht="13.5" customHeight="1">
      <c r="A79" s="15" t="s">
        <v>100</v>
      </c>
      <c r="B79" s="54" t="s">
        <v>101</v>
      </c>
      <c r="C79" s="16" t="s">
        <v>40</v>
      </c>
      <c r="D79" s="25">
        <f t="shared" si="21"/>
        <v>116</v>
      </c>
      <c r="E79" s="25">
        <f t="shared" si="23"/>
        <v>116</v>
      </c>
      <c r="F79" s="25"/>
      <c r="G79" s="17"/>
      <c r="H79" s="17">
        <v>2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>
        <v>1</v>
      </c>
      <c r="T79" s="17"/>
      <c r="U79" s="17"/>
      <c r="V79" s="17">
        <v>2</v>
      </c>
      <c r="W79" s="17"/>
      <c r="X79" s="17"/>
      <c r="Y79" s="17">
        <v>3</v>
      </c>
      <c r="Z79" s="17"/>
      <c r="AA79" s="17"/>
      <c r="AB79" s="17"/>
      <c r="AC79" s="17"/>
      <c r="AD79" s="17"/>
      <c r="AE79" s="17">
        <v>4</v>
      </c>
      <c r="AF79" s="17">
        <v>4</v>
      </c>
      <c r="AG79" s="17">
        <v>6</v>
      </c>
      <c r="AH79" s="17">
        <v>7</v>
      </c>
      <c r="AI79" s="17"/>
      <c r="AJ79" s="17"/>
      <c r="AK79" s="17"/>
      <c r="AL79" s="17"/>
      <c r="AM79" s="17">
        <v>5</v>
      </c>
      <c r="AN79" s="17"/>
      <c r="AO79" s="17"/>
      <c r="AP79" s="17"/>
      <c r="AQ79" s="17"/>
      <c r="AR79" s="17"/>
      <c r="AS79" s="17"/>
      <c r="AT79" s="17">
        <v>4</v>
      </c>
      <c r="AU79" s="17">
        <v>8</v>
      </c>
      <c r="AV79" s="17"/>
      <c r="AW79" s="17"/>
      <c r="AX79" s="17"/>
      <c r="AY79" s="17"/>
      <c r="AZ79" s="17">
        <v>2</v>
      </c>
      <c r="BA79" s="17"/>
      <c r="BB79" s="17"/>
      <c r="BC79" s="17">
        <v>5</v>
      </c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>
        <v>4</v>
      </c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>
        <v>6</v>
      </c>
      <c r="CQ79" s="17">
        <v>7</v>
      </c>
      <c r="CR79" s="17">
        <v>4</v>
      </c>
      <c r="CS79" s="17"/>
      <c r="CT79" s="17"/>
      <c r="CU79" s="17"/>
      <c r="CV79" s="17"/>
      <c r="CW79" s="17"/>
      <c r="CX79" s="17"/>
      <c r="CY79" s="17">
        <v>6</v>
      </c>
      <c r="CZ79" s="56"/>
      <c r="DA79" s="58"/>
      <c r="DB79" s="17"/>
      <c r="DC79" s="17"/>
      <c r="DD79" s="17"/>
      <c r="DE79" s="17"/>
      <c r="DF79" s="17"/>
      <c r="DG79" s="17"/>
      <c r="DH79" s="17"/>
      <c r="DI79" s="17"/>
      <c r="DJ79" s="17"/>
      <c r="DK79" s="56"/>
      <c r="DL79" s="17">
        <v>2</v>
      </c>
      <c r="DM79" s="17"/>
      <c r="DN79" s="17"/>
      <c r="DO79" s="17">
        <v>1</v>
      </c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>
        <v>8</v>
      </c>
      <c r="EO79" s="17"/>
      <c r="EP79" s="17"/>
      <c r="EQ79" s="17"/>
      <c r="ER79" s="17"/>
      <c r="ES79" s="17"/>
      <c r="ET79" s="17"/>
      <c r="EU79" s="17"/>
      <c r="EV79" s="17"/>
      <c r="EW79" s="17">
        <v>1</v>
      </c>
      <c r="EX79" s="17"/>
      <c r="EY79" s="17"/>
      <c r="EZ79" s="17"/>
      <c r="FA79" s="17"/>
      <c r="FB79" s="17"/>
      <c r="FC79" s="17">
        <v>1</v>
      </c>
      <c r="FD79" s="17"/>
      <c r="FE79" s="17"/>
      <c r="FF79" s="17"/>
      <c r="FG79" s="17"/>
      <c r="FH79" s="17"/>
      <c r="FI79" s="17"/>
      <c r="FJ79" s="17"/>
      <c r="FK79" s="17"/>
      <c r="FL79" s="17">
        <v>5</v>
      </c>
      <c r="FM79" s="17"/>
      <c r="FN79" s="17">
        <v>1</v>
      </c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>
        <v>7</v>
      </c>
      <c r="FZ79" s="17"/>
      <c r="GA79" s="17">
        <v>7</v>
      </c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>
        <v>3</v>
      </c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</row>
    <row r="80" spans="1:240" ht="13.5" customHeight="1">
      <c r="A80" s="15"/>
      <c r="B80" s="54"/>
      <c r="C80" s="16" t="s">
        <v>17</v>
      </c>
      <c r="D80" s="25">
        <f>E80+F80</f>
        <v>66.581999999999979</v>
      </c>
      <c r="E80" s="25">
        <f t="shared" si="23"/>
        <v>66.581999999999979</v>
      </c>
      <c r="F80" s="25"/>
      <c r="G80" s="17"/>
      <c r="H80" s="17">
        <v>0.94299999999999995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>
        <v>0.68100000000000005</v>
      </c>
      <c r="T80" s="17"/>
      <c r="U80" s="17"/>
      <c r="V80" s="17">
        <v>1.0509999999999999</v>
      </c>
      <c r="W80" s="17"/>
      <c r="X80" s="17"/>
      <c r="Y80" s="17">
        <v>0.873</v>
      </c>
      <c r="Z80" s="17"/>
      <c r="AA80" s="17"/>
      <c r="AB80" s="17"/>
      <c r="AC80" s="17"/>
      <c r="AD80" s="17"/>
      <c r="AE80" s="17">
        <v>2.4129999999999998</v>
      </c>
      <c r="AF80" s="17">
        <v>2.4129999999999998</v>
      </c>
      <c r="AG80" s="17">
        <v>3.6190000000000002</v>
      </c>
      <c r="AH80" s="17">
        <v>4.1449999999999996</v>
      </c>
      <c r="AI80" s="17"/>
      <c r="AJ80" s="17"/>
      <c r="AK80" s="17"/>
      <c r="AL80" s="17"/>
      <c r="AM80" s="17">
        <v>2.9380000000000002</v>
      </c>
      <c r="AN80" s="17"/>
      <c r="AO80" s="17"/>
      <c r="AP80" s="17"/>
      <c r="AQ80" s="17"/>
      <c r="AR80" s="17"/>
      <c r="AS80" s="17"/>
      <c r="AT80" s="17">
        <v>2.2599999999999998</v>
      </c>
      <c r="AU80" s="17">
        <v>4.827</v>
      </c>
      <c r="AV80" s="17"/>
      <c r="AW80" s="17"/>
      <c r="AX80" s="17"/>
      <c r="AY80" s="17"/>
      <c r="AZ80" s="17">
        <v>1.0509999999999999</v>
      </c>
      <c r="BA80" s="17"/>
      <c r="BB80" s="17"/>
      <c r="BC80" s="17">
        <v>2.7850000000000001</v>
      </c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>
        <v>2.569</v>
      </c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>
        <v>3.464</v>
      </c>
      <c r="CQ80" s="17">
        <v>4.1449999999999996</v>
      </c>
      <c r="CR80" s="17">
        <v>2.105</v>
      </c>
      <c r="CS80" s="17"/>
      <c r="CT80" s="17"/>
      <c r="CU80" s="17"/>
      <c r="CV80" s="17"/>
      <c r="CW80" s="17"/>
      <c r="CX80" s="17"/>
      <c r="CY80" s="17">
        <v>3.464</v>
      </c>
      <c r="CZ80" s="56"/>
      <c r="DA80" s="58"/>
      <c r="DB80" s="17"/>
      <c r="DC80" s="17"/>
      <c r="DD80" s="17"/>
      <c r="DE80" s="17"/>
      <c r="DF80" s="17"/>
      <c r="DG80" s="17"/>
      <c r="DH80" s="17"/>
      <c r="DI80" s="17"/>
      <c r="DJ80" s="17"/>
      <c r="DK80" s="56"/>
      <c r="DL80" s="17">
        <v>1.3620000000000001</v>
      </c>
      <c r="DM80" s="17"/>
      <c r="DN80" s="17"/>
      <c r="DO80" s="17">
        <v>0.52600000000000002</v>
      </c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>
        <v>4.827</v>
      </c>
      <c r="EO80" s="17"/>
      <c r="EP80" s="17"/>
      <c r="EQ80" s="17"/>
      <c r="ER80" s="17"/>
      <c r="ES80" s="17"/>
      <c r="ET80" s="17"/>
      <c r="EU80" s="17"/>
      <c r="EV80" s="17"/>
      <c r="EW80" s="17">
        <v>0.26200000000000001</v>
      </c>
      <c r="EX80" s="17"/>
      <c r="EY80" s="17"/>
      <c r="EZ80" s="17"/>
      <c r="FA80" s="17"/>
      <c r="FB80" s="17"/>
      <c r="FC80" s="17">
        <v>0.68100000000000005</v>
      </c>
      <c r="FD80" s="17"/>
      <c r="FE80" s="17"/>
      <c r="FF80" s="17"/>
      <c r="FG80" s="17"/>
      <c r="FH80" s="17"/>
      <c r="FI80" s="17"/>
      <c r="FJ80" s="17"/>
      <c r="FK80" s="17"/>
      <c r="FL80" s="17">
        <v>2.629</v>
      </c>
      <c r="FM80" s="17"/>
      <c r="FN80" s="17">
        <v>0.68100000000000005</v>
      </c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>
        <v>4.1449999999999996</v>
      </c>
      <c r="FZ80" s="17"/>
      <c r="GA80" s="17">
        <v>4.1449999999999996</v>
      </c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>
        <v>1.5780000000000001</v>
      </c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</row>
    <row r="81" spans="1:240" s="2" customFormat="1" ht="15" customHeight="1">
      <c r="A81" s="11" t="s">
        <v>102</v>
      </c>
      <c r="B81" s="12" t="s">
        <v>103</v>
      </c>
      <c r="C81" s="13" t="s">
        <v>17</v>
      </c>
      <c r="D81" s="23">
        <f>D83+D85+D87</f>
        <v>677.57899999999938</v>
      </c>
      <c r="E81" s="23">
        <f>E83+E85+E87</f>
        <v>677.57899999999938</v>
      </c>
      <c r="F81" s="23"/>
      <c r="G81" s="23">
        <f t="shared" ref="G81:BU81" si="24">G83+G85+G87</f>
        <v>0</v>
      </c>
      <c r="H81" s="23">
        <f t="shared" si="24"/>
        <v>0.192</v>
      </c>
      <c r="I81" s="23">
        <f t="shared" si="24"/>
        <v>0.192</v>
      </c>
      <c r="J81" s="23">
        <f t="shared" si="24"/>
        <v>0.86699999999999999</v>
      </c>
      <c r="K81" s="23">
        <f t="shared" si="24"/>
        <v>0.86699999999999999</v>
      </c>
      <c r="L81" s="23">
        <f t="shared" si="24"/>
        <v>0.38500000000000001</v>
      </c>
      <c r="M81" s="23">
        <f t="shared" si="24"/>
        <v>1.542</v>
      </c>
      <c r="N81" s="23">
        <f t="shared" si="24"/>
        <v>5.7809999999999997</v>
      </c>
      <c r="O81" s="23">
        <f t="shared" si="24"/>
        <v>2.41</v>
      </c>
      <c r="P81" s="23">
        <f t="shared" si="24"/>
        <v>2.601</v>
      </c>
      <c r="Q81" s="23">
        <f t="shared" si="24"/>
        <v>1.542</v>
      </c>
      <c r="R81" s="23">
        <f t="shared" si="24"/>
        <v>0.86699999999999999</v>
      </c>
      <c r="S81" s="23">
        <f t="shared" si="24"/>
        <v>5.7309999999999999</v>
      </c>
      <c r="T81" s="23">
        <f t="shared" si="24"/>
        <v>0.86699999999999999</v>
      </c>
      <c r="U81" s="23">
        <f t="shared" si="24"/>
        <v>5.0570000000000004</v>
      </c>
      <c r="V81" s="23">
        <f t="shared" si="24"/>
        <v>0.67500000000000004</v>
      </c>
      <c r="W81" s="23">
        <f t="shared" si="24"/>
        <v>2.1190000000000002</v>
      </c>
      <c r="X81" s="23">
        <f t="shared" si="24"/>
        <v>5.4420000000000002</v>
      </c>
      <c r="Y81" s="23">
        <f t="shared" si="24"/>
        <v>1.06</v>
      </c>
      <c r="Z81" s="23">
        <f t="shared" si="24"/>
        <v>2.794</v>
      </c>
      <c r="AA81" s="23"/>
      <c r="AB81" s="23">
        <f t="shared" si="24"/>
        <v>2.3650000000000002</v>
      </c>
      <c r="AC81" s="23">
        <f t="shared" si="24"/>
        <v>1.86</v>
      </c>
      <c r="AD81" s="23">
        <f t="shared" si="24"/>
        <v>0.86699999999999999</v>
      </c>
      <c r="AE81" s="23">
        <f t="shared" si="24"/>
        <v>0</v>
      </c>
      <c r="AF81" s="23">
        <f t="shared" si="24"/>
        <v>0</v>
      </c>
      <c r="AG81" s="23">
        <f t="shared" si="24"/>
        <v>0</v>
      </c>
      <c r="AH81" s="23">
        <f t="shared" si="24"/>
        <v>0</v>
      </c>
      <c r="AI81" s="23">
        <f t="shared" si="24"/>
        <v>0</v>
      </c>
      <c r="AJ81" s="23">
        <f t="shared" si="24"/>
        <v>0</v>
      </c>
      <c r="AK81" s="23">
        <f t="shared" si="24"/>
        <v>0</v>
      </c>
      <c r="AL81" s="23">
        <f t="shared" si="24"/>
        <v>0</v>
      </c>
      <c r="AM81" s="23">
        <f t="shared" si="24"/>
        <v>2.41</v>
      </c>
      <c r="AN81" s="23">
        <f t="shared" si="24"/>
        <v>0.192</v>
      </c>
      <c r="AO81" s="23">
        <f t="shared" si="24"/>
        <v>0.86699999999999999</v>
      </c>
      <c r="AP81" s="23">
        <f t="shared" si="24"/>
        <v>1.542</v>
      </c>
      <c r="AQ81" s="23">
        <f t="shared" si="24"/>
        <v>1.35</v>
      </c>
      <c r="AR81" s="23">
        <f t="shared" si="24"/>
        <v>0.192</v>
      </c>
      <c r="AS81" s="23">
        <f t="shared" si="24"/>
        <v>1.2509999999999999</v>
      </c>
      <c r="AT81" s="23">
        <f t="shared" si="24"/>
        <v>0</v>
      </c>
      <c r="AU81" s="23">
        <f t="shared" si="24"/>
        <v>0</v>
      </c>
      <c r="AV81" s="23">
        <f t="shared" si="24"/>
        <v>1.542</v>
      </c>
      <c r="AW81" s="23">
        <f t="shared" si="24"/>
        <v>1.7350000000000001</v>
      </c>
      <c r="AX81" s="23">
        <f t="shared" si="24"/>
        <v>2.2170000000000001</v>
      </c>
      <c r="AY81" s="23"/>
      <c r="AZ81" s="23">
        <f t="shared" si="24"/>
        <v>1.35</v>
      </c>
      <c r="BA81" s="23">
        <f t="shared" si="24"/>
        <v>1.5189999999999999</v>
      </c>
      <c r="BB81" s="23">
        <f t="shared" si="24"/>
        <v>2.41</v>
      </c>
      <c r="BC81" s="23">
        <f t="shared" si="24"/>
        <v>1.7350000000000001</v>
      </c>
      <c r="BD81" s="23">
        <f t="shared" si="24"/>
        <v>1.2509999999999999</v>
      </c>
      <c r="BE81" s="23">
        <f t="shared" si="24"/>
        <v>0</v>
      </c>
      <c r="BF81" s="23">
        <f t="shared" si="24"/>
        <v>0.86699999999999999</v>
      </c>
      <c r="BG81" s="23">
        <f t="shared" si="24"/>
        <v>1.06</v>
      </c>
      <c r="BH81" s="23">
        <f t="shared" si="24"/>
        <v>0.86699999999999999</v>
      </c>
      <c r="BI81" s="23">
        <f t="shared" si="24"/>
        <v>0.86699999999999999</v>
      </c>
      <c r="BJ81" s="23">
        <f t="shared" si="24"/>
        <v>0.192</v>
      </c>
      <c r="BK81" s="23">
        <f t="shared" si="24"/>
        <v>1.7350000000000001</v>
      </c>
      <c r="BL81" s="23">
        <f t="shared" si="24"/>
        <v>1.9259999999999999</v>
      </c>
      <c r="BM81" s="23">
        <f t="shared" si="24"/>
        <v>2.2639999999999998</v>
      </c>
      <c r="BN81" s="23">
        <f t="shared" si="24"/>
        <v>8.3680000000000003</v>
      </c>
      <c r="BO81" s="23">
        <f t="shared" si="24"/>
        <v>0.86699999999999999</v>
      </c>
      <c r="BP81" s="23">
        <f t="shared" si="24"/>
        <v>0</v>
      </c>
      <c r="BQ81" s="23">
        <f t="shared" si="24"/>
        <v>6.2629999999999999</v>
      </c>
      <c r="BR81" s="23">
        <f t="shared" si="24"/>
        <v>0.86699999999999999</v>
      </c>
      <c r="BS81" s="23">
        <f t="shared" si="24"/>
        <v>0.86699999999999999</v>
      </c>
      <c r="BT81" s="23">
        <f t="shared" si="24"/>
        <v>14.36</v>
      </c>
      <c r="BU81" s="23">
        <f t="shared" si="24"/>
        <v>0</v>
      </c>
      <c r="BV81" s="23">
        <f t="shared" ref="BV81:EG81" si="25">BV83+BV85+BV87</f>
        <v>0.86699999999999999</v>
      </c>
      <c r="BW81" s="23">
        <f t="shared" si="25"/>
        <v>0.86699999999999999</v>
      </c>
      <c r="BX81" s="23">
        <f t="shared" si="25"/>
        <v>1.542</v>
      </c>
      <c r="BY81" s="23">
        <f t="shared" si="25"/>
        <v>5.7309999999999999</v>
      </c>
      <c r="BZ81" s="23">
        <f t="shared" si="25"/>
        <v>0.86699999999999999</v>
      </c>
      <c r="CA81" s="23">
        <f t="shared" si="25"/>
        <v>1.7350000000000001</v>
      </c>
      <c r="CB81" s="23">
        <f t="shared" si="25"/>
        <v>1.542</v>
      </c>
      <c r="CC81" s="23">
        <f t="shared" si="25"/>
        <v>0.192</v>
      </c>
      <c r="CD81" s="23">
        <f t="shared" si="25"/>
        <v>1.2509999999999999</v>
      </c>
      <c r="CE81" s="23">
        <f t="shared" si="25"/>
        <v>2.4089999999999998</v>
      </c>
      <c r="CF81" s="23">
        <f t="shared" si="25"/>
        <v>3.9180000000000001</v>
      </c>
      <c r="CG81" s="23">
        <f t="shared" si="25"/>
        <v>1.9259999999999999</v>
      </c>
      <c r="CH81" s="23">
        <f t="shared" si="25"/>
        <v>1.06</v>
      </c>
      <c r="CI81" s="23">
        <f t="shared" si="25"/>
        <v>0.86699999999999999</v>
      </c>
      <c r="CJ81" s="23">
        <f t="shared" si="25"/>
        <v>1.2509999999999999</v>
      </c>
      <c r="CK81" s="23">
        <f t="shared" si="25"/>
        <v>2.012</v>
      </c>
      <c r="CL81" s="23">
        <f t="shared" si="25"/>
        <v>3.9249999999999998</v>
      </c>
      <c r="CM81" s="23">
        <f t="shared" si="25"/>
        <v>1.06</v>
      </c>
      <c r="CN81" s="23">
        <f t="shared" si="25"/>
        <v>1.542</v>
      </c>
      <c r="CO81" s="23">
        <f t="shared" si="25"/>
        <v>1.542</v>
      </c>
      <c r="CP81" s="23">
        <f t="shared" si="25"/>
        <v>4.601</v>
      </c>
      <c r="CQ81" s="23">
        <f t="shared" si="25"/>
        <v>3.085</v>
      </c>
      <c r="CR81" s="23">
        <f t="shared" si="25"/>
        <v>1.036</v>
      </c>
      <c r="CS81" s="23">
        <f t="shared" si="25"/>
        <v>1.036</v>
      </c>
      <c r="CT81" s="23">
        <f t="shared" si="25"/>
        <v>1.036</v>
      </c>
      <c r="CU81" s="23">
        <f t="shared" si="25"/>
        <v>4.133</v>
      </c>
      <c r="CV81" s="23">
        <f t="shared" si="25"/>
        <v>0</v>
      </c>
      <c r="CW81" s="23">
        <f t="shared" si="25"/>
        <v>0.57699999999999996</v>
      </c>
      <c r="CX81" s="23">
        <f t="shared" si="25"/>
        <v>2.41</v>
      </c>
      <c r="CY81" s="23">
        <f t="shared" si="25"/>
        <v>1.06</v>
      </c>
      <c r="CZ81" s="23">
        <f t="shared" si="25"/>
        <v>1.06</v>
      </c>
      <c r="DA81" s="23">
        <f t="shared" si="25"/>
        <v>1.7350000000000001</v>
      </c>
      <c r="DB81" s="23">
        <f t="shared" si="25"/>
        <v>1.7350000000000001</v>
      </c>
      <c r="DC81" s="23">
        <f t="shared" si="25"/>
        <v>3.085</v>
      </c>
      <c r="DD81" s="23">
        <f t="shared" si="25"/>
        <v>6.2880000000000003</v>
      </c>
      <c r="DE81" s="23">
        <f t="shared" si="25"/>
        <v>0.88900000000000001</v>
      </c>
      <c r="DF81" s="23">
        <f t="shared" si="25"/>
        <v>1.542</v>
      </c>
      <c r="DG81" s="23">
        <f t="shared" si="25"/>
        <v>1.542</v>
      </c>
      <c r="DH81" s="23">
        <f t="shared" si="25"/>
        <v>1.542</v>
      </c>
      <c r="DI81" s="23">
        <f t="shared" si="25"/>
        <v>19.274000000000001</v>
      </c>
      <c r="DJ81" s="23">
        <f t="shared" si="25"/>
        <v>4.8179999999999996</v>
      </c>
      <c r="DK81" s="23">
        <f t="shared" si="25"/>
        <v>37.403000000000006</v>
      </c>
      <c r="DL81" s="23">
        <f t="shared" si="25"/>
        <v>4.0890000000000004</v>
      </c>
      <c r="DM81" s="23">
        <f t="shared" si="25"/>
        <v>4</v>
      </c>
      <c r="DN81" s="23">
        <f t="shared" si="25"/>
        <v>19.260999999999999</v>
      </c>
      <c r="DO81" s="23">
        <f t="shared" si="25"/>
        <v>15.740000000000002</v>
      </c>
      <c r="DP81" s="23">
        <f t="shared" si="25"/>
        <v>0</v>
      </c>
      <c r="DQ81" s="23">
        <f t="shared" si="25"/>
        <v>2.794</v>
      </c>
      <c r="DR81" s="23">
        <f t="shared" si="25"/>
        <v>2.41</v>
      </c>
      <c r="DS81" s="23">
        <f t="shared" si="25"/>
        <v>1.06</v>
      </c>
      <c r="DT81" s="23">
        <f t="shared" si="25"/>
        <v>0.86699999999999999</v>
      </c>
      <c r="DU81" s="23">
        <f t="shared" si="25"/>
        <v>2.41</v>
      </c>
      <c r="DV81" s="23">
        <f t="shared" si="25"/>
        <v>6.7560000000000002</v>
      </c>
      <c r="DW81" s="23">
        <f t="shared" si="25"/>
        <v>5.4269999999999996</v>
      </c>
      <c r="DX81" s="23">
        <f t="shared" si="25"/>
        <v>2.794</v>
      </c>
      <c r="DY81" s="23">
        <f t="shared" si="25"/>
        <v>8.4770000000000003</v>
      </c>
      <c r="DZ81" s="23">
        <f t="shared" si="25"/>
        <v>14.530000000000001</v>
      </c>
      <c r="EA81" s="23">
        <f t="shared" si="25"/>
        <v>12.623999999999999</v>
      </c>
      <c r="EB81" s="23">
        <f t="shared" si="25"/>
        <v>3.56</v>
      </c>
      <c r="EC81" s="23">
        <f t="shared" si="25"/>
        <v>14.312999999999999</v>
      </c>
      <c r="ED81" s="23">
        <f t="shared" si="25"/>
        <v>4.673</v>
      </c>
      <c r="EE81" s="23">
        <f t="shared" si="25"/>
        <v>4.0759999999999996</v>
      </c>
      <c r="EF81" s="23">
        <f t="shared" si="25"/>
        <v>17.036999999999999</v>
      </c>
      <c r="EG81" s="23">
        <f t="shared" si="25"/>
        <v>5.1239999999999997</v>
      </c>
      <c r="EH81" s="23">
        <f t="shared" ref="EH81:GV81" si="26">EH83+EH85+EH87</f>
        <v>5.3079999999999998</v>
      </c>
      <c r="EI81" s="23">
        <f t="shared" si="26"/>
        <v>3.05</v>
      </c>
      <c r="EJ81" s="23">
        <f t="shared" si="26"/>
        <v>0.53</v>
      </c>
      <c r="EK81" s="23">
        <f t="shared" si="26"/>
        <v>0.53</v>
      </c>
      <c r="EL81" s="23">
        <f t="shared" si="26"/>
        <v>1.204</v>
      </c>
      <c r="EM81" s="23">
        <f t="shared" si="26"/>
        <v>12.335000000000001</v>
      </c>
      <c r="EN81" s="23">
        <f t="shared" si="26"/>
        <v>1.2509999999999999</v>
      </c>
      <c r="EO81" s="23">
        <f t="shared" si="26"/>
        <v>1.3959999999999999</v>
      </c>
      <c r="EP81" s="23">
        <f t="shared" si="26"/>
        <v>2.262</v>
      </c>
      <c r="EQ81" s="23">
        <f t="shared" si="26"/>
        <v>1.204</v>
      </c>
      <c r="ER81" s="23">
        <f t="shared" si="26"/>
        <v>0.53</v>
      </c>
      <c r="ES81" s="23">
        <f t="shared" si="26"/>
        <v>0.72</v>
      </c>
      <c r="ET81" s="23">
        <f t="shared" si="26"/>
        <v>0.33500000000000002</v>
      </c>
      <c r="EU81" s="23">
        <f t="shared" si="26"/>
        <v>0.38500000000000001</v>
      </c>
      <c r="EV81" s="23">
        <f t="shared" si="26"/>
        <v>0.86699999999999999</v>
      </c>
      <c r="EW81" s="23">
        <f t="shared" si="26"/>
        <v>0.86699999999999999</v>
      </c>
      <c r="EX81" s="23">
        <f t="shared" si="26"/>
        <v>0.86699999999999999</v>
      </c>
      <c r="EY81" s="23">
        <f t="shared" si="26"/>
        <v>11.663</v>
      </c>
      <c r="EZ81" s="23">
        <f t="shared" si="26"/>
        <v>0.86699999999999999</v>
      </c>
      <c r="FA81" s="23">
        <f t="shared" si="26"/>
        <v>1.756</v>
      </c>
      <c r="FB81" s="23">
        <f t="shared" si="26"/>
        <v>3.2519999999999998</v>
      </c>
      <c r="FC81" s="23">
        <f t="shared" si="26"/>
        <v>2.6440000000000001</v>
      </c>
      <c r="FD81" s="23">
        <f t="shared" si="26"/>
        <v>0.86699999999999999</v>
      </c>
      <c r="FE81" s="23">
        <f t="shared" si="26"/>
        <v>0.86699999999999999</v>
      </c>
      <c r="FF81" s="23">
        <f t="shared" si="26"/>
        <v>0.86699999999999999</v>
      </c>
      <c r="FG81" s="23">
        <f t="shared" si="26"/>
        <v>1.7350000000000001</v>
      </c>
      <c r="FH81" s="23">
        <f t="shared" si="26"/>
        <v>41.525999999999996</v>
      </c>
      <c r="FI81" s="23">
        <f t="shared" si="26"/>
        <v>2.7480000000000002</v>
      </c>
      <c r="FJ81" s="23">
        <f t="shared" si="26"/>
        <v>0.67500000000000004</v>
      </c>
      <c r="FK81" s="23">
        <f t="shared" si="26"/>
        <v>1.2509999999999999</v>
      </c>
      <c r="FL81" s="23">
        <f t="shared" si="26"/>
        <v>0.86699999999999999</v>
      </c>
      <c r="FM81" s="23">
        <f t="shared" si="26"/>
        <v>16.170999999999999</v>
      </c>
      <c r="FN81" s="23">
        <f t="shared" si="26"/>
        <v>3.2749999999999999</v>
      </c>
      <c r="FO81" s="23">
        <f t="shared" si="26"/>
        <v>35.773000000000003</v>
      </c>
      <c r="FP81" s="23">
        <f t="shared" si="26"/>
        <v>1.542</v>
      </c>
      <c r="FQ81" s="23">
        <f t="shared" si="26"/>
        <v>1.7</v>
      </c>
      <c r="FR81" s="23">
        <f t="shared" si="26"/>
        <v>1.7</v>
      </c>
      <c r="FS81" s="23">
        <f t="shared" si="26"/>
        <v>1.06</v>
      </c>
      <c r="FT81" s="23">
        <f t="shared" si="26"/>
        <v>1.252</v>
      </c>
      <c r="FU81" s="23">
        <f t="shared" si="26"/>
        <v>1.06</v>
      </c>
      <c r="FV81" s="23">
        <f t="shared" si="26"/>
        <v>1.06</v>
      </c>
      <c r="FW81" s="23">
        <f t="shared" si="26"/>
        <v>8.1389999999999993</v>
      </c>
      <c r="FX81" s="23">
        <f t="shared" si="26"/>
        <v>0.38500000000000001</v>
      </c>
      <c r="FY81" s="23">
        <f t="shared" si="26"/>
        <v>0.86699999999999999</v>
      </c>
      <c r="FZ81" s="23">
        <f t="shared" si="26"/>
        <v>0.16900000000000001</v>
      </c>
      <c r="GA81" s="23">
        <f t="shared" si="26"/>
        <v>0.67500000000000004</v>
      </c>
      <c r="GB81" s="23">
        <f t="shared" si="26"/>
        <v>1.542</v>
      </c>
      <c r="GC81" s="23">
        <f t="shared" si="26"/>
        <v>0.38500000000000001</v>
      </c>
      <c r="GD81" s="23">
        <f t="shared" si="26"/>
        <v>1.542</v>
      </c>
      <c r="GE81" s="23">
        <f t="shared" si="26"/>
        <v>0.67500000000000004</v>
      </c>
      <c r="GF81" s="23">
        <f t="shared" si="26"/>
        <v>0.192</v>
      </c>
      <c r="GG81" s="23">
        <f t="shared" si="26"/>
        <v>0.86699999999999999</v>
      </c>
      <c r="GH81" s="23">
        <f t="shared" si="26"/>
        <v>0.86699999999999999</v>
      </c>
      <c r="GI81" s="23">
        <f t="shared" si="26"/>
        <v>1.542</v>
      </c>
      <c r="GJ81" s="23">
        <f t="shared" si="26"/>
        <v>2.6019999999999999</v>
      </c>
      <c r="GK81" s="23">
        <f t="shared" si="26"/>
        <v>0.38500000000000001</v>
      </c>
      <c r="GL81" s="23">
        <f t="shared" si="26"/>
        <v>1.7350000000000001</v>
      </c>
      <c r="GM81" s="23">
        <f t="shared" si="26"/>
        <v>0.86699999999999999</v>
      </c>
      <c r="GN81" s="23">
        <f t="shared" si="26"/>
        <v>1.35</v>
      </c>
      <c r="GO81" s="23">
        <f t="shared" si="26"/>
        <v>1.542</v>
      </c>
      <c r="GP81" s="23">
        <f t="shared" si="26"/>
        <v>1.35</v>
      </c>
      <c r="GQ81" s="23">
        <f t="shared" si="26"/>
        <v>0</v>
      </c>
      <c r="GR81" s="23">
        <f t="shared" si="26"/>
        <v>0</v>
      </c>
      <c r="GS81" s="23">
        <f t="shared" si="26"/>
        <v>0.192</v>
      </c>
      <c r="GT81" s="23">
        <f t="shared" si="26"/>
        <v>0.38500000000000001</v>
      </c>
      <c r="GU81" s="23">
        <f t="shared" si="26"/>
        <v>0.192</v>
      </c>
      <c r="GV81" s="23">
        <f t="shared" si="26"/>
        <v>0</v>
      </c>
      <c r="GW81" s="23">
        <f t="shared" ref="GW81:IF81" si="27">GW83+GW85+GW87</f>
        <v>0</v>
      </c>
      <c r="GX81" s="23">
        <f t="shared" si="27"/>
        <v>1.06</v>
      </c>
      <c r="GY81" s="23">
        <f t="shared" si="27"/>
        <v>1.06</v>
      </c>
      <c r="GZ81" s="23">
        <f t="shared" si="27"/>
        <v>0.86699999999999999</v>
      </c>
      <c r="HA81" s="23">
        <f t="shared" si="27"/>
        <v>0.38500000000000001</v>
      </c>
      <c r="HB81" s="23">
        <f t="shared" si="27"/>
        <v>17.943000000000001</v>
      </c>
      <c r="HC81" s="23">
        <f t="shared" si="27"/>
        <v>3.0230000000000001</v>
      </c>
      <c r="HD81" s="23">
        <f t="shared" si="27"/>
        <v>2.0569999999999999</v>
      </c>
      <c r="HE81" s="23">
        <f t="shared" si="27"/>
        <v>2.2170000000000001</v>
      </c>
      <c r="HF81" s="23">
        <f t="shared" si="27"/>
        <v>0.192</v>
      </c>
      <c r="HG81" s="23">
        <f t="shared" si="27"/>
        <v>1.204</v>
      </c>
      <c r="HH81" s="23">
        <f t="shared" si="27"/>
        <v>0</v>
      </c>
      <c r="HI81" s="23">
        <f t="shared" si="27"/>
        <v>0</v>
      </c>
      <c r="HJ81" s="23">
        <f t="shared" si="27"/>
        <v>0</v>
      </c>
      <c r="HK81" s="23">
        <f t="shared" si="27"/>
        <v>0</v>
      </c>
      <c r="HL81" s="23">
        <f t="shared" si="27"/>
        <v>0.192</v>
      </c>
      <c r="HM81" s="23">
        <f t="shared" si="27"/>
        <v>7.8529999999999998</v>
      </c>
      <c r="HN81" s="23">
        <f t="shared" si="27"/>
        <v>0.67500000000000004</v>
      </c>
      <c r="HO81" s="23">
        <f t="shared" si="27"/>
        <v>2.024</v>
      </c>
      <c r="HP81" s="23">
        <f t="shared" si="27"/>
        <v>1.06</v>
      </c>
      <c r="HQ81" s="23">
        <f t="shared" si="27"/>
        <v>0.67500000000000004</v>
      </c>
      <c r="HR81" s="23">
        <f t="shared" si="27"/>
        <v>1.542</v>
      </c>
      <c r="HS81" s="23">
        <f t="shared" si="27"/>
        <v>3.468</v>
      </c>
      <c r="HT81" s="23">
        <f t="shared" si="27"/>
        <v>4.3369999999999997</v>
      </c>
      <c r="HU81" s="23">
        <f t="shared" si="27"/>
        <v>0.67500000000000004</v>
      </c>
      <c r="HV81" s="23">
        <f t="shared" si="27"/>
        <v>1.35</v>
      </c>
      <c r="HW81" s="23">
        <f t="shared" si="27"/>
        <v>1.542</v>
      </c>
      <c r="HX81" s="23">
        <f t="shared" si="27"/>
        <v>5.9260000000000002</v>
      </c>
      <c r="HY81" s="23">
        <f t="shared" si="27"/>
        <v>0.67500000000000004</v>
      </c>
      <c r="HZ81" s="23">
        <f t="shared" si="27"/>
        <v>1.06</v>
      </c>
      <c r="IA81" s="23">
        <f t="shared" si="27"/>
        <v>0.86699999999999999</v>
      </c>
      <c r="IB81" s="23">
        <f t="shared" si="27"/>
        <v>6.9610000000000003</v>
      </c>
      <c r="IC81" s="23">
        <f t="shared" si="27"/>
        <v>1.35</v>
      </c>
      <c r="ID81" s="23">
        <f t="shared" si="27"/>
        <v>1.06</v>
      </c>
      <c r="IE81" s="23">
        <f t="shared" si="27"/>
        <v>0.192</v>
      </c>
      <c r="IF81" s="23">
        <f t="shared" si="27"/>
        <v>7.7309999999999999</v>
      </c>
    </row>
    <row r="82" spans="1:240" ht="13.5" customHeight="1">
      <c r="A82" s="27">
        <v>25</v>
      </c>
      <c r="B82" s="53" t="s">
        <v>104</v>
      </c>
      <c r="C82" s="16" t="s">
        <v>45</v>
      </c>
      <c r="D82" s="17">
        <f t="shared" ref="D82:D90" si="28">E82+F82</f>
        <v>0.20099999999999998</v>
      </c>
      <c r="E82" s="17">
        <f t="shared" ref="E82:E90" si="29">SUM(G82:IF82)</f>
        <v>0.20099999999999998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24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>
        <v>1E-3</v>
      </c>
      <c r="BN82" s="17">
        <v>3.5000000000000003E-2</v>
      </c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>
        <v>1.4999999999999999E-2</v>
      </c>
      <c r="CG82" s="17"/>
      <c r="CH82" s="17"/>
      <c r="CI82" s="17"/>
      <c r="CJ82" s="17"/>
      <c r="CK82" s="24"/>
      <c r="CL82" s="17"/>
      <c r="CM82" s="17"/>
      <c r="CN82" s="17"/>
      <c r="CO82" s="17"/>
      <c r="CP82" s="17"/>
      <c r="CQ82" s="17"/>
      <c r="CR82" s="17"/>
      <c r="CS82" s="17"/>
      <c r="CT82" s="17"/>
      <c r="CU82" s="17">
        <v>5.0000000000000001E-3</v>
      </c>
      <c r="CV82" s="17"/>
      <c r="CW82" s="17"/>
      <c r="CX82" s="17"/>
      <c r="CY82" s="17"/>
      <c r="CZ82" s="17"/>
      <c r="DA82" s="17"/>
      <c r="DB82" s="17"/>
      <c r="DC82" s="17"/>
      <c r="DD82" s="17">
        <v>0.02</v>
      </c>
      <c r="DE82" s="17"/>
      <c r="DF82" s="17"/>
      <c r="DG82" s="17"/>
      <c r="DH82" s="17"/>
      <c r="DI82" s="17"/>
      <c r="DJ82" s="17"/>
      <c r="DK82" s="17">
        <v>0.01</v>
      </c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>
        <v>1.4999999999999999E-2</v>
      </c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24"/>
      <c r="EQ82" s="17"/>
      <c r="ER82" s="17"/>
      <c r="ES82" s="17"/>
      <c r="ET82" s="17"/>
      <c r="EU82" s="17"/>
      <c r="EV82" s="17"/>
      <c r="EW82" s="25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>
        <v>0.01</v>
      </c>
      <c r="FN82" s="17"/>
      <c r="FO82" s="17"/>
      <c r="FP82" s="17"/>
      <c r="FQ82" s="24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>
        <v>5.5E-2</v>
      </c>
      <c r="HN82" s="17"/>
      <c r="HO82" s="17"/>
      <c r="HP82" s="17"/>
      <c r="HQ82" s="17"/>
      <c r="HR82" s="17"/>
      <c r="HS82" s="17"/>
      <c r="HT82" s="17"/>
      <c r="HU82" s="24"/>
      <c r="HV82" s="17"/>
      <c r="HW82" s="17"/>
      <c r="HX82" s="17"/>
      <c r="HY82" s="17"/>
      <c r="HZ82" s="17"/>
      <c r="IA82" s="17"/>
      <c r="IB82" s="24"/>
      <c r="IC82" s="17"/>
      <c r="ID82" s="24"/>
      <c r="IE82" s="17"/>
      <c r="IF82" s="17">
        <v>3.5000000000000003E-2</v>
      </c>
    </row>
    <row r="83" spans="1:240" ht="13.5" customHeight="1">
      <c r="A83" s="27"/>
      <c r="B83" s="53"/>
      <c r="C83" s="16" t="s">
        <v>17</v>
      </c>
      <c r="D83" s="17">
        <f t="shared" si="28"/>
        <v>26.72</v>
      </c>
      <c r="E83" s="17">
        <f t="shared" si="29"/>
        <v>26.72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25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>
        <v>0.16900000000000001</v>
      </c>
      <c r="BN83" s="17">
        <v>4.6470000000000002</v>
      </c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>
        <v>1.9910000000000001</v>
      </c>
      <c r="CG83" s="17"/>
      <c r="CH83" s="17"/>
      <c r="CI83" s="17"/>
      <c r="CJ83" s="17"/>
      <c r="CK83" s="25"/>
      <c r="CL83" s="17"/>
      <c r="CM83" s="17"/>
      <c r="CN83" s="17"/>
      <c r="CO83" s="17"/>
      <c r="CP83" s="17"/>
      <c r="CQ83" s="17"/>
      <c r="CR83" s="17"/>
      <c r="CS83" s="17"/>
      <c r="CT83" s="17"/>
      <c r="CU83" s="17">
        <v>0.66400000000000003</v>
      </c>
      <c r="CV83" s="17"/>
      <c r="CW83" s="17"/>
      <c r="CX83" s="17"/>
      <c r="CY83" s="17"/>
      <c r="CZ83" s="17"/>
      <c r="DA83" s="17"/>
      <c r="DB83" s="17"/>
      <c r="DC83" s="17"/>
      <c r="DD83" s="17">
        <v>2.6539999999999999</v>
      </c>
      <c r="DE83" s="17"/>
      <c r="DF83" s="17"/>
      <c r="DG83" s="17"/>
      <c r="DH83" s="17"/>
      <c r="DI83" s="17"/>
      <c r="DJ83" s="17"/>
      <c r="DK83" s="17">
        <v>1.3280000000000001</v>
      </c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>
        <v>1.9910000000000001</v>
      </c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25"/>
      <c r="EQ83" s="17"/>
      <c r="ER83" s="17"/>
      <c r="ES83" s="17"/>
      <c r="ET83" s="17"/>
      <c r="EU83" s="17"/>
      <c r="EV83" s="17"/>
      <c r="EW83" s="25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>
        <v>1.3280000000000001</v>
      </c>
      <c r="FN83" s="17"/>
      <c r="FO83" s="17"/>
      <c r="FP83" s="17"/>
      <c r="FQ83" s="25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>
        <v>7.3010000000000002</v>
      </c>
      <c r="HN83" s="17"/>
      <c r="HO83" s="17"/>
      <c r="HP83" s="17"/>
      <c r="HQ83" s="17"/>
      <c r="HR83" s="17"/>
      <c r="HS83" s="17"/>
      <c r="HT83" s="17"/>
      <c r="HU83" s="25"/>
      <c r="HV83" s="17"/>
      <c r="HW83" s="17"/>
      <c r="HX83" s="17"/>
      <c r="HY83" s="17"/>
      <c r="HZ83" s="17"/>
      <c r="IA83" s="17"/>
      <c r="IB83" s="25"/>
      <c r="IC83" s="17"/>
      <c r="ID83" s="25"/>
      <c r="IE83" s="17"/>
      <c r="IF83" s="17">
        <v>4.6470000000000002</v>
      </c>
    </row>
    <row r="84" spans="1:240" ht="13.5" customHeight="1">
      <c r="A84" s="27">
        <v>26</v>
      </c>
      <c r="B84" s="60" t="s">
        <v>105</v>
      </c>
      <c r="C84" s="28" t="s">
        <v>40</v>
      </c>
      <c r="D84" s="17">
        <f t="shared" si="28"/>
        <v>1063</v>
      </c>
      <c r="E84" s="17">
        <f>SUM(G84:IF84)</f>
        <v>1063</v>
      </c>
      <c r="F84" s="17"/>
      <c r="G84" s="57"/>
      <c r="H84" s="17">
        <v>1</v>
      </c>
      <c r="I84" s="17">
        <v>1</v>
      </c>
      <c r="J84" s="17">
        <v>2</v>
      </c>
      <c r="K84" s="17">
        <v>2</v>
      </c>
      <c r="L84" s="17">
        <v>2</v>
      </c>
      <c r="M84" s="17">
        <v>2</v>
      </c>
      <c r="N84" s="17">
        <v>10</v>
      </c>
      <c r="O84" s="17">
        <v>3</v>
      </c>
      <c r="P84" s="17">
        <v>5</v>
      </c>
      <c r="Q84" s="17">
        <v>2</v>
      </c>
      <c r="R84" s="17">
        <v>1</v>
      </c>
      <c r="S84" s="17">
        <v>10</v>
      </c>
      <c r="T84" s="17">
        <v>2</v>
      </c>
      <c r="U84" s="17">
        <v>9</v>
      </c>
      <c r="V84" s="17">
        <v>1</v>
      </c>
      <c r="W84" s="17">
        <v>5</v>
      </c>
      <c r="X84" s="17">
        <v>11</v>
      </c>
      <c r="Y84" s="17">
        <v>2</v>
      </c>
      <c r="Z84" s="17">
        <v>5</v>
      </c>
      <c r="AA84" s="17">
        <v>2</v>
      </c>
      <c r="AB84" s="17">
        <v>8</v>
      </c>
      <c r="AC84" s="17">
        <v>9</v>
      </c>
      <c r="AD84" s="17">
        <v>1</v>
      </c>
      <c r="AE84" s="57"/>
      <c r="AF84" s="17"/>
      <c r="AG84" s="17"/>
      <c r="AH84" s="17"/>
      <c r="AI84" s="17"/>
      <c r="AJ84" s="17"/>
      <c r="AK84" s="17"/>
      <c r="AL84" s="17"/>
      <c r="AM84" s="17">
        <v>4</v>
      </c>
      <c r="AN84" s="17">
        <v>1</v>
      </c>
      <c r="AO84" s="17">
        <v>1</v>
      </c>
      <c r="AP84" s="17">
        <v>2</v>
      </c>
      <c r="AQ84" s="17">
        <v>2</v>
      </c>
      <c r="AR84" s="17">
        <v>1</v>
      </c>
      <c r="AS84" s="17">
        <v>3</v>
      </c>
      <c r="AT84" s="17"/>
      <c r="AU84" s="17"/>
      <c r="AV84" s="17">
        <v>2</v>
      </c>
      <c r="AW84" s="17">
        <v>4</v>
      </c>
      <c r="AX84" s="17">
        <v>3</v>
      </c>
      <c r="AY84" s="17">
        <v>1</v>
      </c>
      <c r="AZ84" s="17">
        <v>2</v>
      </c>
      <c r="BA84" s="17">
        <v>3</v>
      </c>
      <c r="BB84" s="17">
        <v>4</v>
      </c>
      <c r="BC84" s="17">
        <v>3</v>
      </c>
      <c r="BD84" s="17">
        <v>3</v>
      </c>
      <c r="BE84" s="17"/>
      <c r="BF84" s="17">
        <v>1</v>
      </c>
      <c r="BG84" s="17">
        <v>2</v>
      </c>
      <c r="BH84" s="17">
        <v>1</v>
      </c>
      <c r="BI84" s="17">
        <v>1</v>
      </c>
      <c r="BJ84" s="17">
        <v>1</v>
      </c>
      <c r="BK84" s="17">
        <v>3</v>
      </c>
      <c r="BL84" s="17">
        <v>4</v>
      </c>
      <c r="BM84" s="17">
        <v>5</v>
      </c>
      <c r="BN84" s="17">
        <v>6</v>
      </c>
      <c r="BO84" s="17">
        <v>2</v>
      </c>
      <c r="BP84" s="17"/>
      <c r="BQ84" s="17">
        <v>9</v>
      </c>
      <c r="BR84" s="17">
        <v>1</v>
      </c>
      <c r="BS84" s="17">
        <v>2</v>
      </c>
      <c r="BT84" s="17">
        <v>3</v>
      </c>
      <c r="BU84" s="17"/>
      <c r="BV84" s="17">
        <v>2</v>
      </c>
      <c r="BW84" s="17">
        <v>1</v>
      </c>
      <c r="BX84" s="17">
        <v>3</v>
      </c>
      <c r="BY84" s="17">
        <v>10</v>
      </c>
      <c r="BZ84" s="17">
        <v>1</v>
      </c>
      <c r="CA84" s="17">
        <v>4</v>
      </c>
      <c r="CB84" s="17">
        <v>2</v>
      </c>
      <c r="CC84" s="17">
        <v>1</v>
      </c>
      <c r="CD84" s="17">
        <v>3</v>
      </c>
      <c r="CE84" s="17">
        <v>5</v>
      </c>
      <c r="CF84" s="17">
        <v>5</v>
      </c>
      <c r="CG84" s="17">
        <v>4</v>
      </c>
      <c r="CH84" s="17">
        <v>3</v>
      </c>
      <c r="CI84" s="17">
        <v>1</v>
      </c>
      <c r="CJ84" s="17">
        <v>3</v>
      </c>
      <c r="CK84" s="57">
        <v>2</v>
      </c>
      <c r="CL84" s="17">
        <v>11</v>
      </c>
      <c r="CM84" s="17">
        <v>2</v>
      </c>
      <c r="CN84" s="17">
        <v>2</v>
      </c>
      <c r="CO84" s="17">
        <v>3</v>
      </c>
      <c r="CP84" s="17">
        <v>7</v>
      </c>
      <c r="CQ84" s="17">
        <v>4</v>
      </c>
      <c r="CR84" s="17">
        <v>2</v>
      </c>
      <c r="CS84" s="17">
        <v>2</v>
      </c>
      <c r="CT84" s="17">
        <v>2</v>
      </c>
      <c r="CU84" s="17">
        <v>6</v>
      </c>
      <c r="CV84" s="17"/>
      <c r="CW84" s="17">
        <v>3</v>
      </c>
      <c r="CX84" s="17">
        <v>4</v>
      </c>
      <c r="CY84" s="17">
        <v>3</v>
      </c>
      <c r="CZ84" s="17">
        <v>2</v>
      </c>
      <c r="DA84" s="17">
        <v>3</v>
      </c>
      <c r="DB84" s="17">
        <v>3</v>
      </c>
      <c r="DC84" s="17">
        <v>4</v>
      </c>
      <c r="DD84" s="17">
        <v>11</v>
      </c>
      <c r="DE84" s="17">
        <v>2</v>
      </c>
      <c r="DF84" s="17">
        <v>3</v>
      </c>
      <c r="DG84" s="17">
        <v>3</v>
      </c>
      <c r="DH84" s="17">
        <v>2</v>
      </c>
      <c r="DI84" s="17">
        <v>28</v>
      </c>
      <c r="DJ84" s="17">
        <v>8</v>
      </c>
      <c r="DK84" s="17">
        <v>31</v>
      </c>
      <c r="DL84" s="17">
        <v>9</v>
      </c>
      <c r="DM84" s="17">
        <v>16</v>
      </c>
      <c r="DN84" s="17">
        <v>33</v>
      </c>
      <c r="DO84" s="17">
        <v>22</v>
      </c>
      <c r="DP84" s="17"/>
      <c r="DQ84" s="17">
        <v>6</v>
      </c>
      <c r="DR84" s="17">
        <v>4</v>
      </c>
      <c r="DS84" s="17">
        <v>3</v>
      </c>
      <c r="DT84" s="17">
        <v>2</v>
      </c>
      <c r="DU84" s="17">
        <v>4</v>
      </c>
      <c r="DV84" s="17">
        <v>7</v>
      </c>
      <c r="DW84" s="17">
        <v>13</v>
      </c>
      <c r="DX84" s="17">
        <v>5</v>
      </c>
      <c r="DY84" s="17">
        <v>18</v>
      </c>
      <c r="DZ84" s="17">
        <v>20</v>
      </c>
      <c r="EA84" s="17">
        <v>17</v>
      </c>
      <c r="EB84" s="17">
        <v>11</v>
      </c>
      <c r="EC84" s="17">
        <v>22</v>
      </c>
      <c r="ED84" s="17">
        <v>16</v>
      </c>
      <c r="EE84" s="17">
        <v>13</v>
      </c>
      <c r="EF84" s="17">
        <v>23</v>
      </c>
      <c r="EG84" s="17">
        <v>15</v>
      </c>
      <c r="EH84" s="17">
        <v>14</v>
      </c>
      <c r="EI84" s="17">
        <v>7</v>
      </c>
      <c r="EJ84" s="17">
        <v>3</v>
      </c>
      <c r="EK84" s="17">
        <v>3</v>
      </c>
      <c r="EL84" s="17">
        <v>3</v>
      </c>
      <c r="EM84" s="17">
        <v>21</v>
      </c>
      <c r="EN84" s="17">
        <v>3</v>
      </c>
      <c r="EO84" s="17">
        <v>4</v>
      </c>
      <c r="EP84" s="57">
        <v>6</v>
      </c>
      <c r="EQ84" s="17">
        <v>3</v>
      </c>
      <c r="ER84" s="17">
        <v>3</v>
      </c>
      <c r="ES84" s="17">
        <v>4</v>
      </c>
      <c r="ET84" s="17">
        <v>2</v>
      </c>
      <c r="EU84" s="17">
        <v>2</v>
      </c>
      <c r="EV84" s="17">
        <v>1</v>
      </c>
      <c r="EW84" s="57">
        <v>2</v>
      </c>
      <c r="EX84" s="17">
        <v>1</v>
      </c>
      <c r="EY84" s="17">
        <v>17</v>
      </c>
      <c r="EZ84" s="17">
        <v>2</v>
      </c>
      <c r="FA84" s="17">
        <v>3</v>
      </c>
      <c r="FB84" s="17">
        <v>5</v>
      </c>
      <c r="FC84" s="17">
        <v>5</v>
      </c>
      <c r="FD84" s="17">
        <v>2</v>
      </c>
      <c r="FE84" s="17">
        <v>2</v>
      </c>
      <c r="FF84" s="17">
        <v>1</v>
      </c>
      <c r="FG84" s="17">
        <v>4</v>
      </c>
      <c r="FH84" s="17">
        <v>44</v>
      </c>
      <c r="FI84" s="17">
        <v>11</v>
      </c>
      <c r="FJ84" s="17">
        <v>1</v>
      </c>
      <c r="FK84" s="17">
        <v>3</v>
      </c>
      <c r="FL84" s="17">
        <v>1</v>
      </c>
      <c r="FM84" s="17">
        <v>15</v>
      </c>
      <c r="FN84" s="17">
        <v>6</v>
      </c>
      <c r="FO84" s="17">
        <v>26</v>
      </c>
      <c r="FP84" s="17">
        <v>3</v>
      </c>
      <c r="FQ84" s="57">
        <v>6</v>
      </c>
      <c r="FR84" s="17">
        <v>6</v>
      </c>
      <c r="FS84" s="17">
        <v>2</v>
      </c>
      <c r="FT84" s="17">
        <v>4</v>
      </c>
      <c r="FU84" s="17">
        <v>2</v>
      </c>
      <c r="FV84" s="17">
        <v>3</v>
      </c>
      <c r="FW84" s="17">
        <v>8</v>
      </c>
      <c r="FX84" s="17">
        <v>2</v>
      </c>
      <c r="FY84" s="17">
        <v>2</v>
      </c>
      <c r="FZ84" s="17">
        <v>1</v>
      </c>
      <c r="GA84" s="17">
        <v>1</v>
      </c>
      <c r="GB84" s="17">
        <v>2</v>
      </c>
      <c r="GC84" s="17">
        <v>2</v>
      </c>
      <c r="GD84" s="17">
        <v>2</v>
      </c>
      <c r="GE84" s="17">
        <v>1</v>
      </c>
      <c r="GF84" s="17">
        <v>1</v>
      </c>
      <c r="GG84" s="17">
        <v>1</v>
      </c>
      <c r="GH84" s="17">
        <v>2</v>
      </c>
      <c r="GI84" s="17">
        <v>3</v>
      </c>
      <c r="GJ84" s="17">
        <v>3</v>
      </c>
      <c r="GK84" s="17">
        <v>2</v>
      </c>
      <c r="GL84" s="17">
        <v>4</v>
      </c>
      <c r="GM84" s="17">
        <v>1</v>
      </c>
      <c r="GN84" s="17">
        <v>2</v>
      </c>
      <c r="GO84" s="17">
        <v>3</v>
      </c>
      <c r="GP84" s="17">
        <v>2</v>
      </c>
      <c r="GQ84" s="17"/>
      <c r="GR84" s="17"/>
      <c r="GS84" s="17">
        <v>1</v>
      </c>
      <c r="GT84" s="17">
        <v>2</v>
      </c>
      <c r="GU84" s="17">
        <v>1</v>
      </c>
      <c r="GV84" s="17"/>
      <c r="GW84" s="17"/>
      <c r="GX84" s="17">
        <v>3</v>
      </c>
      <c r="GY84" s="17">
        <v>3</v>
      </c>
      <c r="GZ84" s="17">
        <v>1</v>
      </c>
      <c r="HA84" s="17">
        <v>2</v>
      </c>
      <c r="HB84" s="17">
        <v>15</v>
      </c>
      <c r="HC84" s="17">
        <v>6</v>
      </c>
      <c r="HD84" s="17">
        <v>5</v>
      </c>
      <c r="HE84" s="17">
        <v>3</v>
      </c>
      <c r="HF84" s="17">
        <v>1</v>
      </c>
      <c r="HG84" s="17">
        <v>3</v>
      </c>
      <c r="HH84" s="17"/>
      <c r="HI84" s="17"/>
      <c r="HJ84" s="17"/>
      <c r="HK84" s="17"/>
      <c r="HL84" s="17">
        <v>1</v>
      </c>
      <c r="HM84" s="17">
        <v>3</v>
      </c>
      <c r="HN84" s="17">
        <v>1</v>
      </c>
      <c r="HO84" s="17">
        <v>3</v>
      </c>
      <c r="HP84" s="17">
        <v>2</v>
      </c>
      <c r="HQ84" s="17">
        <v>1</v>
      </c>
      <c r="HR84" s="17">
        <v>2</v>
      </c>
      <c r="HS84" s="17">
        <v>5</v>
      </c>
      <c r="HT84" s="17">
        <v>7</v>
      </c>
      <c r="HU84" s="57">
        <v>1</v>
      </c>
      <c r="HV84" s="17">
        <v>2</v>
      </c>
      <c r="HW84" s="17">
        <v>2</v>
      </c>
      <c r="HX84" s="17">
        <v>11</v>
      </c>
      <c r="HY84" s="17">
        <v>1</v>
      </c>
      <c r="HZ84" s="17">
        <v>3</v>
      </c>
      <c r="IA84" s="17">
        <v>2</v>
      </c>
      <c r="IB84" s="57">
        <v>2</v>
      </c>
      <c r="IC84" s="17">
        <v>2</v>
      </c>
      <c r="ID84" s="57">
        <v>3</v>
      </c>
      <c r="IE84" s="17">
        <v>1</v>
      </c>
      <c r="IF84" s="17">
        <v>5</v>
      </c>
    </row>
    <row r="85" spans="1:240" ht="13.5" customHeight="1">
      <c r="A85" s="27"/>
      <c r="B85" s="60"/>
      <c r="C85" s="16" t="s">
        <v>17</v>
      </c>
      <c r="D85" s="17">
        <f t="shared" si="28"/>
        <v>610.37799999999936</v>
      </c>
      <c r="E85" s="17">
        <f t="shared" si="29"/>
        <v>610.37799999999936</v>
      </c>
      <c r="F85" s="17"/>
      <c r="G85" s="25"/>
      <c r="H85" s="17">
        <v>0.192</v>
      </c>
      <c r="I85" s="17">
        <v>0.192</v>
      </c>
      <c r="J85" s="17">
        <v>0.86699999999999999</v>
      </c>
      <c r="K85" s="17">
        <v>0.86699999999999999</v>
      </c>
      <c r="L85" s="17">
        <v>0.38500000000000001</v>
      </c>
      <c r="M85" s="17">
        <v>1.542</v>
      </c>
      <c r="N85" s="17">
        <v>5.7809999999999997</v>
      </c>
      <c r="O85" s="17">
        <v>2.41</v>
      </c>
      <c r="P85" s="17">
        <v>2.601</v>
      </c>
      <c r="Q85" s="17">
        <v>1.542</v>
      </c>
      <c r="R85" s="17">
        <v>0.86699999999999999</v>
      </c>
      <c r="S85" s="17">
        <v>5.7309999999999999</v>
      </c>
      <c r="T85" s="17">
        <v>0.86699999999999999</v>
      </c>
      <c r="U85" s="17">
        <v>5.0570000000000004</v>
      </c>
      <c r="V85" s="17">
        <v>0.67500000000000004</v>
      </c>
      <c r="W85" s="17">
        <v>2.1190000000000002</v>
      </c>
      <c r="X85" s="17">
        <v>5.4420000000000002</v>
      </c>
      <c r="Y85" s="17">
        <v>1.06</v>
      </c>
      <c r="Z85" s="17">
        <v>2.794</v>
      </c>
      <c r="AA85" s="17">
        <v>0.86699999999999999</v>
      </c>
      <c r="AB85" s="17">
        <v>2.3650000000000002</v>
      </c>
      <c r="AC85" s="17">
        <v>1.86</v>
      </c>
      <c r="AD85" s="17">
        <v>0.86699999999999999</v>
      </c>
      <c r="AE85" s="25"/>
      <c r="AF85" s="17"/>
      <c r="AG85" s="17"/>
      <c r="AH85" s="17"/>
      <c r="AI85" s="17"/>
      <c r="AJ85" s="17"/>
      <c r="AK85" s="17"/>
      <c r="AL85" s="17"/>
      <c r="AM85" s="17">
        <v>2.41</v>
      </c>
      <c r="AN85" s="17">
        <v>0.192</v>
      </c>
      <c r="AO85" s="17">
        <v>0.86699999999999999</v>
      </c>
      <c r="AP85" s="17">
        <v>1.542</v>
      </c>
      <c r="AQ85" s="17">
        <v>1.35</v>
      </c>
      <c r="AR85" s="17">
        <v>0.192</v>
      </c>
      <c r="AS85" s="17">
        <v>1.2509999999999999</v>
      </c>
      <c r="AT85" s="17"/>
      <c r="AU85" s="17"/>
      <c r="AV85" s="17">
        <v>1.542</v>
      </c>
      <c r="AW85" s="17">
        <v>1.7350000000000001</v>
      </c>
      <c r="AX85" s="17">
        <v>2.2170000000000001</v>
      </c>
      <c r="AY85" s="17">
        <v>0.192</v>
      </c>
      <c r="AZ85" s="17">
        <v>1.35</v>
      </c>
      <c r="BA85" s="17">
        <v>1.5189999999999999</v>
      </c>
      <c r="BB85" s="17">
        <v>2.41</v>
      </c>
      <c r="BC85" s="17">
        <v>1.7350000000000001</v>
      </c>
      <c r="BD85" s="17">
        <v>1.2509999999999999</v>
      </c>
      <c r="BE85" s="17"/>
      <c r="BF85" s="17">
        <v>0.86699999999999999</v>
      </c>
      <c r="BG85" s="17">
        <v>1.06</v>
      </c>
      <c r="BH85" s="17">
        <v>0.86699999999999999</v>
      </c>
      <c r="BI85" s="17">
        <v>0.86699999999999999</v>
      </c>
      <c r="BJ85" s="17">
        <v>0.192</v>
      </c>
      <c r="BK85" s="17">
        <v>1.7350000000000001</v>
      </c>
      <c r="BL85" s="17">
        <v>1.9259999999999999</v>
      </c>
      <c r="BM85" s="17">
        <v>2.0949999999999998</v>
      </c>
      <c r="BN85" s="17">
        <v>3.7210000000000001</v>
      </c>
      <c r="BO85" s="17">
        <v>0.86699999999999999</v>
      </c>
      <c r="BP85" s="17"/>
      <c r="BQ85" s="17">
        <v>6.2629999999999999</v>
      </c>
      <c r="BR85" s="17">
        <v>0.86699999999999999</v>
      </c>
      <c r="BS85" s="17">
        <v>0.86699999999999999</v>
      </c>
      <c r="BT85" s="17">
        <v>14.36</v>
      </c>
      <c r="BU85" s="17"/>
      <c r="BV85" s="17">
        <v>0.86699999999999999</v>
      </c>
      <c r="BW85" s="17">
        <v>0.86699999999999999</v>
      </c>
      <c r="BX85" s="17">
        <v>1.542</v>
      </c>
      <c r="BY85" s="17">
        <v>5.7309999999999999</v>
      </c>
      <c r="BZ85" s="17">
        <v>0.86699999999999999</v>
      </c>
      <c r="CA85" s="17">
        <v>1.7350000000000001</v>
      </c>
      <c r="CB85" s="17">
        <v>1.542</v>
      </c>
      <c r="CC85" s="17">
        <v>0.192</v>
      </c>
      <c r="CD85" s="17">
        <v>1.2509999999999999</v>
      </c>
      <c r="CE85" s="17">
        <v>2.4089999999999998</v>
      </c>
      <c r="CF85" s="17">
        <v>1.927</v>
      </c>
      <c r="CG85" s="17">
        <v>1.9259999999999999</v>
      </c>
      <c r="CH85" s="17">
        <v>1.06</v>
      </c>
      <c r="CI85" s="17">
        <v>0.86699999999999999</v>
      </c>
      <c r="CJ85" s="17">
        <v>1.2509999999999999</v>
      </c>
      <c r="CK85" s="25">
        <v>2.012</v>
      </c>
      <c r="CL85" s="17">
        <v>3.9249999999999998</v>
      </c>
      <c r="CM85" s="17">
        <v>1.06</v>
      </c>
      <c r="CN85" s="17">
        <v>1.542</v>
      </c>
      <c r="CO85" s="17">
        <v>1.542</v>
      </c>
      <c r="CP85" s="17">
        <v>4.601</v>
      </c>
      <c r="CQ85" s="17">
        <v>3.085</v>
      </c>
      <c r="CR85" s="17">
        <v>1.036</v>
      </c>
      <c r="CS85" s="17">
        <v>1.036</v>
      </c>
      <c r="CT85" s="17">
        <v>1.036</v>
      </c>
      <c r="CU85" s="17">
        <v>3.4690000000000003</v>
      </c>
      <c r="CV85" s="17"/>
      <c r="CW85" s="17">
        <v>0.57699999999999996</v>
      </c>
      <c r="CX85" s="17">
        <v>2.41</v>
      </c>
      <c r="CY85" s="17">
        <v>1.06</v>
      </c>
      <c r="CZ85" s="17">
        <v>1.06</v>
      </c>
      <c r="DA85" s="17">
        <v>1.7350000000000001</v>
      </c>
      <c r="DB85" s="17">
        <v>1.7350000000000001</v>
      </c>
      <c r="DC85" s="17">
        <v>3.085</v>
      </c>
      <c r="DD85" s="17">
        <v>3.6339999999999999</v>
      </c>
      <c r="DE85" s="17">
        <v>0.88900000000000001</v>
      </c>
      <c r="DF85" s="17">
        <v>1.542</v>
      </c>
      <c r="DG85" s="17">
        <v>1.542</v>
      </c>
      <c r="DH85" s="17">
        <v>1.542</v>
      </c>
      <c r="DI85" s="17">
        <v>16.381</v>
      </c>
      <c r="DJ85" s="17">
        <v>4.8179999999999996</v>
      </c>
      <c r="DK85" s="17">
        <v>33.182000000000002</v>
      </c>
      <c r="DL85" s="17">
        <v>4.0890000000000004</v>
      </c>
      <c r="DM85" s="17">
        <v>4</v>
      </c>
      <c r="DN85" s="17">
        <v>19.260999999999999</v>
      </c>
      <c r="DO85" s="17">
        <v>12.847000000000001</v>
      </c>
      <c r="DP85" s="17"/>
      <c r="DQ85" s="17">
        <v>2.794</v>
      </c>
      <c r="DR85" s="17">
        <v>2.41</v>
      </c>
      <c r="DS85" s="17">
        <v>1.06</v>
      </c>
      <c r="DT85" s="17">
        <v>0.86699999999999999</v>
      </c>
      <c r="DU85" s="17">
        <v>2.41</v>
      </c>
      <c r="DV85" s="17">
        <v>4.7649999999999997</v>
      </c>
      <c r="DW85" s="17">
        <v>5.4269999999999996</v>
      </c>
      <c r="DX85" s="17">
        <v>2.794</v>
      </c>
      <c r="DY85" s="17">
        <v>5.5839999999999996</v>
      </c>
      <c r="DZ85" s="17">
        <v>11.656000000000001</v>
      </c>
      <c r="EA85" s="17">
        <v>9.7309999999999999</v>
      </c>
      <c r="EB85" s="17">
        <v>3.56</v>
      </c>
      <c r="EC85" s="17">
        <v>11.42</v>
      </c>
      <c r="ED85" s="17">
        <v>4.673</v>
      </c>
      <c r="EE85" s="17">
        <v>4.0759999999999996</v>
      </c>
      <c r="EF85" s="17">
        <v>14.143999999999998</v>
      </c>
      <c r="EG85" s="17">
        <v>5.1239999999999997</v>
      </c>
      <c r="EH85" s="17">
        <v>5.3079999999999998</v>
      </c>
      <c r="EI85" s="17">
        <v>3.05</v>
      </c>
      <c r="EJ85" s="17">
        <v>0.53</v>
      </c>
      <c r="EK85" s="17">
        <v>0.53</v>
      </c>
      <c r="EL85" s="17">
        <v>1.204</v>
      </c>
      <c r="EM85" s="17">
        <v>12.335000000000001</v>
      </c>
      <c r="EN85" s="17">
        <v>1.2509999999999999</v>
      </c>
      <c r="EO85" s="17">
        <v>1.3959999999999999</v>
      </c>
      <c r="EP85" s="25">
        <v>2.262</v>
      </c>
      <c r="EQ85" s="17">
        <v>1.204</v>
      </c>
      <c r="ER85" s="17">
        <v>0.53</v>
      </c>
      <c r="ES85" s="17">
        <v>0.72</v>
      </c>
      <c r="ET85" s="17">
        <v>0.33500000000000002</v>
      </c>
      <c r="EU85" s="17">
        <v>0.38500000000000001</v>
      </c>
      <c r="EV85" s="17">
        <v>0.86699999999999999</v>
      </c>
      <c r="EW85" s="25">
        <v>0.86699999999999999</v>
      </c>
      <c r="EX85" s="17">
        <v>0.86699999999999999</v>
      </c>
      <c r="EY85" s="17">
        <v>11.663</v>
      </c>
      <c r="EZ85" s="17">
        <v>0.86699999999999999</v>
      </c>
      <c r="FA85" s="17">
        <v>1.756</v>
      </c>
      <c r="FB85" s="17">
        <v>3.2519999999999998</v>
      </c>
      <c r="FC85" s="17">
        <v>2.6440000000000001</v>
      </c>
      <c r="FD85" s="17">
        <v>0.86699999999999999</v>
      </c>
      <c r="FE85" s="17">
        <v>0.86699999999999999</v>
      </c>
      <c r="FF85" s="17">
        <v>0.86699999999999999</v>
      </c>
      <c r="FG85" s="17">
        <v>1.7350000000000001</v>
      </c>
      <c r="FH85" s="17">
        <v>32.848999999999997</v>
      </c>
      <c r="FI85" s="17">
        <v>2.7480000000000002</v>
      </c>
      <c r="FJ85" s="17">
        <v>0.67500000000000004</v>
      </c>
      <c r="FK85" s="17">
        <v>1.2509999999999999</v>
      </c>
      <c r="FL85" s="17">
        <v>0.86699999999999999</v>
      </c>
      <c r="FM85" s="17">
        <v>11.95</v>
      </c>
      <c r="FN85" s="17">
        <v>3.2749999999999999</v>
      </c>
      <c r="FO85" s="17">
        <v>32.880000000000003</v>
      </c>
      <c r="FP85" s="17">
        <v>1.542</v>
      </c>
      <c r="FQ85" s="25">
        <v>1.7</v>
      </c>
      <c r="FR85" s="17">
        <v>1.7</v>
      </c>
      <c r="FS85" s="17">
        <v>1.06</v>
      </c>
      <c r="FT85" s="17">
        <v>1.252</v>
      </c>
      <c r="FU85" s="17">
        <v>1.06</v>
      </c>
      <c r="FV85" s="17">
        <v>1.06</v>
      </c>
      <c r="FW85" s="17">
        <v>5.2460000000000004</v>
      </c>
      <c r="FX85" s="17">
        <v>0.38500000000000001</v>
      </c>
      <c r="FY85" s="17">
        <v>0.86699999999999999</v>
      </c>
      <c r="FZ85" s="17">
        <v>0.16900000000000001</v>
      </c>
      <c r="GA85" s="17">
        <v>0.67500000000000004</v>
      </c>
      <c r="GB85" s="17">
        <v>1.542</v>
      </c>
      <c r="GC85" s="17">
        <v>0.38500000000000001</v>
      </c>
      <c r="GD85" s="17">
        <v>1.542</v>
      </c>
      <c r="GE85" s="17">
        <v>0.67500000000000004</v>
      </c>
      <c r="GF85" s="17">
        <v>0.192</v>
      </c>
      <c r="GG85" s="17">
        <v>0.86699999999999999</v>
      </c>
      <c r="GH85" s="17">
        <v>0.86699999999999999</v>
      </c>
      <c r="GI85" s="17">
        <v>1.542</v>
      </c>
      <c r="GJ85" s="17">
        <v>2.6019999999999999</v>
      </c>
      <c r="GK85" s="17">
        <v>0.38500000000000001</v>
      </c>
      <c r="GL85" s="17">
        <v>1.7350000000000001</v>
      </c>
      <c r="GM85" s="17">
        <v>0.86699999999999999</v>
      </c>
      <c r="GN85" s="17">
        <v>1.35</v>
      </c>
      <c r="GO85" s="17">
        <v>1.542</v>
      </c>
      <c r="GP85" s="17">
        <v>1.35</v>
      </c>
      <c r="GQ85" s="17"/>
      <c r="GR85" s="17"/>
      <c r="GS85" s="17">
        <v>0.192</v>
      </c>
      <c r="GT85" s="17">
        <v>0.38500000000000001</v>
      </c>
      <c r="GU85" s="17">
        <v>0.192</v>
      </c>
      <c r="GV85" s="17"/>
      <c r="GW85" s="17"/>
      <c r="GX85" s="17">
        <v>1.06</v>
      </c>
      <c r="GY85" s="17">
        <v>1.06</v>
      </c>
      <c r="GZ85" s="17">
        <v>0.86699999999999999</v>
      </c>
      <c r="HA85" s="17">
        <v>0.38500000000000001</v>
      </c>
      <c r="HB85" s="17">
        <v>17.943000000000001</v>
      </c>
      <c r="HC85" s="17">
        <v>3.0230000000000001</v>
      </c>
      <c r="HD85" s="17">
        <v>2.0569999999999999</v>
      </c>
      <c r="HE85" s="17">
        <v>2.2170000000000001</v>
      </c>
      <c r="HF85" s="17">
        <v>0.192</v>
      </c>
      <c r="HG85" s="17">
        <v>1.204</v>
      </c>
      <c r="HH85" s="17"/>
      <c r="HI85" s="17"/>
      <c r="HJ85" s="17"/>
      <c r="HK85" s="17"/>
      <c r="HL85" s="17">
        <v>0.192</v>
      </c>
      <c r="HM85" s="17">
        <v>0.55200000000000005</v>
      </c>
      <c r="HN85" s="17">
        <v>0.67500000000000004</v>
      </c>
      <c r="HO85" s="17">
        <v>2.024</v>
      </c>
      <c r="HP85" s="17">
        <v>1.06</v>
      </c>
      <c r="HQ85" s="17">
        <v>0.67500000000000004</v>
      </c>
      <c r="HR85" s="17">
        <v>1.542</v>
      </c>
      <c r="HS85" s="17">
        <v>3.468</v>
      </c>
      <c r="HT85" s="17">
        <v>4.3369999999999997</v>
      </c>
      <c r="HU85" s="25">
        <v>0.67500000000000004</v>
      </c>
      <c r="HV85" s="17">
        <v>1.35</v>
      </c>
      <c r="HW85" s="17">
        <v>1.542</v>
      </c>
      <c r="HX85" s="17">
        <v>5.9260000000000002</v>
      </c>
      <c r="HY85" s="17">
        <v>0.67500000000000004</v>
      </c>
      <c r="HZ85" s="17">
        <v>1.06</v>
      </c>
      <c r="IA85" s="17">
        <v>0.86699999999999999</v>
      </c>
      <c r="IB85" s="25">
        <v>6.9610000000000003</v>
      </c>
      <c r="IC85" s="17">
        <v>1.35</v>
      </c>
      <c r="ID85" s="25">
        <v>1.06</v>
      </c>
      <c r="IE85" s="17">
        <v>0.192</v>
      </c>
      <c r="IF85" s="17">
        <v>3.0840000000000001</v>
      </c>
    </row>
    <row r="86" spans="1:240" ht="13.5" customHeight="1">
      <c r="A86" s="15" t="s">
        <v>106</v>
      </c>
      <c r="B86" s="53" t="s">
        <v>107</v>
      </c>
      <c r="C86" s="16" t="s">
        <v>40</v>
      </c>
      <c r="D86" s="17">
        <f t="shared" si="28"/>
        <v>14</v>
      </c>
      <c r="E86" s="17">
        <f t="shared" si="29"/>
        <v>14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61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61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>
        <v>1</v>
      </c>
      <c r="DJ86" s="17"/>
      <c r="DK86" s="17">
        <v>1</v>
      </c>
      <c r="DL86" s="17"/>
      <c r="DM86" s="17"/>
      <c r="DN86" s="17"/>
      <c r="DO86" s="17">
        <v>1</v>
      </c>
      <c r="DP86" s="17"/>
      <c r="DQ86" s="17"/>
      <c r="DR86" s="17"/>
      <c r="DS86" s="17"/>
      <c r="DT86" s="17"/>
      <c r="DU86" s="17"/>
      <c r="DV86" s="17"/>
      <c r="DW86" s="17"/>
      <c r="DX86" s="17"/>
      <c r="DY86" s="17">
        <v>1</v>
      </c>
      <c r="DZ86" s="17">
        <v>1</v>
      </c>
      <c r="EA86" s="17">
        <v>1</v>
      </c>
      <c r="EB86" s="17"/>
      <c r="EC86" s="17">
        <v>1</v>
      </c>
      <c r="ED86" s="17"/>
      <c r="EE86" s="17"/>
      <c r="EF86" s="17">
        <v>1</v>
      </c>
      <c r="EG86" s="17"/>
      <c r="EH86" s="17"/>
      <c r="EI86" s="17"/>
      <c r="EJ86" s="17"/>
      <c r="EK86" s="17"/>
      <c r="EL86" s="17"/>
      <c r="EM86" s="17"/>
      <c r="EN86" s="17"/>
      <c r="EO86" s="17"/>
      <c r="EP86" s="61"/>
      <c r="EQ86" s="17"/>
      <c r="ER86" s="17"/>
      <c r="ES86" s="17"/>
      <c r="ET86" s="17"/>
      <c r="EU86" s="17"/>
      <c r="EV86" s="17"/>
      <c r="EW86" s="5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>
        <v>3</v>
      </c>
      <c r="FI86" s="17"/>
      <c r="FJ86" s="17"/>
      <c r="FK86" s="17"/>
      <c r="FL86" s="17"/>
      <c r="FM86" s="17">
        <v>1</v>
      </c>
      <c r="FN86" s="17"/>
      <c r="FO86" s="17">
        <v>1</v>
      </c>
      <c r="FP86" s="17"/>
      <c r="FQ86" s="61"/>
      <c r="FR86" s="17"/>
      <c r="FS86" s="17"/>
      <c r="FT86" s="17"/>
      <c r="FU86" s="17"/>
      <c r="FV86" s="17"/>
      <c r="FW86" s="17">
        <v>1</v>
      </c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61"/>
      <c r="HV86" s="17"/>
      <c r="HW86" s="17"/>
      <c r="HX86" s="17"/>
      <c r="HY86" s="17"/>
      <c r="HZ86" s="17"/>
      <c r="IA86" s="17"/>
      <c r="IB86" s="61"/>
      <c r="IC86" s="17"/>
      <c r="ID86" s="61"/>
      <c r="IE86" s="17"/>
      <c r="IF86" s="17"/>
    </row>
    <row r="87" spans="1:240" ht="13.5" customHeight="1">
      <c r="A87" s="15"/>
      <c r="B87" s="53"/>
      <c r="C87" s="16" t="s">
        <v>17</v>
      </c>
      <c r="D87" s="17">
        <f t="shared" si="28"/>
        <v>40.481000000000002</v>
      </c>
      <c r="E87" s="17">
        <f t="shared" si="29"/>
        <v>40.481000000000002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61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61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>
        <v>2.8929999999999998</v>
      </c>
      <c r="DJ87" s="17"/>
      <c r="DK87" s="17">
        <v>2.8929999999999998</v>
      </c>
      <c r="DL87" s="17"/>
      <c r="DM87" s="17"/>
      <c r="DN87" s="17"/>
      <c r="DO87" s="17">
        <v>2.8929999999999998</v>
      </c>
      <c r="DP87" s="17"/>
      <c r="DQ87" s="17"/>
      <c r="DR87" s="17"/>
      <c r="DS87" s="17"/>
      <c r="DT87" s="17"/>
      <c r="DU87" s="17"/>
      <c r="DV87" s="17"/>
      <c r="DW87" s="17"/>
      <c r="DX87" s="17"/>
      <c r="DY87" s="17">
        <v>2.8929999999999998</v>
      </c>
      <c r="DZ87" s="17">
        <v>2.8740000000000001</v>
      </c>
      <c r="EA87" s="17">
        <v>2.8929999999999998</v>
      </c>
      <c r="EB87" s="17"/>
      <c r="EC87" s="17">
        <v>2.8929999999999998</v>
      </c>
      <c r="ED87" s="17"/>
      <c r="EE87" s="17"/>
      <c r="EF87" s="17">
        <v>2.8929999999999998</v>
      </c>
      <c r="EG87" s="17"/>
      <c r="EH87" s="17"/>
      <c r="EI87" s="17"/>
      <c r="EJ87" s="17"/>
      <c r="EK87" s="17"/>
      <c r="EL87" s="17"/>
      <c r="EM87" s="17"/>
      <c r="EN87" s="17"/>
      <c r="EO87" s="17"/>
      <c r="EP87" s="61"/>
      <c r="EQ87" s="17"/>
      <c r="ER87" s="17"/>
      <c r="ES87" s="17"/>
      <c r="ET87" s="17"/>
      <c r="EU87" s="17"/>
      <c r="EV87" s="17"/>
      <c r="EW87" s="25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>
        <v>8.6769999999999996</v>
      </c>
      <c r="FI87" s="17"/>
      <c r="FJ87" s="17"/>
      <c r="FK87" s="17"/>
      <c r="FL87" s="17"/>
      <c r="FM87" s="17">
        <v>2.8929999999999998</v>
      </c>
      <c r="FN87" s="17"/>
      <c r="FO87" s="17">
        <v>2.8929999999999998</v>
      </c>
      <c r="FP87" s="17"/>
      <c r="FQ87" s="61"/>
      <c r="FR87" s="17"/>
      <c r="FS87" s="17"/>
      <c r="FT87" s="17"/>
      <c r="FU87" s="17"/>
      <c r="FV87" s="17"/>
      <c r="FW87" s="17">
        <v>2.8929999999999998</v>
      </c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61"/>
      <c r="HV87" s="17"/>
      <c r="HW87" s="17"/>
      <c r="HX87" s="17"/>
      <c r="HY87" s="17"/>
      <c r="HZ87" s="17"/>
      <c r="IA87" s="17"/>
      <c r="IB87" s="17"/>
      <c r="IC87" s="17"/>
      <c r="ID87" s="61"/>
      <c r="IE87" s="17"/>
      <c r="IF87" s="17"/>
    </row>
    <row r="88" spans="1:240" s="43" customFormat="1" ht="15" customHeight="1">
      <c r="A88" s="11" t="s">
        <v>108</v>
      </c>
      <c r="B88" s="29" t="s">
        <v>109</v>
      </c>
      <c r="C88" s="11" t="s">
        <v>17</v>
      </c>
      <c r="D88" s="30">
        <f t="shared" si="28"/>
        <v>0</v>
      </c>
      <c r="E88" s="30">
        <f t="shared" si="29"/>
        <v>0</v>
      </c>
      <c r="F88" s="30">
        <f t="shared" ref="F88:BU88" si="30">F89+F90</f>
        <v>0</v>
      </c>
      <c r="G88" s="30">
        <f t="shared" si="30"/>
        <v>0</v>
      </c>
      <c r="H88" s="30">
        <f t="shared" si="30"/>
        <v>0</v>
      </c>
      <c r="I88" s="30">
        <f t="shared" si="30"/>
        <v>0</v>
      </c>
      <c r="J88" s="30">
        <f t="shared" si="30"/>
        <v>0</v>
      </c>
      <c r="K88" s="30">
        <f t="shared" si="30"/>
        <v>0</v>
      </c>
      <c r="L88" s="30">
        <f t="shared" si="30"/>
        <v>0</v>
      </c>
      <c r="M88" s="30">
        <f t="shared" si="30"/>
        <v>0</v>
      </c>
      <c r="N88" s="30">
        <f t="shared" si="30"/>
        <v>0</v>
      </c>
      <c r="O88" s="30">
        <f t="shared" si="30"/>
        <v>0</v>
      </c>
      <c r="P88" s="30">
        <f t="shared" si="30"/>
        <v>0</v>
      </c>
      <c r="Q88" s="30">
        <f t="shared" si="30"/>
        <v>0</v>
      </c>
      <c r="R88" s="30">
        <f t="shared" si="30"/>
        <v>0</v>
      </c>
      <c r="S88" s="30">
        <f t="shared" si="30"/>
        <v>0</v>
      </c>
      <c r="T88" s="30">
        <f t="shared" si="30"/>
        <v>0</v>
      </c>
      <c r="U88" s="30">
        <f t="shared" si="30"/>
        <v>0</v>
      </c>
      <c r="V88" s="30">
        <f t="shared" si="30"/>
        <v>0</v>
      </c>
      <c r="W88" s="30">
        <f t="shared" si="30"/>
        <v>0</v>
      </c>
      <c r="X88" s="30">
        <f t="shared" si="30"/>
        <v>0</v>
      </c>
      <c r="Y88" s="30">
        <f t="shared" si="30"/>
        <v>0</v>
      </c>
      <c r="Z88" s="30">
        <f t="shared" si="30"/>
        <v>0</v>
      </c>
      <c r="AA88" s="30">
        <f t="shared" si="30"/>
        <v>0</v>
      </c>
      <c r="AB88" s="30">
        <f t="shared" si="30"/>
        <v>0</v>
      </c>
      <c r="AC88" s="30">
        <f t="shared" si="30"/>
        <v>0</v>
      </c>
      <c r="AD88" s="30">
        <f t="shared" si="30"/>
        <v>0</v>
      </c>
      <c r="AE88" s="30">
        <f t="shared" si="30"/>
        <v>0</v>
      </c>
      <c r="AF88" s="30">
        <f t="shared" si="30"/>
        <v>0</v>
      </c>
      <c r="AG88" s="30">
        <f t="shared" si="30"/>
        <v>0</v>
      </c>
      <c r="AH88" s="30">
        <f t="shared" si="30"/>
        <v>0</v>
      </c>
      <c r="AI88" s="30">
        <f t="shared" si="30"/>
        <v>0</v>
      </c>
      <c r="AJ88" s="30">
        <f t="shared" si="30"/>
        <v>0</v>
      </c>
      <c r="AK88" s="30">
        <f t="shared" si="30"/>
        <v>0</v>
      </c>
      <c r="AL88" s="30">
        <f t="shared" si="30"/>
        <v>0</v>
      </c>
      <c r="AM88" s="30">
        <f t="shared" si="30"/>
        <v>0</v>
      </c>
      <c r="AN88" s="30">
        <f t="shared" si="30"/>
        <v>0</v>
      </c>
      <c r="AO88" s="30">
        <f t="shared" si="30"/>
        <v>0</v>
      </c>
      <c r="AP88" s="30">
        <f t="shared" si="30"/>
        <v>0</v>
      </c>
      <c r="AQ88" s="30">
        <f t="shared" si="30"/>
        <v>0</v>
      </c>
      <c r="AR88" s="30">
        <f t="shared" si="30"/>
        <v>0</v>
      </c>
      <c r="AS88" s="30">
        <f t="shared" si="30"/>
        <v>0</v>
      </c>
      <c r="AT88" s="30">
        <f t="shared" si="30"/>
        <v>0</v>
      </c>
      <c r="AU88" s="30">
        <f t="shared" si="30"/>
        <v>0</v>
      </c>
      <c r="AV88" s="30">
        <f t="shared" si="30"/>
        <v>0</v>
      </c>
      <c r="AW88" s="30">
        <f t="shared" si="30"/>
        <v>0</v>
      </c>
      <c r="AX88" s="30">
        <f t="shared" si="30"/>
        <v>0</v>
      </c>
      <c r="AY88" s="30">
        <f t="shared" si="30"/>
        <v>0</v>
      </c>
      <c r="AZ88" s="30">
        <f t="shared" si="30"/>
        <v>0</v>
      </c>
      <c r="BA88" s="30">
        <f t="shared" si="30"/>
        <v>0</v>
      </c>
      <c r="BB88" s="30">
        <f t="shared" si="30"/>
        <v>0</v>
      </c>
      <c r="BC88" s="30">
        <f t="shared" si="30"/>
        <v>0</v>
      </c>
      <c r="BD88" s="30">
        <f t="shared" si="30"/>
        <v>0</v>
      </c>
      <c r="BE88" s="30">
        <f t="shared" si="30"/>
        <v>0</v>
      </c>
      <c r="BF88" s="30">
        <f t="shared" si="30"/>
        <v>0</v>
      </c>
      <c r="BG88" s="30">
        <f t="shared" si="30"/>
        <v>0</v>
      </c>
      <c r="BH88" s="30">
        <f t="shared" si="30"/>
        <v>0</v>
      </c>
      <c r="BI88" s="30">
        <f t="shared" si="30"/>
        <v>0</v>
      </c>
      <c r="BJ88" s="30">
        <f t="shared" si="30"/>
        <v>0</v>
      </c>
      <c r="BK88" s="30">
        <f t="shared" si="30"/>
        <v>0</v>
      </c>
      <c r="BL88" s="30">
        <f t="shared" si="30"/>
        <v>0</v>
      </c>
      <c r="BM88" s="30">
        <f t="shared" si="30"/>
        <v>0</v>
      </c>
      <c r="BN88" s="30">
        <f t="shared" si="30"/>
        <v>0</v>
      </c>
      <c r="BO88" s="30">
        <f t="shared" si="30"/>
        <v>0</v>
      </c>
      <c r="BP88" s="30">
        <f t="shared" si="30"/>
        <v>0</v>
      </c>
      <c r="BQ88" s="30">
        <f t="shared" si="30"/>
        <v>0</v>
      </c>
      <c r="BR88" s="30">
        <f t="shared" si="30"/>
        <v>0</v>
      </c>
      <c r="BS88" s="30">
        <f t="shared" si="30"/>
        <v>0</v>
      </c>
      <c r="BT88" s="30">
        <f t="shared" si="30"/>
        <v>0</v>
      </c>
      <c r="BU88" s="30">
        <f t="shared" si="30"/>
        <v>0</v>
      </c>
      <c r="BV88" s="30">
        <f t="shared" ref="BV88:EG88" si="31">BV89+BV90</f>
        <v>0</v>
      </c>
      <c r="BW88" s="30">
        <f t="shared" si="31"/>
        <v>0</v>
      </c>
      <c r="BX88" s="30">
        <f t="shared" si="31"/>
        <v>0</v>
      </c>
      <c r="BY88" s="30">
        <f t="shared" si="31"/>
        <v>0</v>
      </c>
      <c r="BZ88" s="30">
        <f t="shared" si="31"/>
        <v>0</v>
      </c>
      <c r="CA88" s="30">
        <f t="shared" si="31"/>
        <v>0</v>
      </c>
      <c r="CB88" s="30">
        <f t="shared" si="31"/>
        <v>0</v>
      </c>
      <c r="CC88" s="30">
        <f t="shared" si="31"/>
        <v>0</v>
      </c>
      <c r="CD88" s="30">
        <f t="shared" si="31"/>
        <v>0</v>
      </c>
      <c r="CE88" s="30">
        <f t="shared" si="31"/>
        <v>0</v>
      </c>
      <c r="CF88" s="30">
        <f t="shared" si="31"/>
        <v>0</v>
      </c>
      <c r="CG88" s="30">
        <f t="shared" si="31"/>
        <v>0</v>
      </c>
      <c r="CH88" s="30">
        <f t="shared" si="31"/>
        <v>0</v>
      </c>
      <c r="CI88" s="30">
        <f t="shared" si="31"/>
        <v>0</v>
      </c>
      <c r="CJ88" s="30">
        <f t="shared" si="31"/>
        <v>0</v>
      </c>
      <c r="CK88" s="30">
        <f t="shared" si="31"/>
        <v>0</v>
      </c>
      <c r="CL88" s="30">
        <f t="shared" si="31"/>
        <v>0</v>
      </c>
      <c r="CM88" s="30">
        <f t="shared" si="31"/>
        <v>0</v>
      </c>
      <c r="CN88" s="30">
        <f t="shared" si="31"/>
        <v>0</v>
      </c>
      <c r="CO88" s="30">
        <f t="shared" si="31"/>
        <v>0</v>
      </c>
      <c r="CP88" s="30">
        <f t="shared" si="31"/>
        <v>0</v>
      </c>
      <c r="CQ88" s="30">
        <f t="shared" si="31"/>
        <v>0</v>
      </c>
      <c r="CR88" s="30">
        <f t="shared" si="31"/>
        <v>0</v>
      </c>
      <c r="CS88" s="30">
        <f t="shared" si="31"/>
        <v>0</v>
      </c>
      <c r="CT88" s="30">
        <f t="shared" si="31"/>
        <v>0</v>
      </c>
      <c r="CU88" s="30">
        <f t="shared" si="31"/>
        <v>0</v>
      </c>
      <c r="CV88" s="30">
        <f t="shared" si="31"/>
        <v>0</v>
      </c>
      <c r="CW88" s="30">
        <f t="shared" si="31"/>
        <v>0</v>
      </c>
      <c r="CX88" s="30">
        <f t="shared" si="31"/>
        <v>0</v>
      </c>
      <c r="CY88" s="30">
        <f t="shared" si="31"/>
        <v>0</v>
      </c>
      <c r="CZ88" s="30">
        <f t="shared" si="31"/>
        <v>0</v>
      </c>
      <c r="DA88" s="30">
        <f t="shared" si="31"/>
        <v>0</v>
      </c>
      <c r="DB88" s="30">
        <f t="shared" si="31"/>
        <v>0</v>
      </c>
      <c r="DC88" s="30">
        <f t="shared" si="31"/>
        <v>0</v>
      </c>
      <c r="DD88" s="30">
        <f t="shared" si="31"/>
        <v>0</v>
      </c>
      <c r="DE88" s="30">
        <f t="shared" si="31"/>
        <v>0</v>
      </c>
      <c r="DF88" s="30">
        <f t="shared" si="31"/>
        <v>0</v>
      </c>
      <c r="DG88" s="30">
        <f t="shared" si="31"/>
        <v>0</v>
      </c>
      <c r="DH88" s="30">
        <f t="shared" si="31"/>
        <v>0</v>
      </c>
      <c r="DI88" s="30">
        <f t="shared" si="31"/>
        <v>0</v>
      </c>
      <c r="DJ88" s="30">
        <f t="shared" si="31"/>
        <v>0</v>
      </c>
      <c r="DK88" s="30">
        <f t="shared" si="31"/>
        <v>0</v>
      </c>
      <c r="DL88" s="30">
        <f t="shared" si="31"/>
        <v>0</v>
      </c>
      <c r="DM88" s="30">
        <f t="shared" si="31"/>
        <v>0</v>
      </c>
      <c r="DN88" s="30">
        <f t="shared" si="31"/>
        <v>0</v>
      </c>
      <c r="DO88" s="30">
        <f t="shared" si="31"/>
        <v>0</v>
      </c>
      <c r="DP88" s="30">
        <f t="shared" si="31"/>
        <v>0</v>
      </c>
      <c r="DQ88" s="30">
        <f t="shared" si="31"/>
        <v>0</v>
      </c>
      <c r="DR88" s="30">
        <f t="shared" si="31"/>
        <v>0</v>
      </c>
      <c r="DS88" s="30">
        <f t="shared" si="31"/>
        <v>0</v>
      </c>
      <c r="DT88" s="30">
        <f t="shared" si="31"/>
        <v>0</v>
      </c>
      <c r="DU88" s="30">
        <f t="shared" si="31"/>
        <v>0</v>
      </c>
      <c r="DV88" s="30">
        <f t="shared" si="31"/>
        <v>0</v>
      </c>
      <c r="DW88" s="30">
        <f t="shared" si="31"/>
        <v>0</v>
      </c>
      <c r="DX88" s="30">
        <f t="shared" si="31"/>
        <v>0</v>
      </c>
      <c r="DY88" s="30">
        <f t="shared" si="31"/>
        <v>0</v>
      </c>
      <c r="DZ88" s="30">
        <f t="shared" si="31"/>
        <v>0</v>
      </c>
      <c r="EA88" s="30">
        <f t="shared" si="31"/>
        <v>0</v>
      </c>
      <c r="EB88" s="30">
        <f t="shared" si="31"/>
        <v>0</v>
      </c>
      <c r="EC88" s="30">
        <f t="shared" si="31"/>
        <v>0</v>
      </c>
      <c r="ED88" s="30">
        <f t="shared" si="31"/>
        <v>0</v>
      </c>
      <c r="EE88" s="30">
        <f t="shared" si="31"/>
        <v>0</v>
      </c>
      <c r="EF88" s="30">
        <f t="shared" si="31"/>
        <v>0</v>
      </c>
      <c r="EG88" s="30">
        <f t="shared" si="31"/>
        <v>0</v>
      </c>
      <c r="EH88" s="30">
        <f t="shared" ref="EH88:GV88" si="32">EH89+EH90</f>
        <v>0</v>
      </c>
      <c r="EI88" s="30">
        <f t="shared" si="32"/>
        <v>0</v>
      </c>
      <c r="EJ88" s="30">
        <f t="shared" si="32"/>
        <v>0</v>
      </c>
      <c r="EK88" s="30">
        <f t="shared" si="32"/>
        <v>0</v>
      </c>
      <c r="EL88" s="30">
        <f t="shared" si="32"/>
        <v>0</v>
      </c>
      <c r="EM88" s="30">
        <f t="shared" si="32"/>
        <v>0</v>
      </c>
      <c r="EN88" s="30">
        <f t="shared" si="32"/>
        <v>0</v>
      </c>
      <c r="EO88" s="30">
        <f t="shared" si="32"/>
        <v>0</v>
      </c>
      <c r="EP88" s="30">
        <f t="shared" si="32"/>
        <v>0</v>
      </c>
      <c r="EQ88" s="30">
        <f t="shared" si="32"/>
        <v>0</v>
      </c>
      <c r="ER88" s="30">
        <f t="shared" si="32"/>
        <v>0</v>
      </c>
      <c r="ES88" s="30">
        <f t="shared" si="32"/>
        <v>0</v>
      </c>
      <c r="ET88" s="30">
        <f t="shared" si="32"/>
        <v>0</v>
      </c>
      <c r="EU88" s="30">
        <f t="shared" si="32"/>
        <v>0</v>
      </c>
      <c r="EV88" s="30">
        <f t="shared" si="32"/>
        <v>0</v>
      </c>
      <c r="EW88" s="30">
        <f t="shared" si="32"/>
        <v>0</v>
      </c>
      <c r="EX88" s="30">
        <f t="shared" si="32"/>
        <v>0</v>
      </c>
      <c r="EY88" s="30">
        <f t="shared" si="32"/>
        <v>0</v>
      </c>
      <c r="EZ88" s="30">
        <f t="shared" si="32"/>
        <v>0</v>
      </c>
      <c r="FA88" s="30">
        <f t="shared" si="32"/>
        <v>0</v>
      </c>
      <c r="FB88" s="30">
        <f t="shared" si="32"/>
        <v>0</v>
      </c>
      <c r="FC88" s="30">
        <f t="shared" si="32"/>
        <v>0</v>
      </c>
      <c r="FD88" s="30">
        <f t="shared" si="32"/>
        <v>0</v>
      </c>
      <c r="FE88" s="30">
        <f t="shared" si="32"/>
        <v>0</v>
      </c>
      <c r="FF88" s="30">
        <f t="shared" si="32"/>
        <v>0</v>
      </c>
      <c r="FG88" s="30">
        <f t="shared" si="32"/>
        <v>0</v>
      </c>
      <c r="FH88" s="30">
        <f t="shared" si="32"/>
        <v>0</v>
      </c>
      <c r="FI88" s="30">
        <f t="shared" si="32"/>
        <v>0</v>
      </c>
      <c r="FJ88" s="30">
        <f t="shared" si="32"/>
        <v>0</v>
      </c>
      <c r="FK88" s="30">
        <f t="shared" si="32"/>
        <v>0</v>
      </c>
      <c r="FL88" s="30">
        <f t="shared" si="32"/>
        <v>0</v>
      </c>
      <c r="FM88" s="30">
        <f t="shared" si="32"/>
        <v>0</v>
      </c>
      <c r="FN88" s="30">
        <f t="shared" si="32"/>
        <v>0</v>
      </c>
      <c r="FO88" s="30">
        <f t="shared" si="32"/>
        <v>0</v>
      </c>
      <c r="FP88" s="30">
        <f t="shared" si="32"/>
        <v>0</v>
      </c>
      <c r="FQ88" s="30">
        <f t="shared" si="32"/>
        <v>0</v>
      </c>
      <c r="FR88" s="30">
        <f t="shared" si="32"/>
        <v>0</v>
      </c>
      <c r="FS88" s="30">
        <f t="shared" si="32"/>
        <v>0</v>
      </c>
      <c r="FT88" s="30">
        <f t="shared" si="32"/>
        <v>0</v>
      </c>
      <c r="FU88" s="30">
        <f t="shared" si="32"/>
        <v>0</v>
      </c>
      <c r="FV88" s="30">
        <f t="shared" si="32"/>
        <v>0</v>
      </c>
      <c r="FW88" s="30">
        <f t="shared" si="32"/>
        <v>0</v>
      </c>
      <c r="FX88" s="30">
        <f t="shared" si="32"/>
        <v>0</v>
      </c>
      <c r="FY88" s="30">
        <f t="shared" si="32"/>
        <v>0</v>
      </c>
      <c r="FZ88" s="30">
        <f t="shared" si="32"/>
        <v>0</v>
      </c>
      <c r="GA88" s="30">
        <f t="shared" si="32"/>
        <v>0</v>
      </c>
      <c r="GB88" s="30">
        <f t="shared" si="32"/>
        <v>0</v>
      </c>
      <c r="GC88" s="30">
        <f t="shared" si="32"/>
        <v>0</v>
      </c>
      <c r="GD88" s="30">
        <f t="shared" si="32"/>
        <v>0</v>
      </c>
      <c r="GE88" s="30">
        <f t="shared" si="32"/>
        <v>0</v>
      </c>
      <c r="GF88" s="30">
        <f t="shared" si="32"/>
        <v>0</v>
      </c>
      <c r="GG88" s="30">
        <f t="shared" si="32"/>
        <v>0</v>
      </c>
      <c r="GH88" s="30">
        <f t="shared" si="32"/>
        <v>0</v>
      </c>
      <c r="GI88" s="30">
        <f t="shared" si="32"/>
        <v>0</v>
      </c>
      <c r="GJ88" s="30">
        <f t="shared" si="32"/>
        <v>0</v>
      </c>
      <c r="GK88" s="30">
        <f t="shared" si="32"/>
        <v>0</v>
      </c>
      <c r="GL88" s="30">
        <f t="shared" si="32"/>
        <v>0</v>
      </c>
      <c r="GM88" s="30">
        <f t="shared" si="32"/>
        <v>0</v>
      </c>
      <c r="GN88" s="30">
        <f t="shared" si="32"/>
        <v>0</v>
      </c>
      <c r="GO88" s="30">
        <f t="shared" si="32"/>
        <v>0</v>
      </c>
      <c r="GP88" s="30">
        <f t="shared" si="32"/>
        <v>0</v>
      </c>
      <c r="GQ88" s="30">
        <f t="shared" si="32"/>
        <v>0</v>
      </c>
      <c r="GR88" s="30">
        <f t="shared" si="32"/>
        <v>0</v>
      </c>
      <c r="GS88" s="30">
        <f t="shared" si="32"/>
        <v>0</v>
      </c>
      <c r="GT88" s="30">
        <f t="shared" si="32"/>
        <v>0</v>
      </c>
      <c r="GU88" s="30">
        <f t="shared" si="32"/>
        <v>0</v>
      </c>
      <c r="GV88" s="30">
        <f t="shared" si="32"/>
        <v>0</v>
      </c>
      <c r="GW88" s="30">
        <f t="shared" ref="GW88:IF88" si="33">GW89+GW90</f>
        <v>0</v>
      </c>
      <c r="GX88" s="30">
        <f t="shared" si="33"/>
        <v>0</v>
      </c>
      <c r="GY88" s="30">
        <f t="shared" si="33"/>
        <v>0</v>
      </c>
      <c r="GZ88" s="30">
        <f t="shared" si="33"/>
        <v>0</v>
      </c>
      <c r="HA88" s="30">
        <f t="shared" si="33"/>
        <v>0</v>
      </c>
      <c r="HB88" s="30">
        <f t="shared" si="33"/>
        <v>0</v>
      </c>
      <c r="HC88" s="30">
        <f t="shared" si="33"/>
        <v>0</v>
      </c>
      <c r="HD88" s="30">
        <f t="shared" si="33"/>
        <v>0</v>
      </c>
      <c r="HE88" s="30">
        <f t="shared" si="33"/>
        <v>0</v>
      </c>
      <c r="HF88" s="30">
        <f t="shared" si="33"/>
        <v>0</v>
      </c>
      <c r="HG88" s="30">
        <f t="shared" si="33"/>
        <v>0</v>
      </c>
      <c r="HH88" s="30">
        <f t="shared" si="33"/>
        <v>0</v>
      </c>
      <c r="HI88" s="30">
        <f t="shared" si="33"/>
        <v>0</v>
      </c>
      <c r="HJ88" s="30">
        <f t="shared" si="33"/>
        <v>0</v>
      </c>
      <c r="HK88" s="30">
        <f t="shared" si="33"/>
        <v>0</v>
      </c>
      <c r="HL88" s="30">
        <f t="shared" si="33"/>
        <v>0</v>
      </c>
      <c r="HM88" s="30">
        <f t="shared" si="33"/>
        <v>0</v>
      </c>
      <c r="HN88" s="30">
        <f t="shared" si="33"/>
        <v>0</v>
      </c>
      <c r="HO88" s="30">
        <f t="shared" si="33"/>
        <v>0</v>
      </c>
      <c r="HP88" s="30">
        <f t="shared" si="33"/>
        <v>0</v>
      </c>
      <c r="HQ88" s="30">
        <f t="shared" si="33"/>
        <v>0</v>
      </c>
      <c r="HR88" s="30">
        <f t="shared" si="33"/>
        <v>0</v>
      </c>
      <c r="HS88" s="30">
        <f t="shared" si="33"/>
        <v>0</v>
      </c>
      <c r="HT88" s="30">
        <f t="shared" si="33"/>
        <v>0</v>
      </c>
      <c r="HU88" s="30">
        <f t="shared" si="33"/>
        <v>0</v>
      </c>
      <c r="HV88" s="30">
        <f t="shared" si="33"/>
        <v>0</v>
      </c>
      <c r="HW88" s="30">
        <f t="shared" si="33"/>
        <v>0</v>
      </c>
      <c r="HX88" s="30">
        <f t="shared" si="33"/>
        <v>0</v>
      </c>
      <c r="HY88" s="30">
        <f t="shared" si="33"/>
        <v>0</v>
      </c>
      <c r="HZ88" s="30">
        <f t="shared" si="33"/>
        <v>0</v>
      </c>
      <c r="IA88" s="30">
        <f t="shared" si="33"/>
        <v>0</v>
      </c>
      <c r="IB88" s="30">
        <f t="shared" si="33"/>
        <v>0</v>
      </c>
      <c r="IC88" s="30">
        <f t="shared" si="33"/>
        <v>0</v>
      </c>
      <c r="ID88" s="30">
        <f t="shared" si="33"/>
        <v>0</v>
      </c>
      <c r="IE88" s="30">
        <f t="shared" si="33"/>
        <v>0</v>
      </c>
      <c r="IF88" s="30">
        <f t="shared" si="33"/>
        <v>0</v>
      </c>
    </row>
    <row r="89" spans="1:240" ht="13.5" customHeight="1">
      <c r="A89" s="15" t="s">
        <v>110</v>
      </c>
      <c r="B89" s="53" t="s">
        <v>119</v>
      </c>
      <c r="C89" s="16" t="s">
        <v>17</v>
      </c>
      <c r="D89" s="17">
        <f t="shared" si="28"/>
        <v>0</v>
      </c>
      <c r="E89" s="17">
        <f t="shared" si="29"/>
        <v>0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</row>
    <row r="90" spans="1:240" ht="13.5" customHeight="1">
      <c r="A90" s="15" t="s">
        <v>111</v>
      </c>
      <c r="B90" s="53" t="s">
        <v>120</v>
      </c>
      <c r="C90" s="16" t="s">
        <v>17</v>
      </c>
      <c r="D90" s="17">
        <f t="shared" si="28"/>
        <v>0</v>
      </c>
      <c r="E90" s="17">
        <f t="shared" si="29"/>
        <v>0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</row>
    <row r="91" spans="1:240" ht="13.5" customHeight="1">
      <c r="A91" s="15" t="s">
        <v>112</v>
      </c>
      <c r="B91" s="53" t="s">
        <v>113</v>
      </c>
      <c r="C91" s="16" t="s">
        <v>17</v>
      </c>
      <c r="D91" s="17">
        <f>E91+F91</f>
        <v>219.90399999999988</v>
      </c>
      <c r="E91" s="17">
        <f>SUM(G91:IF91)</f>
        <v>219.90399999999988</v>
      </c>
      <c r="F91" s="17">
        <f>GJ91+BT91</f>
        <v>0</v>
      </c>
      <c r="G91" s="24"/>
      <c r="H91" s="17"/>
      <c r="I91" s="17"/>
      <c r="J91" s="17"/>
      <c r="K91" s="17"/>
      <c r="L91" s="17"/>
      <c r="M91" s="17"/>
      <c r="N91" s="17"/>
      <c r="O91" s="17"/>
      <c r="P91" s="17"/>
      <c r="Q91" s="17">
        <v>97.664000000000001</v>
      </c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>
        <v>6.2439999999999998</v>
      </c>
      <c r="AF91" s="17">
        <v>6.2439999999999998</v>
      </c>
      <c r="AG91" s="17">
        <v>2.3420000000000001</v>
      </c>
      <c r="AH91" s="17">
        <v>3.1219999999999999</v>
      </c>
      <c r="AI91" s="17"/>
      <c r="AJ91" s="17"/>
      <c r="AK91" s="17"/>
      <c r="AL91" s="17"/>
      <c r="AM91" s="17">
        <v>4.2930000000000001</v>
      </c>
      <c r="AN91" s="17"/>
      <c r="AO91" s="17"/>
      <c r="AP91" s="17"/>
      <c r="AQ91" s="17"/>
      <c r="AR91" s="17"/>
      <c r="AS91" s="17"/>
      <c r="AT91" s="17">
        <v>0.78</v>
      </c>
      <c r="AU91" s="17">
        <v>6.2439999999999998</v>
      </c>
      <c r="AV91" s="17"/>
      <c r="AW91" s="17"/>
      <c r="AX91" s="17"/>
      <c r="AY91" s="17"/>
      <c r="AZ91" s="17"/>
      <c r="BA91" s="17"/>
      <c r="BB91" s="17"/>
      <c r="BC91" s="17">
        <v>4.2919999999999998</v>
      </c>
      <c r="BD91" s="17">
        <v>1.248</v>
      </c>
      <c r="BE91" s="17"/>
      <c r="BF91" s="17"/>
      <c r="BG91" s="17">
        <v>2.2480000000000002</v>
      </c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>
        <f>1.248+8.192</f>
        <v>9.44</v>
      </c>
      <c r="BV91" s="17"/>
      <c r="BW91" s="17"/>
      <c r="BX91" s="17">
        <v>1.248</v>
      </c>
      <c r="BY91" s="17">
        <v>8.1920000000000002</v>
      </c>
      <c r="BZ91" s="17"/>
      <c r="CA91" s="17"/>
      <c r="CB91" s="17"/>
      <c r="CC91" s="17"/>
      <c r="CD91" s="17"/>
      <c r="CE91" s="17">
        <v>1.248</v>
      </c>
      <c r="CF91" s="17">
        <v>1.248</v>
      </c>
      <c r="CG91" s="17"/>
      <c r="CH91" s="17"/>
      <c r="CI91" s="17"/>
      <c r="CJ91" s="17"/>
      <c r="CK91" s="17"/>
      <c r="CL91" s="17"/>
      <c r="CM91" s="17"/>
      <c r="CN91" s="17"/>
      <c r="CO91" s="17">
        <v>1.248</v>
      </c>
      <c r="CP91" s="17">
        <v>2.3420000000000001</v>
      </c>
      <c r="CQ91" s="17">
        <v>2.7320000000000002</v>
      </c>
      <c r="CR91" s="17">
        <v>2.3420000000000001</v>
      </c>
      <c r="CS91" s="17"/>
      <c r="CT91" s="17"/>
      <c r="CU91" s="17"/>
      <c r="CV91" s="17"/>
      <c r="CW91" s="17"/>
      <c r="CX91" s="17"/>
      <c r="CY91" s="17">
        <v>4.6829999999999998</v>
      </c>
      <c r="CZ91" s="17"/>
      <c r="DA91" s="17"/>
      <c r="DB91" s="17"/>
      <c r="DC91" s="17"/>
      <c r="DD91" s="17"/>
      <c r="DE91" s="17">
        <v>1.248</v>
      </c>
      <c r="DF91" s="17"/>
      <c r="DG91" s="17"/>
      <c r="DH91" s="17"/>
      <c r="DI91" s="17"/>
      <c r="DJ91" s="17"/>
      <c r="DK91" s="62"/>
      <c r="DL91" s="17"/>
      <c r="DM91" s="17">
        <v>4.4980000000000002</v>
      </c>
      <c r="DN91" s="24">
        <v>9.0879999999999992</v>
      </c>
      <c r="DO91" s="17">
        <v>4.4980000000000002</v>
      </c>
      <c r="DP91" s="17"/>
      <c r="DQ91" s="17"/>
      <c r="DR91" s="17"/>
      <c r="DS91" s="17"/>
      <c r="DT91" s="17"/>
      <c r="DU91" s="17"/>
      <c r="DV91" s="17"/>
      <c r="DW91" s="17"/>
      <c r="DX91" s="17"/>
      <c r="DY91" s="24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>
        <v>2.7320000000000002</v>
      </c>
      <c r="EO91" s="17"/>
      <c r="EP91" s="17"/>
      <c r="EQ91" s="17"/>
      <c r="ER91" s="17">
        <v>7.4820000000000002</v>
      </c>
      <c r="ES91" s="17"/>
      <c r="ET91" s="17"/>
      <c r="EU91" s="17"/>
      <c r="EV91" s="17"/>
      <c r="EW91" s="17">
        <v>1.248</v>
      </c>
      <c r="EX91" s="17"/>
      <c r="EY91" s="17"/>
      <c r="EZ91" s="17"/>
      <c r="FA91" s="17"/>
      <c r="FB91" s="17"/>
      <c r="FC91" s="17"/>
      <c r="FD91" s="17">
        <v>1.248</v>
      </c>
      <c r="FE91" s="17">
        <v>1.248</v>
      </c>
      <c r="FF91" s="17"/>
      <c r="FG91" s="17"/>
      <c r="FH91" s="17"/>
      <c r="FI91" s="17"/>
      <c r="FJ91" s="17"/>
      <c r="FK91" s="17"/>
      <c r="FL91" s="17"/>
      <c r="FM91" s="24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>
        <v>7.8049999999999997</v>
      </c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>
        <v>1.248</v>
      </c>
      <c r="GL91" s="17"/>
      <c r="GM91" s="17">
        <v>1.248</v>
      </c>
      <c r="GN91" s="17"/>
      <c r="GO91" s="17"/>
      <c r="GP91" s="17"/>
      <c r="GQ91" s="17"/>
      <c r="GR91" s="17"/>
      <c r="GS91" s="17"/>
      <c r="GT91" s="17">
        <v>2.4990000000000001</v>
      </c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>
        <v>3.1219999999999999</v>
      </c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>
        <v>1.248</v>
      </c>
      <c r="HX91" s="17"/>
      <c r="HY91" s="17"/>
      <c r="HZ91" s="17"/>
      <c r="IA91" s="17"/>
      <c r="IB91" s="17"/>
      <c r="IC91" s="17"/>
      <c r="ID91" s="17"/>
      <c r="IE91" s="17"/>
      <c r="IF91" s="17"/>
    </row>
    <row r="92" spans="1:240" s="2" customFormat="1" ht="15" customHeight="1">
      <c r="A92" s="11"/>
      <c r="B92" s="40" t="s">
        <v>114</v>
      </c>
      <c r="C92" s="13" t="s">
        <v>17</v>
      </c>
      <c r="D92" s="31">
        <f>D91+D88+D81+D66+D7</f>
        <v>4003.1929999999998</v>
      </c>
      <c r="E92" s="23">
        <f>E91+E88+E81+E66+E7</f>
        <v>2072.7079999999996</v>
      </c>
      <c r="F92" s="23">
        <f>F91+F81+F66+F7</f>
        <v>1930.4850000000001</v>
      </c>
      <c r="G92" s="23">
        <f>G91+G88+G81+G66+G7</f>
        <v>1.7789999999999999</v>
      </c>
      <c r="H92" s="23">
        <f t="shared" ref="H92:BU92" si="34">H91+H88+H81+H66+H7</f>
        <v>1.135</v>
      </c>
      <c r="I92" s="23">
        <f t="shared" si="34"/>
        <v>1.5249999999999999</v>
      </c>
      <c r="J92" s="23">
        <f t="shared" si="34"/>
        <v>0.86699999999999999</v>
      </c>
      <c r="K92" s="23">
        <f t="shared" si="34"/>
        <v>2.2000000000000002</v>
      </c>
      <c r="L92" s="23">
        <f t="shared" si="34"/>
        <v>0.38500000000000001</v>
      </c>
      <c r="M92" s="23">
        <f t="shared" si="34"/>
        <v>1.542</v>
      </c>
      <c r="N92" s="23">
        <f t="shared" si="34"/>
        <v>99.79</v>
      </c>
      <c r="O92" s="23">
        <f t="shared" si="34"/>
        <v>2.41</v>
      </c>
      <c r="P92" s="23">
        <f t="shared" si="34"/>
        <v>2.601</v>
      </c>
      <c r="Q92" s="23">
        <f t="shared" si="34"/>
        <v>99.206000000000003</v>
      </c>
      <c r="R92" s="23">
        <f t="shared" si="34"/>
        <v>0.86699999999999999</v>
      </c>
      <c r="S92" s="23">
        <f t="shared" si="34"/>
        <v>153.59399999999999</v>
      </c>
      <c r="T92" s="23">
        <f t="shared" si="34"/>
        <v>0.86699999999999999</v>
      </c>
      <c r="U92" s="23">
        <f t="shared" si="34"/>
        <v>5.0570000000000004</v>
      </c>
      <c r="V92" s="23">
        <f t="shared" si="34"/>
        <v>4.4870000000000001</v>
      </c>
      <c r="W92" s="23">
        <f t="shared" si="34"/>
        <v>2.1190000000000002</v>
      </c>
      <c r="X92" s="23">
        <f t="shared" si="34"/>
        <v>5.4420000000000002</v>
      </c>
      <c r="Y92" s="23">
        <f t="shared" si="34"/>
        <v>1.9330000000000001</v>
      </c>
      <c r="Z92" s="23">
        <f t="shared" si="34"/>
        <v>2.794</v>
      </c>
      <c r="AA92" s="23">
        <f t="shared" si="34"/>
        <v>0</v>
      </c>
      <c r="AB92" s="23">
        <f t="shared" si="34"/>
        <v>6.5550000000000006</v>
      </c>
      <c r="AC92" s="23">
        <f t="shared" si="34"/>
        <v>6.0500000000000007</v>
      </c>
      <c r="AD92" s="23">
        <f t="shared" si="34"/>
        <v>112.077</v>
      </c>
      <c r="AE92" s="23">
        <f t="shared" si="34"/>
        <v>20.306000000000001</v>
      </c>
      <c r="AF92" s="23">
        <f t="shared" si="34"/>
        <v>25.753</v>
      </c>
      <c r="AG92" s="23">
        <f t="shared" si="34"/>
        <v>20.07</v>
      </c>
      <c r="AH92" s="23">
        <f t="shared" si="34"/>
        <v>23.213000000000001</v>
      </c>
      <c r="AI92" s="23">
        <f t="shared" si="34"/>
        <v>0.29899999999999999</v>
      </c>
      <c r="AJ92" s="23">
        <f t="shared" si="34"/>
        <v>0</v>
      </c>
      <c r="AK92" s="23">
        <f t="shared" si="34"/>
        <v>14.473000000000001</v>
      </c>
      <c r="AL92" s="23">
        <f t="shared" si="34"/>
        <v>0</v>
      </c>
      <c r="AM92" s="23">
        <f t="shared" si="34"/>
        <v>25.373000000000001</v>
      </c>
      <c r="AN92" s="23">
        <f t="shared" si="34"/>
        <v>0.192</v>
      </c>
      <c r="AO92" s="23">
        <f t="shared" si="34"/>
        <v>1.7650000000000001</v>
      </c>
      <c r="AP92" s="23">
        <f t="shared" si="34"/>
        <v>1.542</v>
      </c>
      <c r="AQ92" s="23">
        <f t="shared" si="34"/>
        <v>1.35</v>
      </c>
      <c r="AR92" s="23">
        <f t="shared" si="34"/>
        <v>1.2329999999999999</v>
      </c>
      <c r="AS92" s="23">
        <f t="shared" si="34"/>
        <v>1.2509999999999999</v>
      </c>
      <c r="AT92" s="23">
        <f t="shared" si="34"/>
        <v>16.286999999999999</v>
      </c>
      <c r="AU92" s="23">
        <f t="shared" si="34"/>
        <v>30.75</v>
      </c>
      <c r="AV92" s="23">
        <f t="shared" si="34"/>
        <v>1.542</v>
      </c>
      <c r="AW92" s="23">
        <f t="shared" si="34"/>
        <v>2.9329999999999998</v>
      </c>
      <c r="AX92" s="23">
        <f t="shared" si="34"/>
        <v>13.215</v>
      </c>
      <c r="AY92" s="23">
        <f t="shared" si="34"/>
        <v>0</v>
      </c>
      <c r="AZ92" s="23">
        <f t="shared" si="34"/>
        <v>3.391</v>
      </c>
      <c r="BA92" s="23">
        <f t="shared" si="34"/>
        <v>2.9289999999999998</v>
      </c>
      <c r="BB92" s="23">
        <f t="shared" si="34"/>
        <v>7.5090000000000003</v>
      </c>
      <c r="BC92" s="23">
        <f t="shared" si="34"/>
        <v>24.125</v>
      </c>
      <c r="BD92" s="23">
        <f t="shared" si="34"/>
        <v>10.463000000000001</v>
      </c>
      <c r="BE92" s="23">
        <f t="shared" si="34"/>
        <v>0.41899999999999998</v>
      </c>
      <c r="BF92" s="23">
        <f t="shared" si="34"/>
        <v>3.2410000000000001</v>
      </c>
      <c r="BG92" s="23">
        <f t="shared" si="34"/>
        <v>19.530999999999999</v>
      </c>
      <c r="BH92" s="23">
        <f t="shared" si="34"/>
        <v>199.446</v>
      </c>
      <c r="BI92" s="23">
        <f t="shared" si="34"/>
        <v>0.86699999999999999</v>
      </c>
      <c r="BJ92" s="23">
        <f t="shared" si="34"/>
        <v>0.192</v>
      </c>
      <c r="BK92" s="23">
        <f t="shared" si="34"/>
        <v>3.2210000000000001</v>
      </c>
      <c r="BL92" s="23">
        <f t="shared" si="34"/>
        <v>1.9259999999999999</v>
      </c>
      <c r="BM92" s="23">
        <f t="shared" si="34"/>
        <v>6.4719999999999995</v>
      </c>
      <c r="BN92" s="23">
        <f t="shared" si="34"/>
        <v>8.3680000000000003</v>
      </c>
      <c r="BO92" s="23">
        <f t="shared" si="34"/>
        <v>0.86699999999999999</v>
      </c>
      <c r="BP92" s="23">
        <f t="shared" si="34"/>
        <v>0</v>
      </c>
      <c r="BQ92" s="23">
        <f t="shared" si="34"/>
        <v>6.2629999999999999</v>
      </c>
      <c r="BR92" s="23">
        <f t="shared" si="34"/>
        <v>0.86699999999999999</v>
      </c>
      <c r="BS92" s="23">
        <f t="shared" si="34"/>
        <v>0.86699999999999999</v>
      </c>
      <c r="BT92" s="23">
        <f t="shared" si="34"/>
        <v>23.86</v>
      </c>
      <c r="BU92" s="23">
        <f t="shared" si="34"/>
        <v>28.391999999999996</v>
      </c>
      <c r="BV92" s="23">
        <f t="shared" ref="BV92:EG92" si="35">BV91+BV88+BV81+BV66+BV7</f>
        <v>0.86699999999999999</v>
      </c>
      <c r="BW92" s="23">
        <f t="shared" si="35"/>
        <v>0.86699999999999999</v>
      </c>
      <c r="BX92" s="23">
        <f t="shared" si="35"/>
        <v>2.79</v>
      </c>
      <c r="BY92" s="23">
        <f t="shared" si="35"/>
        <v>13.923</v>
      </c>
      <c r="BZ92" s="23">
        <f t="shared" si="35"/>
        <v>0.86699999999999999</v>
      </c>
      <c r="CA92" s="23">
        <f t="shared" si="35"/>
        <v>11.273</v>
      </c>
      <c r="CB92" s="23">
        <f t="shared" si="35"/>
        <v>16.284000000000002</v>
      </c>
      <c r="CC92" s="23">
        <f t="shared" si="35"/>
        <v>0.192</v>
      </c>
      <c r="CD92" s="23">
        <f t="shared" si="35"/>
        <v>5.1869999999999994</v>
      </c>
      <c r="CE92" s="23">
        <f t="shared" si="35"/>
        <v>3.657</v>
      </c>
      <c r="CF92" s="23">
        <f t="shared" si="35"/>
        <v>5.1660000000000004</v>
      </c>
      <c r="CG92" s="23">
        <f t="shared" si="35"/>
        <v>16.113</v>
      </c>
      <c r="CH92" s="23">
        <f t="shared" si="35"/>
        <v>1.06</v>
      </c>
      <c r="CI92" s="23">
        <f t="shared" si="35"/>
        <v>0.86699999999999999</v>
      </c>
      <c r="CJ92" s="23">
        <f t="shared" si="35"/>
        <v>1.2509999999999999</v>
      </c>
      <c r="CK92" s="23">
        <f t="shared" si="35"/>
        <v>2.012</v>
      </c>
      <c r="CL92" s="23">
        <f t="shared" si="35"/>
        <v>7.29</v>
      </c>
      <c r="CM92" s="23">
        <f t="shared" si="35"/>
        <v>1.06</v>
      </c>
      <c r="CN92" s="23">
        <f t="shared" si="35"/>
        <v>5.1619999999999999</v>
      </c>
      <c r="CO92" s="23">
        <f t="shared" si="35"/>
        <v>2.79</v>
      </c>
      <c r="CP92" s="23">
        <f t="shared" si="35"/>
        <v>25.692999999999998</v>
      </c>
      <c r="CQ92" s="23">
        <f t="shared" si="35"/>
        <v>21.161999999999999</v>
      </c>
      <c r="CR92" s="23">
        <f t="shared" si="35"/>
        <v>18.307000000000002</v>
      </c>
      <c r="CS92" s="23">
        <f t="shared" si="35"/>
        <v>1.036</v>
      </c>
      <c r="CT92" s="23">
        <f t="shared" si="35"/>
        <v>1.036</v>
      </c>
      <c r="CU92" s="23">
        <f t="shared" si="35"/>
        <v>4.133</v>
      </c>
      <c r="CV92" s="23">
        <f t="shared" si="35"/>
        <v>0</v>
      </c>
      <c r="CW92" s="23">
        <f t="shared" si="35"/>
        <v>0.57699999999999996</v>
      </c>
      <c r="CX92" s="23">
        <f t="shared" si="35"/>
        <v>2.41</v>
      </c>
      <c r="CY92" s="23">
        <f t="shared" si="35"/>
        <v>24.503</v>
      </c>
      <c r="CZ92" s="23">
        <f t="shared" si="35"/>
        <v>1.06</v>
      </c>
      <c r="DA92" s="23">
        <f t="shared" si="35"/>
        <v>1.7350000000000001</v>
      </c>
      <c r="DB92" s="23">
        <f t="shared" si="35"/>
        <v>1.7350000000000001</v>
      </c>
      <c r="DC92" s="23">
        <f t="shared" si="35"/>
        <v>3.085</v>
      </c>
      <c r="DD92" s="23">
        <f t="shared" si="35"/>
        <v>6.2880000000000003</v>
      </c>
      <c r="DE92" s="23">
        <f t="shared" si="35"/>
        <v>2.137</v>
      </c>
      <c r="DF92" s="23">
        <f t="shared" si="35"/>
        <v>1.542</v>
      </c>
      <c r="DG92" s="23">
        <f t="shared" si="35"/>
        <v>1.542</v>
      </c>
      <c r="DH92" s="23">
        <f t="shared" si="35"/>
        <v>1.542</v>
      </c>
      <c r="DI92" s="23">
        <f t="shared" si="35"/>
        <v>19.274000000000001</v>
      </c>
      <c r="DJ92" s="23">
        <f t="shared" si="35"/>
        <v>4.8179999999999996</v>
      </c>
      <c r="DK92" s="23">
        <f t="shared" si="35"/>
        <v>43.372000000000007</v>
      </c>
      <c r="DL92" s="23">
        <f t="shared" si="35"/>
        <v>19.305999999999997</v>
      </c>
      <c r="DM92" s="23">
        <f t="shared" si="35"/>
        <v>8.4980000000000011</v>
      </c>
      <c r="DN92" s="23">
        <f t="shared" si="35"/>
        <v>28.348999999999997</v>
      </c>
      <c r="DO92" s="23">
        <f t="shared" si="35"/>
        <v>27.935000000000002</v>
      </c>
      <c r="DP92" s="23">
        <f t="shared" si="35"/>
        <v>0</v>
      </c>
      <c r="DQ92" s="23">
        <f t="shared" si="35"/>
        <v>2.794</v>
      </c>
      <c r="DR92" s="23">
        <f t="shared" si="35"/>
        <v>2.41</v>
      </c>
      <c r="DS92" s="23">
        <f t="shared" si="35"/>
        <v>1.06</v>
      </c>
      <c r="DT92" s="23">
        <f t="shared" si="35"/>
        <v>0.86699999999999999</v>
      </c>
      <c r="DU92" s="23">
        <f t="shared" si="35"/>
        <v>2.41</v>
      </c>
      <c r="DV92" s="23">
        <f t="shared" si="35"/>
        <v>8.5969999999999995</v>
      </c>
      <c r="DW92" s="23">
        <f t="shared" si="35"/>
        <v>5.4269999999999996</v>
      </c>
      <c r="DX92" s="23">
        <f t="shared" si="35"/>
        <v>2.794</v>
      </c>
      <c r="DY92" s="23">
        <f t="shared" si="35"/>
        <v>19.957000000000001</v>
      </c>
      <c r="DZ92" s="23">
        <f t="shared" si="35"/>
        <v>14.530000000000001</v>
      </c>
      <c r="EA92" s="23">
        <f t="shared" si="35"/>
        <v>12.623999999999999</v>
      </c>
      <c r="EB92" s="23">
        <f t="shared" si="35"/>
        <v>3.56</v>
      </c>
      <c r="EC92" s="23">
        <f t="shared" si="35"/>
        <v>14.312999999999999</v>
      </c>
      <c r="ED92" s="23">
        <f t="shared" si="35"/>
        <v>4.673</v>
      </c>
      <c r="EE92" s="23">
        <f t="shared" si="35"/>
        <v>4.0759999999999996</v>
      </c>
      <c r="EF92" s="23">
        <f t="shared" si="35"/>
        <v>17.036999999999999</v>
      </c>
      <c r="EG92" s="23">
        <f t="shared" si="35"/>
        <v>5.1239999999999997</v>
      </c>
      <c r="EH92" s="23">
        <f t="shared" ref="EH92:GV92" si="36">EH91+EH88+EH81+EH66+EH7</f>
        <v>5.3079999999999998</v>
      </c>
      <c r="EI92" s="23">
        <f t="shared" si="36"/>
        <v>3.05</v>
      </c>
      <c r="EJ92" s="23">
        <f t="shared" si="36"/>
        <v>17.344000000000001</v>
      </c>
      <c r="EK92" s="23">
        <f t="shared" si="36"/>
        <v>10.877000000000001</v>
      </c>
      <c r="EL92" s="23">
        <f t="shared" si="36"/>
        <v>1.204</v>
      </c>
      <c r="EM92" s="23">
        <f t="shared" si="36"/>
        <v>28.251000000000001</v>
      </c>
      <c r="EN92" s="23">
        <f t="shared" si="36"/>
        <v>26.620999999999999</v>
      </c>
      <c r="EO92" s="23">
        <f t="shared" si="36"/>
        <v>1.3959999999999999</v>
      </c>
      <c r="EP92" s="23">
        <f t="shared" si="36"/>
        <v>2.262</v>
      </c>
      <c r="EQ92" s="23">
        <f t="shared" si="36"/>
        <v>17.304000000000002</v>
      </c>
      <c r="ER92" s="23">
        <f t="shared" si="36"/>
        <v>9.2750000000000004</v>
      </c>
      <c r="ES92" s="23">
        <f t="shared" si="36"/>
        <v>0.72</v>
      </c>
      <c r="ET92" s="23">
        <f t="shared" si="36"/>
        <v>0.33500000000000002</v>
      </c>
      <c r="EU92" s="23">
        <f t="shared" si="36"/>
        <v>3.3559999999999999</v>
      </c>
      <c r="EV92" s="23">
        <f t="shared" si="36"/>
        <v>300.34300000000002</v>
      </c>
      <c r="EW92" s="23">
        <f t="shared" si="36"/>
        <v>3.2170000000000001</v>
      </c>
      <c r="EX92" s="23">
        <f t="shared" si="36"/>
        <v>0.86699999999999999</v>
      </c>
      <c r="EY92" s="23">
        <f t="shared" si="36"/>
        <v>11.663</v>
      </c>
      <c r="EZ92" s="23">
        <f t="shared" si="36"/>
        <v>0.86699999999999999</v>
      </c>
      <c r="FA92" s="23">
        <f t="shared" si="36"/>
        <v>3.597</v>
      </c>
      <c r="FB92" s="23">
        <f t="shared" si="36"/>
        <v>3.2519999999999998</v>
      </c>
      <c r="FC92" s="23">
        <f t="shared" si="36"/>
        <v>3.3250000000000002</v>
      </c>
      <c r="FD92" s="23">
        <f t="shared" si="36"/>
        <v>2.1150000000000002</v>
      </c>
      <c r="FE92" s="23">
        <f t="shared" si="36"/>
        <v>4.0440000000000005</v>
      </c>
      <c r="FF92" s="23">
        <f t="shared" si="36"/>
        <v>0.86699999999999999</v>
      </c>
      <c r="FG92" s="23">
        <f t="shared" si="36"/>
        <v>5.1000000000000005</v>
      </c>
      <c r="FH92" s="23">
        <f t="shared" si="36"/>
        <v>41.525999999999996</v>
      </c>
      <c r="FI92" s="23">
        <f t="shared" si="36"/>
        <v>2.7480000000000002</v>
      </c>
      <c r="FJ92" s="23">
        <f t="shared" si="36"/>
        <v>0.67500000000000004</v>
      </c>
      <c r="FK92" s="23">
        <f t="shared" si="36"/>
        <v>23.02</v>
      </c>
      <c r="FL92" s="23">
        <f t="shared" si="36"/>
        <v>30.952000000000002</v>
      </c>
      <c r="FM92" s="23">
        <f t="shared" si="36"/>
        <v>24.979999999999997</v>
      </c>
      <c r="FN92" s="23">
        <f t="shared" si="36"/>
        <v>4.8759999999999994</v>
      </c>
      <c r="FO92" s="23">
        <f t="shared" si="36"/>
        <v>45.475000000000001</v>
      </c>
      <c r="FP92" s="23">
        <f t="shared" si="36"/>
        <v>1.542</v>
      </c>
      <c r="FQ92" s="23">
        <f t="shared" si="36"/>
        <v>1.7</v>
      </c>
      <c r="FR92" s="23">
        <f t="shared" si="36"/>
        <v>1.7</v>
      </c>
      <c r="FS92" s="23">
        <f t="shared" si="36"/>
        <v>1.06</v>
      </c>
      <c r="FT92" s="23">
        <f t="shared" si="36"/>
        <v>1.252</v>
      </c>
      <c r="FU92" s="23">
        <f t="shared" si="36"/>
        <v>1.06</v>
      </c>
      <c r="FV92" s="23">
        <f t="shared" si="36"/>
        <v>3.661</v>
      </c>
      <c r="FW92" s="23">
        <f t="shared" si="36"/>
        <v>8.1389999999999993</v>
      </c>
      <c r="FX92" s="23">
        <f t="shared" si="36"/>
        <v>0.98399999999999999</v>
      </c>
      <c r="FY92" s="23">
        <f t="shared" si="36"/>
        <v>45.853999999999999</v>
      </c>
      <c r="FZ92" s="23">
        <f t="shared" si="36"/>
        <v>0.16900000000000001</v>
      </c>
      <c r="GA92" s="23">
        <f t="shared" si="36"/>
        <v>21.84</v>
      </c>
      <c r="GB92" s="23">
        <f t="shared" si="36"/>
        <v>3.7050000000000001</v>
      </c>
      <c r="GC92" s="23">
        <f t="shared" si="36"/>
        <v>14.321</v>
      </c>
      <c r="GD92" s="23">
        <f t="shared" si="36"/>
        <v>1.986</v>
      </c>
      <c r="GE92" s="23">
        <f t="shared" si="36"/>
        <v>0.67500000000000004</v>
      </c>
      <c r="GF92" s="23">
        <f t="shared" si="36"/>
        <v>6.2960000000000003</v>
      </c>
      <c r="GG92" s="23">
        <f t="shared" si="36"/>
        <v>0.86699999999999999</v>
      </c>
      <c r="GH92" s="23">
        <f t="shared" si="36"/>
        <v>1.7069999999999999</v>
      </c>
      <c r="GI92" s="23">
        <f t="shared" si="36"/>
        <v>1.542</v>
      </c>
      <c r="GJ92" s="23">
        <f t="shared" si="36"/>
        <v>6.282</v>
      </c>
      <c r="GK92" s="23">
        <f t="shared" si="36"/>
        <v>2.2320000000000002</v>
      </c>
      <c r="GL92" s="23">
        <f t="shared" si="36"/>
        <v>1.7350000000000001</v>
      </c>
      <c r="GM92" s="23">
        <f t="shared" si="36"/>
        <v>13.055</v>
      </c>
      <c r="GN92" s="23">
        <f t="shared" si="36"/>
        <v>1.35</v>
      </c>
      <c r="GO92" s="23">
        <f t="shared" si="36"/>
        <v>1.542</v>
      </c>
      <c r="GP92" s="23">
        <f t="shared" si="36"/>
        <v>1.35</v>
      </c>
      <c r="GQ92" s="23">
        <f t="shared" si="36"/>
        <v>0</v>
      </c>
      <c r="GR92" s="23">
        <f t="shared" si="36"/>
        <v>0</v>
      </c>
      <c r="GS92" s="23">
        <f t="shared" si="36"/>
        <v>0.192</v>
      </c>
      <c r="GT92" s="23">
        <f t="shared" si="36"/>
        <v>2.8840000000000003</v>
      </c>
      <c r="GU92" s="23">
        <f t="shared" si="36"/>
        <v>0.192</v>
      </c>
      <c r="GV92" s="23">
        <f t="shared" si="36"/>
        <v>225.26000000000002</v>
      </c>
      <c r="GW92" s="23">
        <f t="shared" ref="GW92:IF92" si="37">GW91+GW88+GW81+GW66+GW7</f>
        <v>0</v>
      </c>
      <c r="GX92" s="23">
        <f t="shared" si="37"/>
        <v>1.06</v>
      </c>
      <c r="GY92" s="23">
        <f t="shared" si="37"/>
        <v>1.06</v>
      </c>
      <c r="GZ92" s="23">
        <f t="shared" si="37"/>
        <v>13.619</v>
      </c>
      <c r="HA92" s="23">
        <f t="shared" si="37"/>
        <v>0.38500000000000001</v>
      </c>
      <c r="HB92" s="23">
        <f t="shared" si="37"/>
        <v>30.573</v>
      </c>
      <c r="HC92" s="23">
        <f t="shared" si="37"/>
        <v>3.0230000000000001</v>
      </c>
      <c r="HD92" s="23">
        <f t="shared" si="37"/>
        <v>2.9470000000000001</v>
      </c>
      <c r="HE92" s="23">
        <f t="shared" si="37"/>
        <v>2.2170000000000001</v>
      </c>
      <c r="HF92" s="23">
        <f t="shared" si="37"/>
        <v>0.192</v>
      </c>
      <c r="HG92" s="23">
        <f t="shared" si="37"/>
        <v>18.606000000000002</v>
      </c>
      <c r="HH92" s="23">
        <f t="shared" si="37"/>
        <v>0.29899999999999999</v>
      </c>
      <c r="HI92" s="23">
        <f t="shared" si="37"/>
        <v>0</v>
      </c>
      <c r="HJ92" s="23">
        <f t="shared" si="37"/>
        <v>0</v>
      </c>
      <c r="HK92" s="23">
        <f t="shared" si="37"/>
        <v>0</v>
      </c>
      <c r="HL92" s="23">
        <f t="shared" si="37"/>
        <v>0.192</v>
      </c>
      <c r="HM92" s="23">
        <f t="shared" si="37"/>
        <v>479.77499999999998</v>
      </c>
      <c r="HN92" s="23">
        <f t="shared" si="37"/>
        <v>0.67500000000000004</v>
      </c>
      <c r="HO92" s="23">
        <f t="shared" si="37"/>
        <v>125.39200000000001</v>
      </c>
      <c r="HP92" s="23">
        <f t="shared" si="37"/>
        <v>1.06</v>
      </c>
      <c r="HQ92" s="23">
        <f t="shared" si="37"/>
        <v>0.67500000000000004</v>
      </c>
      <c r="HR92" s="23">
        <f t="shared" si="37"/>
        <v>1.542</v>
      </c>
      <c r="HS92" s="23">
        <f t="shared" si="37"/>
        <v>16.763999999999999</v>
      </c>
      <c r="HT92" s="23">
        <f t="shared" si="37"/>
        <v>4.3369999999999997</v>
      </c>
      <c r="HU92" s="23">
        <f t="shared" si="37"/>
        <v>0.67500000000000004</v>
      </c>
      <c r="HV92" s="23">
        <f t="shared" si="37"/>
        <v>1.35</v>
      </c>
      <c r="HW92" s="23">
        <f t="shared" si="37"/>
        <v>12.123000000000001</v>
      </c>
      <c r="HX92" s="23">
        <f t="shared" si="37"/>
        <v>8.3819999999999997</v>
      </c>
      <c r="HY92" s="23">
        <f t="shared" si="37"/>
        <v>0.67500000000000004</v>
      </c>
      <c r="HZ92" s="23">
        <f t="shared" si="37"/>
        <v>1.06</v>
      </c>
      <c r="IA92" s="23">
        <f t="shared" si="37"/>
        <v>1.286</v>
      </c>
      <c r="IB92" s="23">
        <f t="shared" si="37"/>
        <v>6.9610000000000003</v>
      </c>
      <c r="IC92" s="23">
        <f t="shared" si="37"/>
        <v>1.35</v>
      </c>
      <c r="ID92" s="23">
        <f t="shared" si="37"/>
        <v>12.298999999999999</v>
      </c>
      <c r="IE92" s="23">
        <f t="shared" si="37"/>
        <v>3.4170000000000003</v>
      </c>
      <c r="IF92" s="23">
        <f t="shared" si="37"/>
        <v>764.53100000000006</v>
      </c>
    </row>
    <row r="93" spans="1:240" s="34" customFormat="1">
      <c r="A93" s="32"/>
      <c r="B93" s="65" t="s">
        <v>115</v>
      </c>
      <c r="C93" s="47" t="s">
        <v>116</v>
      </c>
      <c r="D93" s="50">
        <f>SUM(G93:IF93)</f>
        <v>1064959.79</v>
      </c>
      <c r="E93" s="47"/>
      <c r="F93" s="47"/>
      <c r="G93" s="47">
        <v>4639</v>
      </c>
      <c r="H93" s="47">
        <v>3257</v>
      </c>
      <c r="I93" s="47">
        <v>1863</v>
      </c>
      <c r="J93" s="47">
        <v>1043</v>
      </c>
      <c r="K93" s="47">
        <v>5513.85</v>
      </c>
      <c r="L93" s="47">
        <v>1940.18</v>
      </c>
      <c r="M93" s="47">
        <v>770.14</v>
      </c>
      <c r="N93" s="47">
        <v>3532</v>
      </c>
      <c r="O93" s="47">
        <v>1683</v>
      </c>
      <c r="P93" s="47">
        <v>2508</v>
      </c>
      <c r="Q93" s="47">
        <v>4164</v>
      </c>
      <c r="R93" s="47">
        <v>2360</v>
      </c>
      <c r="S93" s="47">
        <v>5598</v>
      </c>
      <c r="T93" s="47">
        <v>4435</v>
      </c>
      <c r="U93" s="47">
        <v>4187</v>
      </c>
      <c r="V93" s="47">
        <v>4155</v>
      </c>
      <c r="W93" s="47">
        <v>4191</v>
      </c>
      <c r="X93" s="47">
        <v>3458</v>
      </c>
      <c r="Y93" s="47">
        <v>3462</v>
      </c>
      <c r="Z93" s="47">
        <v>1606</v>
      </c>
      <c r="AA93" s="47">
        <v>2571</v>
      </c>
      <c r="AB93" s="47">
        <v>4927</v>
      </c>
      <c r="AC93" s="47">
        <v>4970.47</v>
      </c>
      <c r="AD93" s="47">
        <v>4626</v>
      </c>
      <c r="AE93" s="47">
        <v>4759</v>
      </c>
      <c r="AF93" s="47">
        <v>2272</v>
      </c>
      <c r="AG93" s="47">
        <v>5075</v>
      </c>
      <c r="AH93" s="47">
        <v>4478</v>
      </c>
      <c r="AI93" s="47">
        <v>2279</v>
      </c>
      <c r="AJ93" s="47">
        <v>1313</v>
      </c>
      <c r="AK93" s="47">
        <v>1384</v>
      </c>
      <c r="AL93" s="47">
        <v>3253</v>
      </c>
      <c r="AM93" s="47">
        <v>1250</v>
      </c>
      <c r="AN93" s="47">
        <v>1620</v>
      </c>
      <c r="AO93" s="47">
        <v>4506</v>
      </c>
      <c r="AP93" s="47">
        <v>2647</v>
      </c>
      <c r="AQ93" s="47">
        <v>798</v>
      </c>
      <c r="AR93" s="47">
        <v>6024</v>
      </c>
      <c r="AS93" s="47">
        <v>1575</v>
      </c>
      <c r="AT93" s="47">
        <v>2631</v>
      </c>
      <c r="AU93" s="47">
        <v>4817</v>
      </c>
      <c r="AV93" s="47">
        <v>1980</v>
      </c>
      <c r="AW93" s="47">
        <v>3098</v>
      </c>
      <c r="AX93" s="47">
        <v>4807</v>
      </c>
      <c r="AY93" s="47">
        <v>870</v>
      </c>
      <c r="AZ93" s="47">
        <v>4152</v>
      </c>
      <c r="BA93" s="47">
        <v>2942</v>
      </c>
      <c r="BB93" s="47">
        <v>2762</v>
      </c>
      <c r="BC93" s="47">
        <v>3770</v>
      </c>
      <c r="BD93" s="47">
        <v>2762</v>
      </c>
      <c r="BE93" s="47">
        <v>2126</v>
      </c>
      <c r="BF93" s="47">
        <v>3033</v>
      </c>
      <c r="BG93" s="47">
        <v>6121</v>
      </c>
      <c r="BH93" s="47">
        <v>745</v>
      </c>
      <c r="BI93" s="47">
        <v>544</v>
      </c>
      <c r="BJ93" s="47">
        <v>781</v>
      </c>
      <c r="BK93" s="47">
        <v>935</v>
      </c>
      <c r="BL93" s="47">
        <v>5770</v>
      </c>
      <c r="BM93" s="47">
        <v>2389</v>
      </c>
      <c r="BN93" s="47">
        <v>5645</v>
      </c>
      <c r="BO93" s="47">
        <v>4371</v>
      </c>
      <c r="BP93" s="47">
        <v>536</v>
      </c>
      <c r="BQ93" s="47">
        <v>1445</v>
      </c>
      <c r="BR93" s="47">
        <v>1117</v>
      </c>
      <c r="BS93" s="47">
        <v>4336</v>
      </c>
      <c r="BT93" s="47">
        <v>6394</v>
      </c>
      <c r="BU93" s="47">
        <v>11905</v>
      </c>
      <c r="BV93" s="47">
        <v>2260</v>
      </c>
      <c r="BW93" s="47">
        <v>296</v>
      </c>
      <c r="BX93" s="47">
        <v>5442</v>
      </c>
      <c r="BY93" s="47">
        <v>4801</v>
      </c>
      <c r="BZ93" s="47">
        <v>342</v>
      </c>
      <c r="CA93" s="47">
        <v>5664</v>
      </c>
      <c r="CB93" s="47">
        <v>4539</v>
      </c>
      <c r="CC93" s="47">
        <v>3926</v>
      </c>
      <c r="CD93" s="47">
        <v>5478</v>
      </c>
      <c r="CE93" s="47">
        <v>5333</v>
      </c>
      <c r="CF93" s="47">
        <v>4187</v>
      </c>
      <c r="CG93" s="47">
        <v>2228</v>
      </c>
      <c r="CH93" s="47">
        <v>1844</v>
      </c>
      <c r="CI93" s="47">
        <v>251</v>
      </c>
      <c r="CJ93" s="47">
        <v>1580</v>
      </c>
      <c r="CK93" s="47">
        <v>2489</v>
      </c>
      <c r="CL93" s="47">
        <v>5516</v>
      </c>
      <c r="CM93" s="47">
        <v>4134</v>
      </c>
      <c r="CN93" s="47">
        <v>5838</v>
      </c>
      <c r="CO93" s="47">
        <v>2541</v>
      </c>
      <c r="CP93" s="47">
        <v>2048</v>
      </c>
      <c r="CQ93" s="47">
        <v>4131</v>
      </c>
      <c r="CR93" s="47">
        <v>2280</v>
      </c>
      <c r="CS93" s="47">
        <v>2271</v>
      </c>
      <c r="CT93" s="47">
        <v>3555</v>
      </c>
      <c r="CU93" s="47">
        <v>3395</v>
      </c>
      <c r="CV93" s="47">
        <v>3208</v>
      </c>
      <c r="CW93" s="47">
        <v>4140</v>
      </c>
      <c r="CX93" s="47">
        <v>2948</v>
      </c>
      <c r="CY93" s="47">
        <v>2343</v>
      </c>
      <c r="CZ93" s="47">
        <v>2280</v>
      </c>
      <c r="DA93" s="47">
        <v>7372</v>
      </c>
      <c r="DB93" s="47">
        <v>1621</v>
      </c>
      <c r="DC93" s="47">
        <v>3006</v>
      </c>
      <c r="DD93" s="47">
        <v>2508</v>
      </c>
      <c r="DE93" s="47">
        <v>10846</v>
      </c>
      <c r="DF93" s="47">
        <v>487</v>
      </c>
      <c r="DG93" s="47">
        <v>4809</v>
      </c>
      <c r="DH93" s="47">
        <v>2405</v>
      </c>
      <c r="DI93" s="47">
        <v>4748</v>
      </c>
      <c r="DJ93" s="47">
        <v>4665</v>
      </c>
      <c r="DK93" s="47">
        <v>29219</v>
      </c>
      <c r="DL93" s="47">
        <v>24914</v>
      </c>
      <c r="DM93" s="47">
        <v>28123</v>
      </c>
      <c r="DN93" s="47">
        <v>10774</v>
      </c>
      <c r="DO93" s="47">
        <v>28311</v>
      </c>
      <c r="DP93" s="47">
        <v>14754</v>
      </c>
      <c r="DQ93" s="47">
        <v>2760</v>
      </c>
      <c r="DR93" s="47">
        <v>2560</v>
      </c>
      <c r="DS93" s="47">
        <v>3508</v>
      </c>
      <c r="DT93" s="47">
        <v>2532</v>
      </c>
      <c r="DU93" s="47">
        <v>4378</v>
      </c>
      <c r="DV93" s="47">
        <v>2904</v>
      </c>
      <c r="DW93" s="47">
        <v>17434</v>
      </c>
      <c r="DX93" s="47">
        <v>6734</v>
      </c>
      <c r="DY93" s="47">
        <v>24816</v>
      </c>
      <c r="DZ93" s="47">
        <v>6440</v>
      </c>
      <c r="EA93" s="47">
        <v>6977</v>
      </c>
      <c r="EB93" s="47">
        <v>34690</v>
      </c>
      <c r="EC93" s="47">
        <v>6332</v>
      </c>
      <c r="ED93" s="47">
        <v>6986</v>
      </c>
      <c r="EE93" s="47">
        <v>6984</v>
      </c>
      <c r="EF93" s="47">
        <v>4694</v>
      </c>
      <c r="EG93" s="47">
        <v>4596</v>
      </c>
      <c r="EH93" s="47">
        <v>7359</v>
      </c>
      <c r="EI93" s="47">
        <v>5976</v>
      </c>
      <c r="EJ93" s="47">
        <v>2901</v>
      </c>
      <c r="EK93" s="47">
        <v>3404</v>
      </c>
      <c r="EL93" s="47">
        <v>982</v>
      </c>
      <c r="EM93" s="47">
        <v>2349</v>
      </c>
      <c r="EN93" s="47">
        <v>2348</v>
      </c>
      <c r="EO93" s="47">
        <v>2359</v>
      </c>
      <c r="EP93" s="47">
        <v>4942</v>
      </c>
      <c r="EQ93" s="47">
        <v>3076</v>
      </c>
      <c r="ER93" s="47">
        <v>3202</v>
      </c>
      <c r="ES93" s="47">
        <v>3964</v>
      </c>
      <c r="ET93" s="47">
        <v>1919</v>
      </c>
      <c r="EU93" s="47">
        <v>2151</v>
      </c>
      <c r="EV93" s="47">
        <v>3643</v>
      </c>
      <c r="EW93" s="47">
        <v>15242</v>
      </c>
      <c r="EX93" s="47">
        <v>7344</v>
      </c>
      <c r="EY93" s="47">
        <v>4324</v>
      </c>
      <c r="EZ93" s="47">
        <v>4568</v>
      </c>
      <c r="FA93" s="47">
        <v>4950</v>
      </c>
      <c r="FB93" s="47">
        <v>4193</v>
      </c>
      <c r="FC93" s="47">
        <v>5479</v>
      </c>
      <c r="FD93" s="47">
        <v>3494</v>
      </c>
      <c r="FE93" s="47">
        <v>3557</v>
      </c>
      <c r="FF93" s="47">
        <v>4140</v>
      </c>
      <c r="FG93" s="47">
        <v>4184</v>
      </c>
      <c r="FH93" s="47">
        <v>8944.73</v>
      </c>
      <c r="FI93" s="47">
        <v>18018.669999999998</v>
      </c>
      <c r="FJ93" s="47">
        <v>3413</v>
      </c>
      <c r="FK93" s="47">
        <v>3474</v>
      </c>
      <c r="FL93" s="47">
        <v>24509.35</v>
      </c>
      <c r="FM93" s="47">
        <v>28987</v>
      </c>
      <c r="FN93" s="47">
        <v>5956</v>
      </c>
      <c r="FO93" s="47">
        <v>8350</v>
      </c>
      <c r="FP93" s="47">
        <v>2536</v>
      </c>
      <c r="FQ93" s="47">
        <v>4311</v>
      </c>
      <c r="FR93" s="47">
        <v>5192</v>
      </c>
      <c r="FS93" s="47">
        <v>3766</v>
      </c>
      <c r="FT93" s="47">
        <v>2537</v>
      </c>
      <c r="FU93" s="47">
        <v>2804</v>
      </c>
      <c r="FV93" s="47">
        <v>4306</v>
      </c>
      <c r="FW93" s="47">
        <v>2048</v>
      </c>
      <c r="FX93" s="47">
        <v>3014</v>
      </c>
      <c r="FY93" s="47">
        <v>3596</v>
      </c>
      <c r="FZ93" s="47">
        <v>2573</v>
      </c>
      <c r="GA93" s="47">
        <v>3802</v>
      </c>
      <c r="GB93" s="47">
        <v>3457</v>
      </c>
      <c r="GC93" s="47">
        <v>1252</v>
      </c>
      <c r="GD93" s="47">
        <v>3463</v>
      </c>
      <c r="GE93" s="47">
        <v>4031</v>
      </c>
      <c r="GF93" s="47">
        <v>1798</v>
      </c>
      <c r="GG93" s="47">
        <v>411</v>
      </c>
      <c r="GH93" s="47">
        <v>3453</v>
      </c>
      <c r="GI93" s="47">
        <v>2245</v>
      </c>
      <c r="GJ93" s="47">
        <v>3514</v>
      </c>
      <c r="GK93" s="47">
        <v>4086</v>
      </c>
      <c r="GL93" s="47">
        <v>1069</v>
      </c>
      <c r="GM93" s="47">
        <v>1022</v>
      </c>
      <c r="GN93" s="47">
        <v>1753</v>
      </c>
      <c r="GO93" s="47">
        <v>2458</v>
      </c>
      <c r="GP93" s="47">
        <v>3905</v>
      </c>
      <c r="GQ93" s="47">
        <v>2568</v>
      </c>
      <c r="GR93" s="47">
        <v>1604</v>
      </c>
      <c r="GS93" s="47">
        <v>5032</v>
      </c>
      <c r="GT93" s="47">
        <v>2637</v>
      </c>
      <c r="GU93" s="47">
        <v>2741</v>
      </c>
      <c r="GV93" s="47">
        <v>2000</v>
      </c>
      <c r="GW93" s="47">
        <v>1424</v>
      </c>
      <c r="GX93" s="47">
        <v>567.4</v>
      </c>
      <c r="GY93" s="47">
        <v>1178</v>
      </c>
      <c r="GZ93" s="47">
        <v>2139</v>
      </c>
      <c r="HA93" s="47">
        <v>1208</v>
      </c>
      <c r="HB93" s="47">
        <v>5282</v>
      </c>
      <c r="HC93" s="47">
        <v>3935</v>
      </c>
      <c r="HD93" s="47">
        <v>3433</v>
      </c>
      <c r="HE93" s="47">
        <v>8273</v>
      </c>
      <c r="HF93" s="47">
        <v>195</v>
      </c>
      <c r="HG93" s="47">
        <v>590</v>
      </c>
      <c r="HH93" s="47">
        <v>1759</v>
      </c>
      <c r="HI93" s="47">
        <v>2041</v>
      </c>
      <c r="HJ93" s="47">
        <v>2112</v>
      </c>
      <c r="HK93" s="47">
        <v>871</v>
      </c>
      <c r="HL93" s="47">
        <v>5125</v>
      </c>
      <c r="HM93" s="47">
        <v>3929</v>
      </c>
      <c r="HN93" s="47">
        <v>1980</v>
      </c>
      <c r="HO93" s="47">
        <v>13634</v>
      </c>
      <c r="HP93" s="47">
        <v>2485</v>
      </c>
      <c r="HQ93" s="47">
        <v>2374</v>
      </c>
      <c r="HR93" s="47">
        <v>2540</v>
      </c>
      <c r="HS93" s="47">
        <v>5261</v>
      </c>
      <c r="HT93" s="47">
        <v>3360</v>
      </c>
      <c r="HU93" s="47">
        <v>4202</v>
      </c>
      <c r="HV93" s="47">
        <v>1582</v>
      </c>
      <c r="HW93" s="47">
        <v>4517</v>
      </c>
      <c r="HX93" s="47">
        <v>2745</v>
      </c>
      <c r="HY93" s="47">
        <v>2787</v>
      </c>
      <c r="HZ93" s="47">
        <v>2570</v>
      </c>
      <c r="IA93" s="47">
        <v>2401</v>
      </c>
      <c r="IB93" s="47">
        <v>1642</v>
      </c>
      <c r="IC93" s="47">
        <v>2556</v>
      </c>
      <c r="ID93" s="47">
        <v>5550</v>
      </c>
      <c r="IE93" s="47">
        <v>2561</v>
      </c>
      <c r="IF93" s="47">
        <v>4813</v>
      </c>
    </row>
    <row r="94" spans="1:240">
      <c r="A94" s="21"/>
      <c r="B94" s="35" t="s">
        <v>117</v>
      </c>
      <c r="C94" s="49" t="s">
        <v>17</v>
      </c>
      <c r="D94" s="50">
        <f t="shared" ref="D94:D96" si="38">SUM(G94:IF94)</f>
        <v>5409.9957331999994</v>
      </c>
      <c r="E94" s="49"/>
      <c r="F94" s="50"/>
      <c r="G94" s="50">
        <f>G93*5.08/1000</f>
        <v>23.566119999999998</v>
      </c>
      <c r="H94" s="50">
        <f t="shared" ref="H94:BX94" si="39">H93*5.08/1000</f>
        <v>16.545560000000002</v>
      </c>
      <c r="I94" s="50">
        <f t="shared" si="39"/>
        <v>9.4640400000000007</v>
      </c>
      <c r="J94" s="50">
        <f t="shared" si="39"/>
        <v>5.2984400000000003</v>
      </c>
      <c r="K94" s="50">
        <f t="shared" si="39"/>
        <v>28.010358000000004</v>
      </c>
      <c r="L94" s="50">
        <f t="shared" si="39"/>
        <v>9.8561144000000009</v>
      </c>
      <c r="M94" s="50">
        <f t="shared" si="39"/>
        <v>3.9123112</v>
      </c>
      <c r="N94" s="50">
        <f t="shared" si="39"/>
        <v>17.94256</v>
      </c>
      <c r="O94" s="50">
        <f t="shared" si="39"/>
        <v>8.5496400000000001</v>
      </c>
      <c r="P94" s="50">
        <f t="shared" si="39"/>
        <v>12.740639999999999</v>
      </c>
      <c r="Q94" s="50">
        <f t="shared" si="39"/>
        <v>21.153119999999998</v>
      </c>
      <c r="R94" s="50">
        <f t="shared" si="39"/>
        <v>11.988799999999999</v>
      </c>
      <c r="S94" s="50">
        <f t="shared" si="39"/>
        <v>28.437840000000001</v>
      </c>
      <c r="T94" s="50">
        <f t="shared" si="39"/>
        <v>22.529799999999998</v>
      </c>
      <c r="U94" s="50">
        <f t="shared" si="39"/>
        <v>21.269959999999998</v>
      </c>
      <c r="V94" s="50">
        <f t="shared" si="39"/>
        <v>21.107400000000002</v>
      </c>
      <c r="W94" s="50">
        <f t="shared" si="39"/>
        <v>21.290279999999999</v>
      </c>
      <c r="X94" s="50">
        <f t="shared" si="39"/>
        <v>17.56664</v>
      </c>
      <c r="Y94" s="50">
        <f t="shared" si="39"/>
        <v>17.586959999999998</v>
      </c>
      <c r="Z94" s="50">
        <f t="shared" si="39"/>
        <v>8.1584800000000008</v>
      </c>
      <c r="AA94" s="50">
        <f t="shared" si="39"/>
        <v>13.06068</v>
      </c>
      <c r="AB94" s="50">
        <f t="shared" si="39"/>
        <v>25.029160000000001</v>
      </c>
      <c r="AC94" s="50">
        <f t="shared" si="39"/>
        <v>25.249987600000001</v>
      </c>
      <c r="AD94" s="50">
        <f t="shared" si="39"/>
        <v>23.500080000000001</v>
      </c>
      <c r="AE94" s="50">
        <f t="shared" si="39"/>
        <v>24.175720000000002</v>
      </c>
      <c r="AF94" s="50">
        <f t="shared" si="39"/>
        <v>11.54176</v>
      </c>
      <c r="AG94" s="50">
        <f t="shared" si="39"/>
        <v>25.780999999999999</v>
      </c>
      <c r="AH94" s="50">
        <f t="shared" si="39"/>
        <v>22.748240000000003</v>
      </c>
      <c r="AI94" s="50">
        <f t="shared" si="39"/>
        <v>11.57732</v>
      </c>
      <c r="AJ94" s="50">
        <f t="shared" si="39"/>
        <v>6.6700400000000002</v>
      </c>
      <c r="AK94" s="50">
        <f t="shared" si="39"/>
        <v>7.0307200000000005</v>
      </c>
      <c r="AL94" s="50">
        <f t="shared" si="39"/>
        <v>16.52524</v>
      </c>
      <c r="AM94" s="50">
        <f t="shared" si="39"/>
        <v>6.35</v>
      </c>
      <c r="AN94" s="50">
        <f t="shared" si="39"/>
        <v>8.2295999999999996</v>
      </c>
      <c r="AO94" s="50">
        <f t="shared" si="39"/>
        <v>22.89048</v>
      </c>
      <c r="AP94" s="50">
        <f t="shared" si="39"/>
        <v>13.446759999999999</v>
      </c>
      <c r="AQ94" s="50">
        <f t="shared" si="39"/>
        <v>4.0538400000000001</v>
      </c>
      <c r="AR94" s="50">
        <f t="shared" si="39"/>
        <v>30.601920000000003</v>
      </c>
      <c r="AS94" s="50">
        <f t="shared" si="39"/>
        <v>8.0009999999999994</v>
      </c>
      <c r="AT94" s="50">
        <f t="shared" si="39"/>
        <v>13.36548</v>
      </c>
      <c r="AU94" s="50">
        <f t="shared" si="39"/>
        <v>24.470359999999999</v>
      </c>
      <c r="AV94" s="50">
        <f t="shared" si="39"/>
        <v>10.058399999999999</v>
      </c>
      <c r="AW94" s="50">
        <f t="shared" si="39"/>
        <v>15.73784</v>
      </c>
      <c r="AX94" s="50">
        <f t="shared" si="39"/>
        <v>24.419560000000001</v>
      </c>
      <c r="AY94" s="50">
        <f t="shared" si="39"/>
        <v>4.4196</v>
      </c>
      <c r="AZ94" s="50">
        <f t="shared" si="39"/>
        <v>21.09216</v>
      </c>
      <c r="BA94" s="50">
        <f t="shared" si="39"/>
        <v>14.945360000000001</v>
      </c>
      <c r="BB94" s="50">
        <f t="shared" si="39"/>
        <v>14.03096</v>
      </c>
      <c r="BC94" s="50">
        <f t="shared" si="39"/>
        <v>19.151599999999998</v>
      </c>
      <c r="BD94" s="50">
        <f t="shared" si="39"/>
        <v>14.03096</v>
      </c>
      <c r="BE94" s="50">
        <f t="shared" si="39"/>
        <v>10.800079999999999</v>
      </c>
      <c r="BF94" s="50">
        <f t="shared" si="39"/>
        <v>15.407639999999999</v>
      </c>
      <c r="BG94" s="50">
        <f t="shared" si="39"/>
        <v>31.09468</v>
      </c>
      <c r="BH94" s="50">
        <f t="shared" si="39"/>
        <v>3.7845999999999997</v>
      </c>
      <c r="BI94" s="50">
        <f t="shared" si="39"/>
        <v>2.7635200000000002</v>
      </c>
      <c r="BJ94" s="50">
        <f t="shared" si="39"/>
        <v>3.9674800000000001</v>
      </c>
      <c r="BK94" s="50">
        <f t="shared" si="39"/>
        <v>4.7498000000000005</v>
      </c>
      <c r="BL94" s="50">
        <f t="shared" si="39"/>
        <v>29.311600000000002</v>
      </c>
      <c r="BM94" s="50">
        <f t="shared" si="39"/>
        <v>12.13612</v>
      </c>
      <c r="BN94" s="50">
        <f t="shared" si="39"/>
        <v>28.676600000000001</v>
      </c>
      <c r="BO94" s="50">
        <f t="shared" si="39"/>
        <v>22.20468</v>
      </c>
      <c r="BP94" s="50">
        <f t="shared" si="39"/>
        <v>2.72288</v>
      </c>
      <c r="BQ94" s="50">
        <f t="shared" si="39"/>
        <v>7.3406000000000002</v>
      </c>
      <c r="BR94" s="50">
        <f t="shared" si="39"/>
        <v>5.6743600000000001</v>
      </c>
      <c r="BS94" s="50">
        <f t="shared" si="39"/>
        <v>22.026880000000002</v>
      </c>
      <c r="BT94" s="50">
        <f t="shared" si="39"/>
        <v>32.481520000000003</v>
      </c>
      <c r="BU94" s="50">
        <f t="shared" si="39"/>
        <v>60.477400000000003</v>
      </c>
      <c r="BV94" s="50">
        <f t="shared" si="39"/>
        <v>11.480799999999999</v>
      </c>
      <c r="BW94" s="50">
        <f t="shared" si="39"/>
        <v>1.5036800000000001</v>
      </c>
      <c r="BX94" s="50">
        <f t="shared" si="39"/>
        <v>27.64536</v>
      </c>
      <c r="BY94" s="50">
        <f t="shared" ref="BY94:EJ94" si="40">BY93*5.08/1000</f>
        <v>24.389080000000003</v>
      </c>
      <c r="BZ94" s="50">
        <f t="shared" si="40"/>
        <v>1.7373600000000002</v>
      </c>
      <c r="CA94" s="50">
        <f t="shared" si="40"/>
        <v>28.773119999999999</v>
      </c>
      <c r="CB94" s="50">
        <f t="shared" si="40"/>
        <v>23.058119999999999</v>
      </c>
      <c r="CC94" s="50">
        <f t="shared" si="40"/>
        <v>19.944080000000003</v>
      </c>
      <c r="CD94" s="50">
        <f t="shared" si="40"/>
        <v>27.828240000000001</v>
      </c>
      <c r="CE94" s="50">
        <f t="shared" si="40"/>
        <v>27.091639999999998</v>
      </c>
      <c r="CF94" s="50">
        <f t="shared" si="40"/>
        <v>21.269959999999998</v>
      </c>
      <c r="CG94" s="50">
        <f t="shared" si="40"/>
        <v>11.318239999999999</v>
      </c>
      <c r="CH94" s="50">
        <f t="shared" si="40"/>
        <v>9.3675200000000007</v>
      </c>
      <c r="CI94" s="50">
        <f t="shared" si="40"/>
        <v>1.27508</v>
      </c>
      <c r="CJ94" s="50">
        <f t="shared" si="40"/>
        <v>8.0264000000000006</v>
      </c>
      <c r="CK94" s="50">
        <f t="shared" si="40"/>
        <v>12.644120000000001</v>
      </c>
      <c r="CL94" s="50">
        <f t="shared" si="40"/>
        <v>28.021279999999997</v>
      </c>
      <c r="CM94" s="50">
        <f t="shared" si="40"/>
        <v>21.000720000000001</v>
      </c>
      <c r="CN94" s="50">
        <f t="shared" si="40"/>
        <v>29.657040000000002</v>
      </c>
      <c r="CO94" s="50">
        <f t="shared" si="40"/>
        <v>12.908280000000001</v>
      </c>
      <c r="CP94" s="50">
        <f t="shared" si="40"/>
        <v>10.403840000000001</v>
      </c>
      <c r="CQ94" s="50">
        <f t="shared" si="40"/>
        <v>20.985479999999999</v>
      </c>
      <c r="CR94" s="50">
        <f t="shared" si="40"/>
        <v>11.5824</v>
      </c>
      <c r="CS94" s="50">
        <f t="shared" si="40"/>
        <v>11.53668</v>
      </c>
      <c r="CT94" s="50">
        <f t="shared" si="40"/>
        <v>18.0594</v>
      </c>
      <c r="CU94" s="50">
        <f t="shared" si="40"/>
        <v>17.246599999999997</v>
      </c>
      <c r="CV94" s="50">
        <f t="shared" si="40"/>
        <v>16.29664</v>
      </c>
      <c r="CW94" s="50">
        <f t="shared" si="40"/>
        <v>21.031200000000002</v>
      </c>
      <c r="CX94" s="50">
        <f t="shared" si="40"/>
        <v>14.97584</v>
      </c>
      <c r="CY94" s="50">
        <f t="shared" si="40"/>
        <v>11.90244</v>
      </c>
      <c r="CZ94" s="50">
        <f t="shared" si="40"/>
        <v>11.5824</v>
      </c>
      <c r="DA94" s="50">
        <f t="shared" si="40"/>
        <v>37.449760000000005</v>
      </c>
      <c r="DB94" s="50">
        <f t="shared" si="40"/>
        <v>8.2346800000000009</v>
      </c>
      <c r="DC94" s="50">
        <f t="shared" si="40"/>
        <v>15.270479999999999</v>
      </c>
      <c r="DD94" s="50">
        <f t="shared" si="40"/>
        <v>12.740639999999999</v>
      </c>
      <c r="DE94" s="50">
        <f t="shared" si="40"/>
        <v>55.097679999999997</v>
      </c>
      <c r="DF94" s="50">
        <f t="shared" si="40"/>
        <v>2.4739599999999999</v>
      </c>
      <c r="DG94" s="50">
        <f t="shared" si="40"/>
        <v>24.42972</v>
      </c>
      <c r="DH94" s="50">
        <f t="shared" si="40"/>
        <v>12.2174</v>
      </c>
      <c r="DI94" s="50">
        <f t="shared" si="40"/>
        <v>24.11984</v>
      </c>
      <c r="DJ94" s="50">
        <f t="shared" si="40"/>
        <v>23.6982</v>
      </c>
      <c r="DK94" s="50">
        <f t="shared" si="40"/>
        <v>148.43251999999998</v>
      </c>
      <c r="DL94" s="50">
        <f t="shared" si="40"/>
        <v>126.56312</v>
      </c>
      <c r="DM94" s="50">
        <f t="shared" si="40"/>
        <v>142.86483999999999</v>
      </c>
      <c r="DN94" s="50">
        <f t="shared" si="40"/>
        <v>54.731919999999995</v>
      </c>
      <c r="DO94" s="50">
        <f t="shared" si="40"/>
        <v>143.81988000000001</v>
      </c>
      <c r="DP94" s="50">
        <f t="shared" si="40"/>
        <v>74.950320000000005</v>
      </c>
      <c r="DQ94" s="50">
        <f t="shared" si="40"/>
        <v>14.020800000000001</v>
      </c>
      <c r="DR94" s="50">
        <f t="shared" si="40"/>
        <v>13.004799999999999</v>
      </c>
      <c r="DS94" s="50">
        <f t="shared" si="40"/>
        <v>17.820640000000001</v>
      </c>
      <c r="DT94" s="50">
        <f t="shared" si="40"/>
        <v>12.86256</v>
      </c>
      <c r="DU94" s="50">
        <f t="shared" si="40"/>
        <v>22.24024</v>
      </c>
      <c r="DV94" s="50">
        <f t="shared" si="40"/>
        <v>14.752319999999999</v>
      </c>
      <c r="DW94" s="50">
        <f t="shared" si="40"/>
        <v>88.564719999999994</v>
      </c>
      <c r="DX94" s="50">
        <f t="shared" si="40"/>
        <v>34.20872</v>
      </c>
      <c r="DY94" s="50">
        <f t="shared" si="40"/>
        <v>126.06528</v>
      </c>
      <c r="DZ94" s="50">
        <f t="shared" si="40"/>
        <v>32.715200000000003</v>
      </c>
      <c r="EA94" s="50">
        <f t="shared" si="40"/>
        <v>35.443160000000006</v>
      </c>
      <c r="EB94" s="50">
        <f t="shared" si="40"/>
        <v>176.2252</v>
      </c>
      <c r="EC94" s="50">
        <f t="shared" si="40"/>
        <v>32.166560000000004</v>
      </c>
      <c r="ED94" s="50">
        <f t="shared" si="40"/>
        <v>35.488879999999995</v>
      </c>
      <c r="EE94" s="50">
        <f t="shared" si="40"/>
        <v>35.478720000000003</v>
      </c>
      <c r="EF94" s="50">
        <f t="shared" si="40"/>
        <v>23.84552</v>
      </c>
      <c r="EG94" s="50">
        <f t="shared" si="40"/>
        <v>23.34768</v>
      </c>
      <c r="EH94" s="50">
        <f t="shared" si="40"/>
        <v>37.383720000000004</v>
      </c>
      <c r="EI94" s="50">
        <f t="shared" si="40"/>
        <v>30.358080000000001</v>
      </c>
      <c r="EJ94" s="50">
        <f t="shared" si="40"/>
        <v>14.737080000000001</v>
      </c>
      <c r="EK94" s="50">
        <f t="shared" ref="EK94:GZ94" si="41">EK93*5.08/1000</f>
        <v>17.29232</v>
      </c>
      <c r="EL94" s="50">
        <f t="shared" si="41"/>
        <v>4.9885600000000005</v>
      </c>
      <c r="EM94" s="50">
        <f t="shared" si="41"/>
        <v>11.932919999999999</v>
      </c>
      <c r="EN94" s="50">
        <f t="shared" si="41"/>
        <v>11.92784</v>
      </c>
      <c r="EO94" s="50">
        <f t="shared" si="41"/>
        <v>11.98372</v>
      </c>
      <c r="EP94" s="50">
        <f t="shared" si="41"/>
        <v>25.105360000000001</v>
      </c>
      <c r="EQ94" s="50">
        <f t="shared" si="41"/>
        <v>15.62608</v>
      </c>
      <c r="ER94" s="50">
        <f t="shared" si="41"/>
        <v>16.266159999999999</v>
      </c>
      <c r="ES94" s="50">
        <f t="shared" si="41"/>
        <v>20.137119999999999</v>
      </c>
      <c r="ET94" s="50">
        <f t="shared" si="41"/>
        <v>9.748520000000001</v>
      </c>
      <c r="EU94" s="50">
        <f t="shared" si="41"/>
        <v>10.92708</v>
      </c>
      <c r="EV94" s="50">
        <f t="shared" si="41"/>
        <v>18.506439999999998</v>
      </c>
      <c r="EW94" s="50">
        <f t="shared" si="41"/>
        <v>77.429360000000003</v>
      </c>
      <c r="EX94" s="50">
        <f t="shared" si="41"/>
        <v>37.307520000000004</v>
      </c>
      <c r="EY94" s="50">
        <f t="shared" si="41"/>
        <v>21.965920000000001</v>
      </c>
      <c r="EZ94" s="50">
        <f t="shared" si="41"/>
        <v>23.205439999999999</v>
      </c>
      <c r="FA94" s="50">
        <f t="shared" si="41"/>
        <v>25.146000000000001</v>
      </c>
      <c r="FB94" s="50">
        <f t="shared" si="41"/>
        <v>21.300439999999998</v>
      </c>
      <c r="FC94" s="50">
        <f t="shared" si="41"/>
        <v>27.833320000000001</v>
      </c>
      <c r="FD94" s="50">
        <f t="shared" si="41"/>
        <v>17.74952</v>
      </c>
      <c r="FE94" s="50">
        <f t="shared" si="41"/>
        <v>18.069560000000003</v>
      </c>
      <c r="FF94" s="50">
        <f t="shared" si="41"/>
        <v>21.031200000000002</v>
      </c>
      <c r="FG94" s="50">
        <f t="shared" si="41"/>
        <v>21.254720000000002</v>
      </c>
      <c r="FH94" s="50">
        <f t="shared" si="41"/>
        <v>45.439228399999998</v>
      </c>
      <c r="FI94" s="50">
        <f t="shared" si="41"/>
        <v>91.534843599999988</v>
      </c>
      <c r="FJ94" s="50">
        <f t="shared" si="41"/>
        <v>17.338039999999999</v>
      </c>
      <c r="FK94" s="50">
        <f t="shared" si="41"/>
        <v>17.647920000000003</v>
      </c>
      <c r="FL94" s="50">
        <f t="shared" si="41"/>
        <v>124.507498</v>
      </c>
      <c r="FM94" s="50">
        <f t="shared" si="41"/>
        <v>147.25395999999998</v>
      </c>
      <c r="FN94" s="50">
        <f t="shared" si="41"/>
        <v>30.25648</v>
      </c>
      <c r="FO94" s="50">
        <f t="shared" si="41"/>
        <v>42.417999999999999</v>
      </c>
      <c r="FP94" s="50">
        <f t="shared" si="41"/>
        <v>12.882880000000002</v>
      </c>
      <c r="FQ94" s="50">
        <f t="shared" si="41"/>
        <v>21.89988</v>
      </c>
      <c r="FR94" s="50">
        <f t="shared" si="41"/>
        <v>26.375360000000001</v>
      </c>
      <c r="FS94" s="50">
        <f t="shared" si="41"/>
        <v>19.13128</v>
      </c>
      <c r="FT94" s="50">
        <f t="shared" si="41"/>
        <v>12.887960000000001</v>
      </c>
      <c r="FU94" s="50">
        <f t="shared" si="41"/>
        <v>14.24432</v>
      </c>
      <c r="FV94" s="50">
        <f t="shared" si="41"/>
        <v>21.874479999999998</v>
      </c>
      <c r="FW94" s="50">
        <f t="shared" si="41"/>
        <v>10.403840000000001</v>
      </c>
      <c r="FX94" s="50">
        <f t="shared" si="41"/>
        <v>15.311120000000001</v>
      </c>
      <c r="FY94" s="50">
        <f t="shared" si="41"/>
        <v>18.267679999999999</v>
      </c>
      <c r="FZ94" s="50">
        <f t="shared" si="41"/>
        <v>13.07084</v>
      </c>
      <c r="GA94" s="50">
        <f t="shared" si="41"/>
        <v>19.314160000000001</v>
      </c>
      <c r="GB94" s="50">
        <f t="shared" si="41"/>
        <v>17.56156</v>
      </c>
      <c r="GC94" s="50">
        <f t="shared" si="41"/>
        <v>6.3601599999999996</v>
      </c>
      <c r="GD94" s="50">
        <f t="shared" si="41"/>
        <v>17.592040000000001</v>
      </c>
      <c r="GE94" s="50">
        <f t="shared" si="41"/>
        <v>20.47748</v>
      </c>
      <c r="GF94" s="50">
        <f t="shared" si="41"/>
        <v>9.1338399999999993</v>
      </c>
      <c r="GG94" s="50">
        <f t="shared" si="41"/>
        <v>2.0878800000000002</v>
      </c>
      <c r="GH94" s="50">
        <f t="shared" si="41"/>
        <v>17.541240000000002</v>
      </c>
      <c r="GI94" s="50">
        <f t="shared" si="41"/>
        <v>11.4046</v>
      </c>
      <c r="GJ94" s="50">
        <f t="shared" si="41"/>
        <v>17.851119999999998</v>
      </c>
      <c r="GK94" s="50">
        <f t="shared" si="41"/>
        <v>20.756880000000002</v>
      </c>
      <c r="GL94" s="50">
        <f t="shared" si="41"/>
        <v>5.4305200000000005</v>
      </c>
      <c r="GM94" s="50">
        <f t="shared" si="41"/>
        <v>5.1917600000000004</v>
      </c>
      <c r="GN94" s="50">
        <f t="shared" si="41"/>
        <v>8.9052399999999992</v>
      </c>
      <c r="GO94" s="50">
        <f t="shared" si="41"/>
        <v>12.48664</v>
      </c>
      <c r="GP94" s="50">
        <f t="shared" si="41"/>
        <v>19.837400000000002</v>
      </c>
      <c r="GQ94" s="50">
        <f t="shared" si="41"/>
        <v>13.045440000000001</v>
      </c>
      <c r="GR94" s="50">
        <f t="shared" si="41"/>
        <v>8.14832</v>
      </c>
      <c r="GS94" s="50">
        <f t="shared" si="41"/>
        <v>25.562560000000001</v>
      </c>
      <c r="GT94" s="50">
        <f t="shared" si="41"/>
        <v>13.395960000000001</v>
      </c>
      <c r="GU94" s="50">
        <f t="shared" si="41"/>
        <v>13.924280000000001</v>
      </c>
      <c r="GV94" s="50">
        <f t="shared" si="41"/>
        <v>10.16</v>
      </c>
      <c r="GW94" s="50">
        <f t="shared" si="41"/>
        <v>7.2339200000000003</v>
      </c>
      <c r="GX94" s="50">
        <f>GX93*5.08/1000</f>
        <v>2.8823919999999998</v>
      </c>
      <c r="GY94" s="50">
        <f t="shared" si="41"/>
        <v>5.9842399999999998</v>
      </c>
      <c r="GZ94" s="50">
        <f t="shared" si="41"/>
        <v>10.86612</v>
      </c>
      <c r="HA94" s="50">
        <f t="shared" ref="HA94:IF94" si="42">HA93*5.08/1000</f>
        <v>6.1366400000000008</v>
      </c>
      <c r="HB94" s="50">
        <f t="shared" si="42"/>
        <v>26.832560000000001</v>
      </c>
      <c r="HC94" s="50">
        <f t="shared" si="42"/>
        <v>19.989799999999999</v>
      </c>
      <c r="HD94" s="50">
        <f t="shared" si="42"/>
        <v>17.439640000000001</v>
      </c>
      <c r="HE94" s="50">
        <f t="shared" si="42"/>
        <v>42.026840000000007</v>
      </c>
      <c r="HF94" s="50">
        <f t="shared" si="42"/>
        <v>0.99060000000000004</v>
      </c>
      <c r="HG94" s="50">
        <f t="shared" si="42"/>
        <v>2.9971999999999999</v>
      </c>
      <c r="HH94" s="50">
        <f t="shared" si="42"/>
        <v>8.9357199999999999</v>
      </c>
      <c r="HI94" s="50">
        <f t="shared" si="42"/>
        <v>10.36828</v>
      </c>
      <c r="HJ94" s="50">
        <f t="shared" si="42"/>
        <v>10.728960000000001</v>
      </c>
      <c r="HK94" s="50">
        <f t="shared" si="42"/>
        <v>4.4246800000000004</v>
      </c>
      <c r="HL94" s="50">
        <f t="shared" si="42"/>
        <v>26.035</v>
      </c>
      <c r="HM94" s="50">
        <f t="shared" si="42"/>
        <v>19.959319999999998</v>
      </c>
      <c r="HN94" s="50">
        <f t="shared" si="42"/>
        <v>10.058399999999999</v>
      </c>
      <c r="HO94" s="50">
        <f t="shared" si="42"/>
        <v>69.260720000000006</v>
      </c>
      <c r="HP94" s="50">
        <f t="shared" si="42"/>
        <v>12.623799999999999</v>
      </c>
      <c r="HQ94" s="50">
        <f t="shared" si="42"/>
        <v>12.05992</v>
      </c>
      <c r="HR94" s="50">
        <f t="shared" si="42"/>
        <v>12.9032</v>
      </c>
      <c r="HS94" s="50">
        <f t="shared" si="42"/>
        <v>26.72588</v>
      </c>
      <c r="HT94" s="50">
        <f t="shared" si="42"/>
        <v>17.0688</v>
      </c>
      <c r="HU94" s="50">
        <f t="shared" si="42"/>
        <v>21.346160000000001</v>
      </c>
      <c r="HV94" s="50">
        <f t="shared" si="42"/>
        <v>8.0365599999999997</v>
      </c>
      <c r="HW94" s="50">
        <f t="shared" si="42"/>
        <v>22.946360000000002</v>
      </c>
      <c r="HX94" s="50">
        <f t="shared" si="42"/>
        <v>13.944600000000001</v>
      </c>
      <c r="HY94" s="50">
        <f t="shared" si="42"/>
        <v>14.157960000000001</v>
      </c>
      <c r="HZ94" s="50">
        <f t="shared" si="42"/>
        <v>13.0556</v>
      </c>
      <c r="IA94" s="50">
        <f t="shared" si="42"/>
        <v>12.19708</v>
      </c>
      <c r="IB94" s="50">
        <f t="shared" si="42"/>
        <v>8.3413599999999999</v>
      </c>
      <c r="IC94" s="50">
        <f t="shared" si="42"/>
        <v>12.98448</v>
      </c>
      <c r="ID94" s="50">
        <f t="shared" si="42"/>
        <v>28.193999999999999</v>
      </c>
      <c r="IE94" s="50">
        <f t="shared" si="42"/>
        <v>13.009880000000001</v>
      </c>
      <c r="IF94" s="50">
        <f t="shared" si="42"/>
        <v>24.450040000000001</v>
      </c>
    </row>
    <row r="95" spans="1:240" ht="15" customHeight="1">
      <c r="A95" s="21"/>
      <c r="B95" s="35" t="s">
        <v>118</v>
      </c>
      <c r="C95" s="49" t="s">
        <v>17</v>
      </c>
      <c r="D95" s="50">
        <f t="shared" si="38"/>
        <v>64919.948798399972</v>
      </c>
      <c r="E95" s="50"/>
      <c r="F95" s="49"/>
      <c r="G95" s="50">
        <f t="shared" ref="G95:BW95" si="43">G94*12</f>
        <v>282.79343999999998</v>
      </c>
      <c r="H95" s="50">
        <f t="shared" si="43"/>
        <v>198.54672000000002</v>
      </c>
      <c r="I95" s="50">
        <f t="shared" si="43"/>
        <v>113.56848000000001</v>
      </c>
      <c r="J95" s="50">
        <f t="shared" si="43"/>
        <v>63.581280000000007</v>
      </c>
      <c r="K95" s="50">
        <f t="shared" si="43"/>
        <v>336.12429600000007</v>
      </c>
      <c r="L95" s="50">
        <f t="shared" si="43"/>
        <v>118.2733728</v>
      </c>
      <c r="M95" s="50">
        <f t="shared" si="43"/>
        <v>46.947734400000002</v>
      </c>
      <c r="N95" s="50">
        <f t="shared" si="43"/>
        <v>215.31072</v>
      </c>
      <c r="O95" s="50">
        <f t="shared" si="43"/>
        <v>102.59568</v>
      </c>
      <c r="P95" s="50">
        <f t="shared" si="43"/>
        <v>152.88767999999999</v>
      </c>
      <c r="Q95" s="50">
        <f t="shared" si="43"/>
        <v>253.83743999999996</v>
      </c>
      <c r="R95" s="50">
        <f t="shared" si="43"/>
        <v>143.8656</v>
      </c>
      <c r="S95" s="50">
        <f t="shared" si="43"/>
        <v>341.25408000000004</v>
      </c>
      <c r="T95" s="50">
        <f t="shared" si="43"/>
        <v>270.35759999999999</v>
      </c>
      <c r="U95" s="50">
        <f t="shared" si="43"/>
        <v>255.23951999999997</v>
      </c>
      <c r="V95" s="50">
        <f t="shared" si="43"/>
        <v>253.28880000000004</v>
      </c>
      <c r="W95" s="50">
        <f t="shared" si="43"/>
        <v>255.48336</v>
      </c>
      <c r="X95" s="50">
        <f t="shared" si="43"/>
        <v>210.79968</v>
      </c>
      <c r="Y95" s="50">
        <f t="shared" si="43"/>
        <v>211.04351999999997</v>
      </c>
      <c r="Z95" s="50">
        <f t="shared" si="43"/>
        <v>97.90176000000001</v>
      </c>
      <c r="AA95" s="50">
        <f t="shared" si="43"/>
        <v>156.72816</v>
      </c>
      <c r="AB95" s="50">
        <f t="shared" si="43"/>
        <v>300.34992</v>
      </c>
      <c r="AC95" s="50">
        <f t="shared" si="43"/>
        <v>302.99985120000002</v>
      </c>
      <c r="AD95" s="50">
        <f t="shared" si="43"/>
        <v>282.00096000000002</v>
      </c>
      <c r="AE95" s="50">
        <f t="shared" si="43"/>
        <v>290.10864000000004</v>
      </c>
      <c r="AF95" s="50">
        <f t="shared" si="43"/>
        <v>138.50112000000001</v>
      </c>
      <c r="AG95" s="50">
        <f t="shared" si="43"/>
        <v>309.37199999999996</v>
      </c>
      <c r="AH95" s="50">
        <f t="shared" si="43"/>
        <v>272.97888</v>
      </c>
      <c r="AI95" s="50">
        <f t="shared" si="43"/>
        <v>138.92784</v>
      </c>
      <c r="AJ95" s="50">
        <f t="shared" si="43"/>
        <v>80.040480000000002</v>
      </c>
      <c r="AK95" s="50">
        <f t="shared" si="43"/>
        <v>84.368639999999999</v>
      </c>
      <c r="AL95" s="50">
        <f t="shared" si="43"/>
        <v>198.30288000000002</v>
      </c>
      <c r="AM95" s="50">
        <f t="shared" si="43"/>
        <v>76.199999999999989</v>
      </c>
      <c r="AN95" s="50">
        <f t="shared" si="43"/>
        <v>98.755200000000002</v>
      </c>
      <c r="AO95" s="50">
        <f t="shared" si="43"/>
        <v>274.68576000000002</v>
      </c>
      <c r="AP95" s="50">
        <f t="shared" si="43"/>
        <v>161.36112</v>
      </c>
      <c r="AQ95" s="50">
        <f t="shared" si="43"/>
        <v>48.646079999999998</v>
      </c>
      <c r="AR95" s="50">
        <f t="shared" si="43"/>
        <v>367.22304000000003</v>
      </c>
      <c r="AS95" s="50">
        <f t="shared" si="43"/>
        <v>96.012</v>
      </c>
      <c r="AT95" s="50">
        <f t="shared" si="43"/>
        <v>160.38576</v>
      </c>
      <c r="AU95" s="50">
        <f t="shared" si="43"/>
        <v>293.64431999999999</v>
      </c>
      <c r="AV95" s="50">
        <f t="shared" si="43"/>
        <v>120.70079999999999</v>
      </c>
      <c r="AW95" s="50">
        <f t="shared" si="43"/>
        <v>188.85408000000001</v>
      </c>
      <c r="AX95" s="50">
        <f t="shared" si="43"/>
        <v>293.03471999999999</v>
      </c>
      <c r="AY95" s="50">
        <f t="shared" si="43"/>
        <v>53.035200000000003</v>
      </c>
      <c r="AZ95" s="50">
        <f t="shared" si="43"/>
        <v>253.10592</v>
      </c>
      <c r="BA95" s="50">
        <f t="shared" si="43"/>
        <v>179.34432000000001</v>
      </c>
      <c r="BB95" s="50">
        <f t="shared" si="43"/>
        <v>168.37152</v>
      </c>
      <c r="BC95" s="50">
        <f t="shared" si="43"/>
        <v>229.81919999999997</v>
      </c>
      <c r="BD95" s="50">
        <f t="shared" si="43"/>
        <v>168.37152</v>
      </c>
      <c r="BE95" s="50">
        <f t="shared" si="43"/>
        <v>129.60095999999999</v>
      </c>
      <c r="BF95" s="50">
        <f t="shared" si="43"/>
        <v>184.89167999999998</v>
      </c>
      <c r="BG95" s="50">
        <f t="shared" si="43"/>
        <v>373.13616000000002</v>
      </c>
      <c r="BH95" s="50">
        <f t="shared" si="43"/>
        <v>45.415199999999999</v>
      </c>
      <c r="BI95" s="50">
        <f t="shared" si="43"/>
        <v>33.162240000000004</v>
      </c>
      <c r="BJ95" s="50">
        <f t="shared" si="43"/>
        <v>47.609760000000001</v>
      </c>
      <c r="BK95" s="50">
        <f t="shared" si="43"/>
        <v>56.997600000000006</v>
      </c>
      <c r="BL95" s="50">
        <f t="shared" si="43"/>
        <v>351.73920000000004</v>
      </c>
      <c r="BM95" s="50">
        <f t="shared" si="43"/>
        <v>145.63344000000001</v>
      </c>
      <c r="BN95" s="50">
        <f t="shared" si="43"/>
        <v>344.11919999999998</v>
      </c>
      <c r="BO95" s="50">
        <f t="shared" si="43"/>
        <v>266.45616000000001</v>
      </c>
      <c r="BP95" s="50">
        <f t="shared" si="43"/>
        <v>32.67456</v>
      </c>
      <c r="BQ95" s="50">
        <f t="shared" si="43"/>
        <v>88.087199999999996</v>
      </c>
      <c r="BR95" s="50">
        <f t="shared" si="43"/>
        <v>68.092320000000001</v>
      </c>
      <c r="BS95" s="50">
        <f t="shared" si="43"/>
        <v>264.32256000000001</v>
      </c>
      <c r="BT95" s="50">
        <f t="shared" si="43"/>
        <v>389.77824000000004</v>
      </c>
      <c r="BU95" s="50">
        <f t="shared" si="43"/>
        <v>725.72880000000009</v>
      </c>
      <c r="BV95" s="50">
        <f t="shared" si="43"/>
        <v>137.76959999999997</v>
      </c>
      <c r="BW95" s="50">
        <f t="shared" si="43"/>
        <v>18.044160000000002</v>
      </c>
      <c r="BX95" s="50">
        <f t="shared" ref="BX95:EI95" si="44">BX94*12</f>
        <v>331.74432000000002</v>
      </c>
      <c r="BY95" s="50">
        <f t="shared" si="44"/>
        <v>292.66896000000003</v>
      </c>
      <c r="BZ95" s="50">
        <f t="shared" si="44"/>
        <v>20.848320000000001</v>
      </c>
      <c r="CA95" s="50">
        <f t="shared" si="44"/>
        <v>345.27743999999996</v>
      </c>
      <c r="CB95" s="50">
        <f t="shared" si="44"/>
        <v>276.69743999999997</v>
      </c>
      <c r="CC95" s="50">
        <f t="shared" si="44"/>
        <v>239.32896000000005</v>
      </c>
      <c r="CD95" s="50">
        <f t="shared" si="44"/>
        <v>333.93888000000004</v>
      </c>
      <c r="CE95" s="50">
        <f t="shared" si="44"/>
        <v>325.09967999999998</v>
      </c>
      <c r="CF95" s="50">
        <f t="shared" si="44"/>
        <v>255.23951999999997</v>
      </c>
      <c r="CG95" s="50">
        <f t="shared" si="44"/>
        <v>135.81887999999998</v>
      </c>
      <c r="CH95" s="50">
        <f t="shared" si="44"/>
        <v>112.41024000000002</v>
      </c>
      <c r="CI95" s="50">
        <f t="shared" si="44"/>
        <v>15.30096</v>
      </c>
      <c r="CJ95" s="50">
        <f t="shared" si="44"/>
        <v>96.316800000000001</v>
      </c>
      <c r="CK95" s="50">
        <f t="shared" si="44"/>
        <v>151.72944000000001</v>
      </c>
      <c r="CL95" s="50">
        <f t="shared" si="44"/>
        <v>336.25536</v>
      </c>
      <c r="CM95" s="50">
        <f t="shared" si="44"/>
        <v>252.00864000000001</v>
      </c>
      <c r="CN95" s="50">
        <f t="shared" si="44"/>
        <v>355.88448000000005</v>
      </c>
      <c r="CO95" s="50">
        <f t="shared" si="44"/>
        <v>154.89936</v>
      </c>
      <c r="CP95" s="50">
        <f t="shared" si="44"/>
        <v>124.84608</v>
      </c>
      <c r="CQ95" s="50">
        <f t="shared" si="44"/>
        <v>251.82576</v>
      </c>
      <c r="CR95" s="50">
        <f t="shared" si="44"/>
        <v>138.9888</v>
      </c>
      <c r="CS95" s="50">
        <f t="shared" si="44"/>
        <v>138.44015999999999</v>
      </c>
      <c r="CT95" s="50">
        <f t="shared" si="44"/>
        <v>216.71280000000002</v>
      </c>
      <c r="CU95" s="50">
        <f t="shared" si="44"/>
        <v>206.95919999999995</v>
      </c>
      <c r="CV95" s="50">
        <f t="shared" si="44"/>
        <v>195.55968000000001</v>
      </c>
      <c r="CW95" s="50">
        <f t="shared" si="44"/>
        <v>252.37440000000004</v>
      </c>
      <c r="CX95" s="50">
        <f t="shared" si="44"/>
        <v>179.71008</v>
      </c>
      <c r="CY95" s="50">
        <f t="shared" si="44"/>
        <v>142.82928000000001</v>
      </c>
      <c r="CZ95" s="50">
        <f t="shared" si="44"/>
        <v>138.9888</v>
      </c>
      <c r="DA95" s="50">
        <f t="shared" si="44"/>
        <v>449.39712000000009</v>
      </c>
      <c r="DB95" s="50">
        <f t="shared" si="44"/>
        <v>98.816160000000011</v>
      </c>
      <c r="DC95" s="50">
        <f t="shared" si="44"/>
        <v>183.24575999999999</v>
      </c>
      <c r="DD95" s="50">
        <f t="shared" si="44"/>
        <v>152.88767999999999</v>
      </c>
      <c r="DE95" s="50">
        <f t="shared" si="44"/>
        <v>661.17215999999996</v>
      </c>
      <c r="DF95" s="50">
        <f t="shared" si="44"/>
        <v>29.687519999999999</v>
      </c>
      <c r="DG95" s="50">
        <f t="shared" si="44"/>
        <v>293.15663999999998</v>
      </c>
      <c r="DH95" s="50">
        <f t="shared" si="44"/>
        <v>146.6088</v>
      </c>
      <c r="DI95" s="50">
        <f t="shared" si="44"/>
        <v>289.43808000000001</v>
      </c>
      <c r="DJ95" s="50">
        <f t="shared" si="44"/>
        <v>284.3784</v>
      </c>
      <c r="DK95" s="50">
        <f t="shared" si="44"/>
        <v>1781.1902399999999</v>
      </c>
      <c r="DL95" s="50">
        <f t="shared" si="44"/>
        <v>1518.7574399999999</v>
      </c>
      <c r="DM95" s="50">
        <f t="shared" si="44"/>
        <v>1714.37808</v>
      </c>
      <c r="DN95" s="50">
        <f t="shared" si="44"/>
        <v>656.78303999999991</v>
      </c>
      <c r="DO95" s="50">
        <f t="shared" si="44"/>
        <v>1725.8385600000001</v>
      </c>
      <c r="DP95" s="50">
        <f t="shared" si="44"/>
        <v>899.40384000000006</v>
      </c>
      <c r="DQ95" s="50">
        <f t="shared" si="44"/>
        <v>168.24960000000002</v>
      </c>
      <c r="DR95" s="50">
        <f t="shared" si="44"/>
        <v>156.05759999999998</v>
      </c>
      <c r="DS95" s="50">
        <f t="shared" si="44"/>
        <v>213.84768000000003</v>
      </c>
      <c r="DT95" s="50">
        <f t="shared" si="44"/>
        <v>154.35072</v>
      </c>
      <c r="DU95" s="50">
        <f t="shared" si="44"/>
        <v>266.88288</v>
      </c>
      <c r="DV95" s="50">
        <f t="shared" si="44"/>
        <v>177.02784</v>
      </c>
      <c r="DW95" s="50">
        <f t="shared" si="44"/>
        <v>1062.77664</v>
      </c>
      <c r="DX95" s="50">
        <f t="shared" si="44"/>
        <v>410.50463999999999</v>
      </c>
      <c r="DY95" s="50">
        <f t="shared" si="44"/>
        <v>1512.7833599999999</v>
      </c>
      <c r="DZ95" s="50">
        <f t="shared" si="44"/>
        <v>392.58240000000001</v>
      </c>
      <c r="EA95" s="50">
        <f t="shared" si="44"/>
        <v>425.31792000000007</v>
      </c>
      <c r="EB95" s="50">
        <f t="shared" si="44"/>
        <v>2114.7024000000001</v>
      </c>
      <c r="EC95" s="50">
        <f t="shared" si="44"/>
        <v>385.99872000000005</v>
      </c>
      <c r="ED95" s="50">
        <f t="shared" si="44"/>
        <v>425.86655999999994</v>
      </c>
      <c r="EE95" s="50">
        <f t="shared" si="44"/>
        <v>425.74464</v>
      </c>
      <c r="EF95" s="50">
        <f t="shared" si="44"/>
        <v>286.14624000000003</v>
      </c>
      <c r="EG95" s="50">
        <f t="shared" si="44"/>
        <v>280.17216000000002</v>
      </c>
      <c r="EH95" s="50">
        <f t="shared" si="44"/>
        <v>448.60464000000002</v>
      </c>
      <c r="EI95" s="50">
        <f t="shared" si="44"/>
        <v>364.29696000000001</v>
      </c>
      <c r="EJ95" s="50">
        <f t="shared" ref="EJ95:GY95" si="45">EJ94*12</f>
        <v>176.84496000000001</v>
      </c>
      <c r="EK95" s="50">
        <f t="shared" si="45"/>
        <v>207.50783999999999</v>
      </c>
      <c r="EL95" s="50">
        <f t="shared" si="45"/>
        <v>59.86272000000001</v>
      </c>
      <c r="EM95" s="50">
        <f t="shared" si="45"/>
        <v>143.19504000000001</v>
      </c>
      <c r="EN95" s="50">
        <f t="shared" si="45"/>
        <v>143.13407999999998</v>
      </c>
      <c r="EO95" s="50">
        <f t="shared" si="45"/>
        <v>143.80464000000001</v>
      </c>
      <c r="EP95" s="50">
        <f t="shared" si="45"/>
        <v>301.26432</v>
      </c>
      <c r="EQ95" s="50">
        <f t="shared" si="45"/>
        <v>187.51295999999999</v>
      </c>
      <c r="ER95" s="50">
        <f t="shared" si="45"/>
        <v>195.19391999999999</v>
      </c>
      <c r="ES95" s="50">
        <f t="shared" si="45"/>
        <v>241.64544000000001</v>
      </c>
      <c r="ET95" s="50">
        <f t="shared" si="45"/>
        <v>116.98224000000002</v>
      </c>
      <c r="EU95" s="50">
        <f t="shared" si="45"/>
        <v>131.12495999999999</v>
      </c>
      <c r="EV95" s="50">
        <f t="shared" si="45"/>
        <v>222.07727999999997</v>
      </c>
      <c r="EW95" s="50">
        <f t="shared" si="45"/>
        <v>929.15232000000003</v>
      </c>
      <c r="EX95" s="50">
        <f t="shared" si="45"/>
        <v>447.69024000000002</v>
      </c>
      <c r="EY95" s="50">
        <f t="shared" si="45"/>
        <v>263.59104000000002</v>
      </c>
      <c r="EZ95" s="50">
        <f t="shared" si="45"/>
        <v>278.46528000000001</v>
      </c>
      <c r="FA95" s="50">
        <f t="shared" si="45"/>
        <v>301.75200000000001</v>
      </c>
      <c r="FB95" s="50">
        <f t="shared" si="45"/>
        <v>255.60527999999999</v>
      </c>
      <c r="FC95" s="50">
        <f t="shared" si="45"/>
        <v>333.99984000000001</v>
      </c>
      <c r="FD95" s="50">
        <f t="shared" si="45"/>
        <v>212.99423999999999</v>
      </c>
      <c r="FE95" s="50">
        <f t="shared" si="45"/>
        <v>216.83472000000003</v>
      </c>
      <c r="FF95" s="50">
        <f t="shared" si="45"/>
        <v>252.37440000000004</v>
      </c>
      <c r="FG95" s="50">
        <f t="shared" si="45"/>
        <v>255.05664000000002</v>
      </c>
      <c r="FH95" s="50">
        <f t="shared" si="45"/>
        <v>545.2707408</v>
      </c>
      <c r="FI95" s="50">
        <f t="shared" si="45"/>
        <v>1098.4181231999999</v>
      </c>
      <c r="FJ95" s="50">
        <f t="shared" si="45"/>
        <v>208.05647999999999</v>
      </c>
      <c r="FK95" s="50">
        <f t="shared" si="45"/>
        <v>211.77504000000005</v>
      </c>
      <c r="FL95" s="50">
        <f t="shared" si="45"/>
        <v>1494.089976</v>
      </c>
      <c r="FM95" s="50">
        <f t="shared" si="45"/>
        <v>1767.0475199999996</v>
      </c>
      <c r="FN95" s="50">
        <f t="shared" si="45"/>
        <v>363.07776000000001</v>
      </c>
      <c r="FO95" s="50">
        <f t="shared" si="45"/>
        <v>509.01599999999996</v>
      </c>
      <c r="FP95" s="50">
        <f t="shared" si="45"/>
        <v>154.59456000000003</v>
      </c>
      <c r="FQ95" s="50">
        <f t="shared" si="45"/>
        <v>262.79856000000001</v>
      </c>
      <c r="FR95" s="50">
        <f t="shared" si="45"/>
        <v>316.50432000000001</v>
      </c>
      <c r="FS95" s="50">
        <f t="shared" si="45"/>
        <v>229.57535999999999</v>
      </c>
      <c r="FT95" s="50">
        <f t="shared" si="45"/>
        <v>154.65552000000002</v>
      </c>
      <c r="FU95" s="50">
        <f t="shared" si="45"/>
        <v>170.93183999999999</v>
      </c>
      <c r="FV95" s="50">
        <f t="shared" si="45"/>
        <v>262.49375999999995</v>
      </c>
      <c r="FW95" s="50">
        <f t="shared" si="45"/>
        <v>124.84608</v>
      </c>
      <c r="FX95" s="50">
        <f t="shared" si="45"/>
        <v>183.73344</v>
      </c>
      <c r="FY95" s="50">
        <f t="shared" si="45"/>
        <v>219.21215999999998</v>
      </c>
      <c r="FZ95" s="50">
        <f t="shared" si="45"/>
        <v>156.85007999999999</v>
      </c>
      <c r="GA95" s="50">
        <f t="shared" si="45"/>
        <v>231.76992000000001</v>
      </c>
      <c r="GB95" s="50">
        <f t="shared" si="45"/>
        <v>210.73872</v>
      </c>
      <c r="GC95" s="50">
        <f t="shared" si="45"/>
        <v>76.321919999999992</v>
      </c>
      <c r="GD95" s="50">
        <f t="shared" si="45"/>
        <v>211.10448000000002</v>
      </c>
      <c r="GE95" s="50">
        <f t="shared" si="45"/>
        <v>245.72976</v>
      </c>
      <c r="GF95" s="50">
        <f t="shared" si="45"/>
        <v>109.60607999999999</v>
      </c>
      <c r="GG95" s="50">
        <f t="shared" si="45"/>
        <v>25.054560000000002</v>
      </c>
      <c r="GH95" s="50">
        <f t="shared" si="45"/>
        <v>210.49488000000002</v>
      </c>
      <c r="GI95" s="50">
        <f t="shared" si="45"/>
        <v>136.8552</v>
      </c>
      <c r="GJ95" s="50">
        <f t="shared" si="45"/>
        <v>214.21343999999999</v>
      </c>
      <c r="GK95" s="50">
        <f t="shared" si="45"/>
        <v>249.08256000000003</v>
      </c>
      <c r="GL95" s="50">
        <f t="shared" si="45"/>
        <v>65.166240000000002</v>
      </c>
      <c r="GM95" s="50">
        <f t="shared" si="45"/>
        <v>62.301120000000004</v>
      </c>
      <c r="GN95" s="50">
        <f t="shared" si="45"/>
        <v>106.86287999999999</v>
      </c>
      <c r="GO95" s="50">
        <f t="shared" si="45"/>
        <v>149.83967999999999</v>
      </c>
      <c r="GP95" s="50">
        <f t="shared" si="45"/>
        <v>238.04880000000003</v>
      </c>
      <c r="GQ95" s="50">
        <f t="shared" si="45"/>
        <v>156.54528000000002</v>
      </c>
      <c r="GR95" s="50">
        <f t="shared" si="45"/>
        <v>97.779840000000007</v>
      </c>
      <c r="GS95" s="50">
        <f t="shared" si="45"/>
        <v>306.75072</v>
      </c>
      <c r="GT95" s="50">
        <f t="shared" si="45"/>
        <v>160.75152</v>
      </c>
      <c r="GU95" s="50">
        <f t="shared" si="45"/>
        <v>167.09136000000001</v>
      </c>
      <c r="GV95" s="50">
        <f t="shared" si="45"/>
        <v>121.92</v>
      </c>
      <c r="GW95" s="50">
        <f t="shared" si="45"/>
        <v>86.807040000000001</v>
      </c>
      <c r="GX95" s="50">
        <f>GX94*12</f>
        <v>34.588704</v>
      </c>
      <c r="GY95" s="50">
        <f t="shared" si="45"/>
        <v>71.810879999999997</v>
      </c>
      <c r="GZ95" s="50">
        <f t="shared" ref="GZ95:IF95" si="46">GZ94*12</f>
        <v>130.39344</v>
      </c>
      <c r="HA95" s="50">
        <f t="shared" si="46"/>
        <v>73.639680000000013</v>
      </c>
      <c r="HB95" s="50">
        <f t="shared" si="46"/>
        <v>321.99072000000001</v>
      </c>
      <c r="HC95" s="50">
        <f t="shared" si="46"/>
        <v>239.87759999999997</v>
      </c>
      <c r="HD95" s="50">
        <f t="shared" si="46"/>
        <v>209.27568000000002</v>
      </c>
      <c r="HE95" s="50">
        <f t="shared" si="46"/>
        <v>504.32208000000008</v>
      </c>
      <c r="HF95" s="50">
        <f t="shared" si="46"/>
        <v>11.8872</v>
      </c>
      <c r="HG95" s="50">
        <f t="shared" si="46"/>
        <v>35.9664</v>
      </c>
      <c r="HH95" s="50">
        <f t="shared" si="46"/>
        <v>107.22864</v>
      </c>
      <c r="HI95" s="50">
        <f t="shared" si="46"/>
        <v>124.41936000000001</v>
      </c>
      <c r="HJ95" s="50">
        <f t="shared" si="46"/>
        <v>128.74752000000001</v>
      </c>
      <c r="HK95" s="50">
        <f t="shared" si="46"/>
        <v>53.096160000000005</v>
      </c>
      <c r="HL95" s="50">
        <f t="shared" si="46"/>
        <v>312.42</v>
      </c>
      <c r="HM95" s="50">
        <f t="shared" si="46"/>
        <v>239.51183999999998</v>
      </c>
      <c r="HN95" s="50">
        <f t="shared" si="46"/>
        <v>120.70079999999999</v>
      </c>
      <c r="HO95" s="50">
        <f t="shared" si="46"/>
        <v>831.12864000000013</v>
      </c>
      <c r="HP95" s="50">
        <f t="shared" si="46"/>
        <v>151.48559999999998</v>
      </c>
      <c r="HQ95" s="50">
        <f t="shared" si="46"/>
        <v>144.71904000000001</v>
      </c>
      <c r="HR95" s="50">
        <f t="shared" si="46"/>
        <v>154.83840000000001</v>
      </c>
      <c r="HS95" s="50">
        <f t="shared" si="46"/>
        <v>320.71055999999999</v>
      </c>
      <c r="HT95" s="50">
        <f t="shared" si="46"/>
        <v>204.82560000000001</v>
      </c>
      <c r="HU95" s="50">
        <f t="shared" si="46"/>
        <v>256.15392000000003</v>
      </c>
      <c r="HV95" s="50">
        <f t="shared" si="46"/>
        <v>96.438719999999989</v>
      </c>
      <c r="HW95" s="50">
        <f t="shared" si="46"/>
        <v>275.35632000000004</v>
      </c>
      <c r="HX95" s="50">
        <f t="shared" si="46"/>
        <v>167.33520000000001</v>
      </c>
      <c r="HY95" s="50">
        <f t="shared" si="46"/>
        <v>169.89552</v>
      </c>
      <c r="HZ95" s="50">
        <f t="shared" si="46"/>
        <v>156.66720000000001</v>
      </c>
      <c r="IA95" s="50">
        <f t="shared" si="46"/>
        <v>146.36496</v>
      </c>
      <c r="IB95" s="50">
        <f t="shared" si="46"/>
        <v>100.09631999999999</v>
      </c>
      <c r="IC95" s="50">
        <f t="shared" si="46"/>
        <v>155.81376</v>
      </c>
      <c r="ID95" s="50">
        <f t="shared" si="46"/>
        <v>338.32799999999997</v>
      </c>
      <c r="IE95" s="50">
        <f t="shared" si="46"/>
        <v>156.11856</v>
      </c>
      <c r="IF95" s="50">
        <f t="shared" si="46"/>
        <v>293.40048000000002</v>
      </c>
    </row>
    <row r="96" spans="1:240">
      <c r="A96" s="21"/>
      <c r="B96" s="35" t="s">
        <v>353</v>
      </c>
      <c r="C96" s="49" t="s">
        <v>17</v>
      </c>
      <c r="D96" s="50">
        <f t="shared" si="38"/>
        <v>60822.449798399983</v>
      </c>
      <c r="E96" s="50"/>
      <c r="F96" s="50"/>
      <c r="G96" s="50">
        <f>G95-G92</f>
        <v>281.01443999999998</v>
      </c>
      <c r="H96" s="50">
        <f t="shared" ref="H96:BX96" si="47">H95-H92</f>
        <v>197.41172000000003</v>
      </c>
      <c r="I96" s="50">
        <f t="shared" si="47"/>
        <v>112.04348</v>
      </c>
      <c r="J96" s="50">
        <f t="shared" si="47"/>
        <v>62.714280000000009</v>
      </c>
      <c r="K96" s="50">
        <f t="shared" si="47"/>
        <v>333.92429600000008</v>
      </c>
      <c r="L96" s="50">
        <f t="shared" si="47"/>
        <v>117.8883728</v>
      </c>
      <c r="M96" s="50">
        <f>M95-M92</f>
        <v>45.4057344</v>
      </c>
      <c r="N96" s="50">
        <f t="shared" si="47"/>
        <v>115.52072</v>
      </c>
      <c r="O96" s="50">
        <f t="shared" si="47"/>
        <v>100.18568</v>
      </c>
      <c r="P96" s="50">
        <f t="shared" si="47"/>
        <v>150.28667999999999</v>
      </c>
      <c r="Q96" s="50">
        <f t="shared" si="47"/>
        <v>154.63143999999994</v>
      </c>
      <c r="R96" s="50">
        <f t="shared" si="47"/>
        <v>142.99860000000001</v>
      </c>
      <c r="S96" s="50">
        <f t="shared" si="47"/>
        <v>187.66008000000005</v>
      </c>
      <c r="T96" s="50">
        <f t="shared" si="47"/>
        <v>269.49059999999997</v>
      </c>
      <c r="U96" s="50">
        <f t="shared" si="47"/>
        <v>250.18251999999998</v>
      </c>
      <c r="V96" s="50">
        <f t="shared" si="47"/>
        <v>248.80180000000004</v>
      </c>
      <c r="W96" s="50">
        <f t="shared" si="47"/>
        <v>253.36436</v>
      </c>
      <c r="X96" s="50">
        <f t="shared" si="47"/>
        <v>205.35767999999999</v>
      </c>
      <c r="Y96" s="50">
        <f t="shared" si="47"/>
        <v>209.11051999999998</v>
      </c>
      <c r="Z96" s="50">
        <f t="shared" si="47"/>
        <v>95.107760000000013</v>
      </c>
      <c r="AA96" s="50">
        <f t="shared" si="47"/>
        <v>156.72816</v>
      </c>
      <c r="AB96" s="50">
        <f>AB95-AB92</f>
        <v>293.79491999999999</v>
      </c>
      <c r="AC96" s="50">
        <f>AC95-AC92</f>
        <v>296.94985120000001</v>
      </c>
      <c r="AD96" s="50">
        <f>AD95-AD92</f>
        <v>169.92396000000002</v>
      </c>
      <c r="AE96" s="50">
        <f t="shared" si="47"/>
        <v>269.80264000000005</v>
      </c>
      <c r="AF96" s="50">
        <f t="shared" si="47"/>
        <v>112.74812000000001</v>
      </c>
      <c r="AG96" s="50">
        <f t="shared" si="47"/>
        <v>289.30199999999996</v>
      </c>
      <c r="AH96" s="50">
        <f t="shared" si="47"/>
        <v>249.76588000000001</v>
      </c>
      <c r="AI96" s="50">
        <f t="shared" si="47"/>
        <v>138.62884</v>
      </c>
      <c r="AJ96" s="50">
        <f t="shared" si="47"/>
        <v>80.040480000000002</v>
      </c>
      <c r="AK96" s="50">
        <f t="shared" si="47"/>
        <v>69.89564</v>
      </c>
      <c r="AL96" s="50">
        <f t="shared" si="47"/>
        <v>198.30288000000002</v>
      </c>
      <c r="AM96" s="50">
        <f t="shared" si="47"/>
        <v>50.826999999999984</v>
      </c>
      <c r="AN96" s="50">
        <f t="shared" si="47"/>
        <v>98.563200000000009</v>
      </c>
      <c r="AO96" s="50">
        <f t="shared" si="47"/>
        <v>272.92076000000003</v>
      </c>
      <c r="AP96" s="50">
        <f t="shared" si="47"/>
        <v>159.81912</v>
      </c>
      <c r="AQ96" s="50">
        <f t="shared" si="47"/>
        <v>47.296079999999996</v>
      </c>
      <c r="AR96" s="50">
        <f t="shared" si="47"/>
        <v>365.99004000000002</v>
      </c>
      <c r="AS96" s="50">
        <f t="shared" si="47"/>
        <v>94.760999999999996</v>
      </c>
      <c r="AT96" s="50">
        <f t="shared" si="47"/>
        <v>144.09876</v>
      </c>
      <c r="AU96" s="50">
        <f t="shared" si="47"/>
        <v>262.89431999999999</v>
      </c>
      <c r="AV96" s="50">
        <f t="shared" si="47"/>
        <v>119.15879999999999</v>
      </c>
      <c r="AW96" s="50">
        <f t="shared" si="47"/>
        <v>185.92108000000002</v>
      </c>
      <c r="AX96" s="50">
        <f t="shared" si="47"/>
        <v>279.81972000000002</v>
      </c>
      <c r="AY96" s="50">
        <f t="shared" si="47"/>
        <v>53.035200000000003</v>
      </c>
      <c r="AZ96" s="50">
        <f t="shared" si="47"/>
        <v>249.71492000000001</v>
      </c>
      <c r="BA96" s="50">
        <f t="shared" si="47"/>
        <v>176.41532000000001</v>
      </c>
      <c r="BB96" s="50">
        <f t="shared" si="47"/>
        <v>160.86252000000002</v>
      </c>
      <c r="BC96" s="50">
        <f t="shared" si="47"/>
        <v>205.69419999999997</v>
      </c>
      <c r="BD96" s="50">
        <f t="shared" si="47"/>
        <v>157.90852000000001</v>
      </c>
      <c r="BE96" s="50">
        <f t="shared" si="47"/>
        <v>129.18195999999998</v>
      </c>
      <c r="BF96" s="50">
        <f t="shared" si="47"/>
        <v>181.65067999999997</v>
      </c>
      <c r="BG96" s="50">
        <f t="shared" si="47"/>
        <v>353.60516000000001</v>
      </c>
      <c r="BH96" s="50">
        <f t="shared" si="47"/>
        <v>-154.0308</v>
      </c>
      <c r="BI96" s="50">
        <f t="shared" si="47"/>
        <v>32.295240000000007</v>
      </c>
      <c r="BJ96" s="50">
        <f t="shared" si="47"/>
        <v>47.417760000000001</v>
      </c>
      <c r="BK96" s="50">
        <f t="shared" si="47"/>
        <v>53.776600000000002</v>
      </c>
      <c r="BL96" s="50">
        <f t="shared" si="47"/>
        <v>349.81320000000005</v>
      </c>
      <c r="BM96" s="50">
        <f t="shared" si="47"/>
        <v>139.16144</v>
      </c>
      <c r="BN96" s="50">
        <f t="shared" si="47"/>
        <v>335.75119999999998</v>
      </c>
      <c r="BO96" s="50">
        <f t="shared" si="47"/>
        <v>265.58915999999999</v>
      </c>
      <c r="BP96" s="50">
        <f t="shared" si="47"/>
        <v>32.67456</v>
      </c>
      <c r="BQ96" s="50">
        <f t="shared" si="47"/>
        <v>81.82419999999999</v>
      </c>
      <c r="BR96" s="50">
        <f t="shared" si="47"/>
        <v>67.225319999999996</v>
      </c>
      <c r="BS96" s="50">
        <f t="shared" si="47"/>
        <v>263.45555999999999</v>
      </c>
      <c r="BT96" s="50">
        <f t="shared" si="47"/>
        <v>365.91824000000003</v>
      </c>
      <c r="BU96" s="50">
        <f t="shared" si="47"/>
        <v>697.33680000000004</v>
      </c>
      <c r="BV96" s="50">
        <f t="shared" si="47"/>
        <v>136.90259999999998</v>
      </c>
      <c r="BW96" s="50">
        <f t="shared" si="47"/>
        <v>17.177160000000001</v>
      </c>
      <c r="BX96" s="50">
        <f t="shared" si="47"/>
        <v>328.95432</v>
      </c>
      <c r="BY96" s="50">
        <f t="shared" ref="BY96:EJ96" si="48">BY95-BY92</f>
        <v>278.74596000000003</v>
      </c>
      <c r="BZ96" s="50">
        <f t="shared" si="48"/>
        <v>19.98132</v>
      </c>
      <c r="CA96" s="50">
        <f t="shared" si="48"/>
        <v>334.00443999999993</v>
      </c>
      <c r="CB96" s="50">
        <f t="shared" si="48"/>
        <v>260.41343999999998</v>
      </c>
      <c r="CC96" s="50">
        <f t="shared" si="48"/>
        <v>239.13696000000004</v>
      </c>
      <c r="CD96" s="50">
        <f t="shared" si="48"/>
        <v>328.75188000000003</v>
      </c>
      <c r="CE96" s="50">
        <f t="shared" si="48"/>
        <v>321.44268</v>
      </c>
      <c r="CF96" s="50">
        <f t="shared" si="48"/>
        <v>250.07351999999997</v>
      </c>
      <c r="CG96" s="50">
        <f t="shared" si="48"/>
        <v>119.70587999999998</v>
      </c>
      <c r="CH96" s="50">
        <f t="shared" si="48"/>
        <v>111.35024000000001</v>
      </c>
      <c r="CI96" s="50">
        <f t="shared" si="48"/>
        <v>14.433959999999999</v>
      </c>
      <c r="CJ96" s="50">
        <f t="shared" si="48"/>
        <v>95.065799999999996</v>
      </c>
      <c r="CK96" s="50">
        <f t="shared" si="48"/>
        <v>149.71744000000001</v>
      </c>
      <c r="CL96" s="50">
        <f t="shared" si="48"/>
        <v>328.96535999999998</v>
      </c>
      <c r="CM96" s="50">
        <f t="shared" si="48"/>
        <v>250.94864000000001</v>
      </c>
      <c r="CN96" s="50">
        <f t="shared" si="48"/>
        <v>350.72248000000008</v>
      </c>
      <c r="CO96" s="50">
        <f t="shared" si="48"/>
        <v>152.10936000000001</v>
      </c>
      <c r="CP96" s="50">
        <f t="shared" si="48"/>
        <v>99.153080000000003</v>
      </c>
      <c r="CQ96" s="50">
        <f t="shared" si="48"/>
        <v>230.66376</v>
      </c>
      <c r="CR96" s="50">
        <f t="shared" si="48"/>
        <v>120.6818</v>
      </c>
      <c r="CS96" s="50">
        <f t="shared" si="48"/>
        <v>137.40415999999999</v>
      </c>
      <c r="CT96" s="50">
        <f t="shared" si="48"/>
        <v>215.67680000000001</v>
      </c>
      <c r="CU96" s="50">
        <f t="shared" si="48"/>
        <v>202.82619999999994</v>
      </c>
      <c r="CV96" s="50">
        <f t="shared" si="48"/>
        <v>195.55968000000001</v>
      </c>
      <c r="CW96" s="50">
        <f t="shared" si="48"/>
        <v>251.79740000000004</v>
      </c>
      <c r="CX96" s="50">
        <f t="shared" si="48"/>
        <v>177.30008000000001</v>
      </c>
      <c r="CY96" s="50">
        <f t="shared" si="48"/>
        <v>118.32628000000001</v>
      </c>
      <c r="CZ96" s="50">
        <f t="shared" si="48"/>
        <v>137.9288</v>
      </c>
      <c r="DA96" s="50">
        <f t="shared" si="48"/>
        <v>447.66212000000007</v>
      </c>
      <c r="DB96" s="50">
        <f t="shared" si="48"/>
        <v>97.081160000000011</v>
      </c>
      <c r="DC96" s="50">
        <f t="shared" si="48"/>
        <v>180.16075999999998</v>
      </c>
      <c r="DD96" s="50">
        <f t="shared" si="48"/>
        <v>146.59967999999998</v>
      </c>
      <c r="DE96" s="50">
        <f t="shared" si="48"/>
        <v>659.03516000000002</v>
      </c>
      <c r="DF96" s="50">
        <f t="shared" si="48"/>
        <v>28.145519999999998</v>
      </c>
      <c r="DG96" s="50">
        <f t="shared" si="48"/>
        <v>291.61464000000001</v>
      </c>
      <c r="DH96" s="50">
        <f t="shared" si="48"/>
        <v>145.0668</v>
      </c>
      <c r="DI96" s="50">
        <f t="shared" si="48"/>
        <v>270.16408000000001</v>
      </c>
      <c r="DJ96" s="50">
        <f t="shared" si="48"/>
        <v>279.56040000000002</v>
      </c>
      <c r="DK96" s="50">
        <f t="shared" si="48"/>
        <v>1737.8182399999998</v>
      </c>
      <c r="DL96" s="50">
        <f t="shared" si="48"/>
        <v>1499.4514399999998</v>
      </c>
      <c r="DM96" s="50">
        <f t="shared" si="48"/>
        <v>1705.8800799999999</v>
      </c>
      <c r="DN96" s="50">
        <f t="shared" si="48"/>
        <v>628.43403999999987</v>
      </c>
      <c r="DO96" s="50">
        <f t="shared" si="48"/>
        <v>1697.9035600000002</v>
      </c>
      <c r="DP96" s="50">
        <f t="shared" si="48"/>
        <v>899.40384000000006</v>
      </c>
      <c r="DQ96" s="50">
        <f t="shared" si="48"/>
        <v>165.4556</v>
      </c>
      <c r="DR96" s="50">
        <f t="shared" si="48"/>
        <v>153.64759999999998</v>
      </c>
      <c r="DS96" s="50">
        <f t="shared" si="48"/>
        <v>212.78768000000002</v>
      </c>
      <c r="DT96" s="50">
        <f t="shared" si="48"/>
        <v>153.48372000000001</v>
      </c>
      <c r="DU96" s="50">
        <f t="shared" si="48"/>
        <v>264.47287999999998</v>
      </c>
      <c r="DV96" s="50">
        <f t="shared" si="48"/>
        <v>168.43083999999999</v>
      </c>
      <c r="DW96" s="50">
        <f t="shared" si="48"/>
        <v>1057.3496400000001</v>
      </c>
      <c r="DX96" s="50">
        <f t="shared" si="48"/>
        <v>407.71064000000001</v>
      </c>
      <c r="DY96" s="50">
        <f t="shared" si="48"/>
        <v>1492.8263599999998</v>
      </c>
      <c r="DZ96" s="50">
        <f t="shared" si="48"/>
        <v>378.05240000000003</v>
      </c>
      <c r="EA96" s="50">
        <f t="shared" si="48"/>
        <v>412.69392000000005</v>
      </c>
      <c r="EB96" s="50">
        <f t="shared" si="48"/>
        <v>2111.1424000000002</v>
      </c>
      <c r="EC96" s="50">
        <f t="shared" si="48"/>
        <v>371.68572000000006</v>
      </c>
      <c r="ED96" s="50">
        <f t="shared" si="48"/>
        <v>421.19355999999993</v>
      </c>
      <c r="EE96" s="50">
        <f t="shared" si="48"/>
        <v>421.66863999999998</v>
      </c>
      <c r="EF96" s="50">
        <f t="shared" si="48"/>
        <v>269.10924000000006</v>
      </c>
      <c r="EG96" s="50">
        <f t="shared" si="48"/>
        <v>275.04816</v>
      </c>
      <c r="EH96" s="50">
        <f t="shared" si="48"/>
        <v>443.29664000000002</v>
      </c>
      <c r="EI96" s="50">
        <f t="shared" si="48"/>
        <v>361.24696</v>
      </c>
      <c r="EJ96" s="50">
        <f t="shared" si="48"/>
        <v>159.50096000000002</v>
      </c>
      <c r="EK96" s="50">
        <f t="shared" ref="EK96:GZ96" si="49">EK95-EK92</f>
        <v>196.63083999999998</v>
      </c>
      <c r="EL96" s="50">
        <f t="shared" si="49"/>
        <v>58.65872000000001</v>
      </c>
      <c r="EM96" s="50">
        <f t="shared" si="49"/>
        <v>114.94404</v>
      </c>
      <c r="EN96" s="50">
        <f t="shared" si="49"/>
        <v>116.51307999999999</v>
      </c>
      <c r="EO96" s="50">
        <f t="shared" si="49"/>
        <v>142.40864000000002</v>
      </c>
      <c r="EP96" s="50">
        <f t="shared" si="49"/>
        <v>299.00232</v>
      </c>
      <c r="EQ96" s="50">
        <f t="shared" si="49"/>
        <v>170.20895999999999</v>
      </c>
      <c r="ER96" s="50">
        <f t="shared" si="49"/>
        <v>185.91891999999999</v>
      </c>
      <c r="ES96" s="50">
        <f t="shared" si="49"/>
        <v>240.92544000000001</v>
      </c>
      <c r="ET96" s="50">
        <f t="shared" si="49"/>
        <v>116.64724000000002</v>
      </c>
      <c r="EU96" s="50">
        <f t="shared" si="49"/>
        <v>127.76895999999999</v>
      </c>
      <c r="EV96" s="50">
        <f t="shared" si="49"/>
        <v>-78.265720000000044</v>
      </c>
      <c r="EW96" s="50">
        <f t="shared" si="49"/>
        <v>925.93532000000005</v>
      </c>
      <c r="EX96" s="50">
        <f t="shared" si="49"/>
        <v>446.82324</v>
      </c>
      <c r="EY96" s="50">
        <f t="shared" si="49"/>
        <v>251.92804000000001</v>
      </c>
      <c r="EZ96" s="50">
        <f t="shared" si="49"/>
        <v>277.59827999999999</v>
      </c>
      <c r="FA96" s="50">
        <f t="shared" si="49"/>
        <v>298.15500000000003</v>
      </c>
      <c r="FB96" s="50">
        <f t="shared" si="49"/>
        <v>252.35327999999998</v>
      </c>
      <c r="FC96" s="50">
        <f t="shared" si="49"/>
        <v>330.67484000000002</v>
      </c>
      <c r="FD96" s="50">
        <f t="shared" si="49"/>
        <v>210.87923999999998</v>
      </c>
      <c r="FE96" s="50">
        <f t="shared" si="49"/>
        <v>212.79072000000002</v>
      </c>
      <c r="FF96" s="50">
        <f t="shared" si="49"/>
        <v>251.50740000000005</v>
      </c>
      <c r="FG96" s="50">
        <f t="shared" si="49"/>
        <v>249.95664000000002</v>
      </c>
      <c r="FH96" s="50">
        <f t="shared" si="49"/>
        <v>503.74474079999999</v>
      </c>
      <c r="FI96" s="50">
        <f t="shared" si="49"/>
        <v>1095.6701231999998</v>
      </c>
      <c r="FJ96" s="50">
        <f t="shared" si="49"/>
        <v>207.38147999999998</v>
      </c>
      <c r="FK96" s="50">
        <f t="shared" si="49"/>
        <v>188.75504000000004</v>
      </c>
      <c r="FL96" s="50">
        <f t="shared" si="49"/>
        <v>1463.137976</v>
      </c>
      <c r="FM96" s="50">
        <f t="shared" si="49"/>
        <v>1742.0675199999996</v>
      </c>
      <c r="FN96" s="50">
        <f t="shared" si="49"/>
        <v>358.20176000000004</v>
      </c>
      <c r="FO96" s="50">
        <f t="shared" si="49"/>
        <v>463.54099999999994</v>
      </c>
      <c r="FP96" s="50">
        <f t="shared" si="49"/>
        <v>153.05256000000003</v>
      </c>
      <c r="FQ96" s="50">
        <f t="shared" si="49"/>
        <v>261.09856000000002</v>
      </c>
      <c r="FR96" s="50">
        <f t="shared" si="49"/>
        <v>314.80432000000002</v>
      </c>
      <c r="FS96" s="50">
        <f t="shared" si="49"/>
        <v>228.51535999999999</v>
      </c>
      <c r="FT96" s="50">
        <f t="shared" si="49"/>
        <v>153.40352000000001</v>
      </c>
      <c r="FU96" s="50">
        <f t="shared" si="49"/>
        <v>169.87183999999999</v>
      </c>
      <c r="FV96" s="50">
        <f t="shared" si="49"/>
        <v>258.83275999999995</v>
      </c>
      <c r="FW96" s="50">
        <f t="shared" si="49"/>
        <v>116.70708</v>
      </c>
      <c r="FX96" s="50">
        <f t="shared" si="49"/>
        <v>182.74943999999999</v>
      </c>
      <c r="FY96" s="50">
        <f t="shared" si="49"/>
        <v>173.35816</v>
      </c>
      <c r="FZ96" s="50">
        <f t="shared" si="49"/>
        <v>156.68107999999998</v>
      </c>
      <c r="GA96" s="50">
        <f t="shared" si="49"/>
        <v>209.92992000000001</v>
      </c>
      <c r="GB96" s="50">
        <f t="shared" si="49"/>
        <v>207.03371999999999</v>
      </c>
      <c r="GC96" s="50">
        <f t="shared" si="49"/>
        <v>62.000919999999994</v>
      </c>
      <c r="GD96" s="50">
        <f t="shared" si="49"/>
        <v>209.11848000000003</v>
      </c>
      <c r="GE96" s="50">
        <f t="shared" si="49"/>
        <v>245.05475999999999</v>
      </c>
      <c r="GF96" s="50">
        <f t="shared" si="49"/>
        <v>103.31007999999999</v>
      </c>
      <c r="GG96" s="50">
        <f t="shared" si="49"/>
        <v>24.187560000000001</v>
      </c>
      <c r="GH96" s="50">
        <f t="shared" si="49"/>
        <v>208.78788000000003</v>
      </c>
      <c r="GI96" s="50">
        <f t="shared" si="49"/>
        <v>135.31319999999999</v>
      </c>
      <c r="GJ96" s="50">
        <f t="shared" si="49"/>
        <v>207.93143999999998</v>
      </c>
      <c r="GK96" s="50">
        <f t="shared" si="49"/>
        <v>246.85056000000003</v>
      </c>
      <c r="GL96" s="50">
        <f t="shared" si="49"/>
        <v>63.431240000000003</v>
      </c>
      <c r="GM96" s="50">
        <f t="shared" si="49"/>
        <v>49.246120000000005</v>
      </c>
      <c r="GN96" s="50">
        <f t="shared" si="49"/>
        <v>105.51288</v>
      </c>
      <c r="GO96" s="50">
        <f t="shared" si="49"/>
        <v>148.29767999999999</v>
      </c>
      <c r="GP96" s="50">
        <f t="shared" si="49"/>
        <v>236.69880000000003</v>
      </c>
      <c r="GQ96" s="50">
        <f t="shared" si="49"/>
        <v>156.54528000000002</v>
      </c>
      <c r="GR96" s="50">
        <f t="shared" si="49"/>
        <v>97.779840000000007</v>
      </c>
      <c r="GS96" s="50">
        <f t="shared" si="49"/>
        <v>306.55871999999999</v>
      </c>
      <c r="GT96" s="50">
        <f t="shared" si="49"/>
        <v>157.86752000000001</v>
      </c>
      <c r="GU96" s="50">
        <f t="shared" si="49"/>
        <v>166.89936</v>
      </c>
      <c r="GV96" s="50">
        <f t="shared" si="49"/>
        <v>-103.34000000000002</v>
      </c>
      <c r="GW96" s="50">
        <f t="shared" si="49"/>
        <v>86.807040000000001</v>
      </c>
      <c r="GX96" s="50">
        <f>GX95-GX92</f>
        <v>33.528703999999998</v>
      </c>
      <c r="GY96" s="50">
        <f t="shared" si="49"/>
        <v>70.750879999999995</v>
      </c>
      <c r="GZ96" s="50">
        <f t="shared" si="49"/>
        <v>116.77444</v>
      </c>
      <c r="HA96" s="50">
        <f t="shared" ref="HA96:IF96" si="50">HA95-HA92</f>
        <v>73.254680000000008</v>
      </c>
      <c r="HB96" s="50">
        <f t="shared" si="50"/>
        <v>291.41772000000003</v>
      </c>
      <c r="HC96" s="50">
        <f t="shared" si="50"/>
        <v>236.85459999999998</v>
      </c>
      <c r="HD96" s="50">
        <f t="shared" si="50"/>
        <v>206.32868000000002</v>
      </c>
      <c r="HE96" s="50">
        <f t="shared" si="50"/>
        <v>502.1050800000001</v>
      </c>
      <c r="HF96" s="50">
        <f t="shared" si="50"/>
        <v>11.6952</v>
      </c>
      <c r="HG96" s="50">
        <f t="shared" si="50"/>
        <v>17.360399999999998</v>
      </c>
      <c r="HH96" s="50">
        <f t="shared" si="50"/>
        <v>106.92963999999999</v>
      </c>
      <c r="HI96" s="50">
        <f t="shared" si="50"/>
        <v>124.41936000000001</v>
      </c>
      <c r="HJ96" s="50">
        <f t="shared" si="50"/>
        <v>128.74752000000001</v>
      </c>
      <c r="HK96" s="50">
        <f t="shared" si="50"/>
        <v>53.096160000000005</v>
      </c>
      <c r="HL96" s="50">
        <f t="shared" si="50"/>
        <v>312.22800000000001</v>
      </c>
      <c r="HM96" s="50">
        <f t="shared" si="50"/>
        <v>-240.26316</v>
      </c>
      <c r="HN96" s="50">
        <f t="shared" si="50"/>
        <v>120.02579999999999</v>
      </c>
      <c r="HO96" s="50">
        <f t="shared" si="50"/>
        <v>705.73664000000008</v>
      </c>
      <c r="HP96" s="50">
        <f t="shared" si="50"/>
        <v>150.42559999999997</v>
      </c>
      <c r="HQ96" s="50">
        <f t="shared" si="50"/>
        <v>144.04404</v>
      </c>
      <c r="HR96" s="50">
        <f t="shared" si="50"/>
        <v>153.29640000000001</v>
      </c>
      <c r="HS96" s="50">
        <f t="shared" si="50"/>
        <v>303.94655999999998</v>
      </c>
      <c r="HT96" s="50">
        <f t="shared" si="50"/>
        <v>200.48860000000002</v>
      </c>
      <c r="HU96" s="50">
        <f t="shared" si="50"/>
        <v>255.47892000000002</v>
      </c>
      <c r="HV96" s="50">
        <f t="shared" si="50"/>
        <v>95.088719999999995</v>
      </c>
      <c r="HW96" s="50">
        <f t="shared" si="50"/>
        <v>263.23332000000005</v>
      </c>
      <c r="HX96" s="50">
        <f t="shared" si="50"/>
        <v>158.95320000000001</v>
      </c>
      <c r="HY96" s="50">
        <f t="shared" si="50"/>
        <v>169.22051999999999</v>
      </c>
      <c r="HZ96" s="50">
        <f t="shared" si="50"/>
        <v>155.60720000000001</v>
      </c>
      <c r="IA96" s="50">
        <f t="shared" si="50"/>
        <v>145.07896</v>
      </c>
      <c r="IB96" s="50">
        <f t="shared" si="50"/>
        <v>93.135319999999993</v>
      </c>
      <c r="IC96" s="50">
        <f t="shared" si="50"/>
        <v>154.46376000000001</v>
      </c>
      <c r="ID96" s="50">
        <f t="shared" si="50"/>
        <v>326.029</v>
      </c>
      <c r="IE96" s="50">
        <f t="shared" si="50"/>
        <v>152.70156</v>
      </c>
      <c r="IF96" s="50">
        <f t="shared" si="50"/>
        <v>-471.13052000000005</v>
      </c>
    </row>
    <row r="97" spans="4:240" ht="13.5" customHeight="1"/>
    <row r="98" spans="4:240">
      <c r="D98" s="3"/>
    </row>
    <row r="99" spans="4:240">
      <c r="D99" s="34"/>
      <c r="F99" s="3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</row>
  </sheetData>
  <sheetProtection formatCells="0" formatColumns="0" formatRows="0" insertColumns="0" insertRows="0" insertHyperlinks="0" deleteColumns="0" deleteRows="0" sort="0" autoFilter="0" pivotTables="0"/>
  <mergeCells count="240">
    <mergeCell ref="D5:F5"/>
    <mergeCell ref="IA4:IA6"/>
    <mergeCell ref="IB4:IB6"/>
    <mergeCell ref="IC4:IC6"/>
    <mergeCell ref="ID4:ID6"/>
    <mergeCell ref="IE4:IE6"/>
    <mergeCell ref="IF4:IF6"/>
    <mergeCell ref="HU4:HU6"/>
    <mergeCell ref="HV4:HV6"/>
    <mergeCell ref="HW4:HW6"/>
    <mergeCell ref="HX4:HX6"/>
    <mergeCell ref="HY4:HY6"/>
    <mergeCell ref="HZ4:HZ6"/>
    <mergeCell ref="HO4:HO6"/>
    <mergeCell ref="HP4:HP6"/>
    <mergeCell ref="HQ4:HQ6"/>
    <mergeCell ref="HR4:HR6"/>
    <mergeCell ref="HS4:HS6"/>
    <mergeCell ref="HT4:HT6"/>
    <mergeCell ref="HI4:HI6"/>
    <mergeCell ref="HJ4:HJ6"/>
    <mergeCell ref="HK4:HK6"/>
    <mergeCell ref="HL4:HL6"/>
    <mergeCell ref="HM4:HM6"/>
    <mergeCell ref="HN4:HN6"/>
    <mergeCell ref="HC4:HC6"/>
    <mergeCell ref="HD4:HD6"/>
    <mergeCell ref="HE4:HE6"/>
    <mergeCell ref="HF4:HF6"/>
    <mergeCell ref="HG4:HG6"/>
    <mergeCell ref="HH4:HH6"/>
    <mergeCell ref="GV4:GV6"/>
    <mergeCell ref="GW4:GW6"/>
    <mergeCell ref="GY4:GY6"/>
    <mergeCell ref="GZ4:GZ6"/>
    <mergeCell ref="HA4:HA6"/>
    <mergeCell ref="HB4:HB6"/>
    <mergeCell ref="GX4:GX6"/>
    <mergeCell ref="GP4:GP6"/>
    <mergeCell ref="GQ4:GQ6"/>
    <mergeCell ref="GR4:GR6"/>
    <mergeCell ref="GS4:GS6"/>
    <mergeCell ref="GT4:GT6"/>
    <mergeCell ref="GU4:GU6"/>
    <mergeCell ref="GJ4:GJ6"/>
    <mergeCell ref="GK4:GK6"/>
    <mergeCell ref="GL4:GL6"/>
    <mergeCell ref="GM4:GM6"/>
    <mergeCell ref="GN4:GN6"/>
    <mergeCell ref="GO4:GO6"/>
    <mergeCell ref="GD4:GD6"/>
    <mergeCell ref="GE4:GE6"/>
    <mergeCell ref="GF4:GF6"/>
    <mergeCell ref="GG4:GG6"/>
    <mergeCell ref="GH4:GH6"/>
    <mergeCell ref="GI4:GI6"/>
    <mergeCell ref="FX4:FX6"/>
    <mergeCell ref="FY4:FY6"/>
    <mergeCell ref="FZ4:FZ6"/>
    <mergeCell ref="GA4:GA6"/>
    <mergeCell ref="GB4:GB6"/>
    <mergeCell ref="GC4:GC6"/>
    <mergeCell ref="FR4:FR6"/>
    <mergeCell ref="FS4:FS6"/>
    <mergeCell ref="FT4:FT6"/>
    <mergeCell ref="FU4:FU6"/>
    <mergeCell ref="FV4:FV6"/>
    <mergeCell ref="FW4:FW6"/>
    <mergeCell ref="FL4:FL6"/>
    <mergeCell ref="FM4:FM6"/>
    <mergeCell ref="FN4:FN6"/>
    <mergeCell ref="FO4:FO6"/>
    <mergeCell ref="FP4:FP6"/>
    <mergeCell ref="FQ4:FQ6"/>
    <mergeCell ref="FF4:FF6"/>
    <mergeCell ref="FG4:FG6"/>
    <mergeCell ref="FH4:FH6"/>
    <mergeCell ref="FI4:FI6"/>
    <mergeCell ref="FJ4:FJ6"/>
    <mergeCell ref="FK4:FK6"/>
    <mergeCell ref="EZ4:EZ6"/>
    <mergeCell ref="FA4:FA6"/>
    <mergeCell ref="FB4:FB6"/>
    <mergeCell ref="FC4:FC6"/>
    <mergeCell ref="FD4:FD6"/>
    <mergeCell ref="FE4:FE6"/>
    <mergeCell ref="ET4:ET6"/>
    <mergeCell ref="EU4:EU6"/>
    <mergeCell ref="EV4:EV6"/>
    <mergeCell ref="EW4:EW6"/>
    <mergeCell ref="EX4:EX6"/>
    <mergeCell ref="EY4:EY6"/>
    <mergeCell ref="EN4:EN6"/>
    <mergeCell ref="EO4:EO6"/>
    <mergeCell ref="EP4:EP6"/>
    <mergeCell ref="EQ4:EQ6"/>
    <mergeCell ref="ER4:ER6"/>
    <mergeCell ref="ES4:ES6"/>
    <mergeCell ref="EH4:EH6"/>
    <mergeCell ref="EI4:EI6"/>
    <mergeCell ref="EJ4:EJ6"/>
    <mergeCell ref="EK4:EK6"/>
    <mergeCell ref="EL4:EL6"/>
    <mergeCell ref="EM4:EM6"/>
    <mergeCell ref="EB4:EB6"/>
    <mergeCell ref="EC4:EC6"/>
    <mergeCell ref="ED4:ED6"/>
    <mergeCell ref="EE4:EE6"/>
    <mergeCell ref="EF4:EF6"/>
    <mergeCell ref="EG4:EG6"/>
    <mergeCell ref="DV4:DV6"/>
    <mergeCell ref="DW4:DW6"/>
    <mergeCell ref="DX4:DX6"/>
    <mergeCell ref="DY4:DY6"/>
    <mergeCell ref="DZ4:DZ6"/>
    <mergeCell ref="EA4:EA6"/>
    <mergeCell ref="DP4:DP6"/>
    <mergeCell ref="DQ4:DQ6"/>
    <mergeCell ref="DR4:DR6"/>
    <mergeCell ref="DS4:DS6"/>
    <mergeCell ref="DT4:DT6"/>
    <mergeCell ref="DU4:DU6"/>
    <mergeCell ref="DJ4:DJ6"/>
    <mergeCell ref="DK4:DK6"/>
    <mergeCell ref="DL4:DL6"/>
    <mergeCell ref="DM4:DM6"/>
    <mergeCell ref="DN4:DN6"/>
    <mergeCell ref="DO4:DO6"/>
    <mergeCell ref="DD4:DD6"/>
    <mergeCell ref="DE4:DE6"/>
    <mergeCell ref="DF4:DF6"/>
    <mergeCell ref="DG4:DG6"/>
    <mergeCell ref="DH4:DH6"/>
    <mergeCell ref="DI4:DI6"/>
    <mergeCell ref="CX4:CX6"/>
    <mergeCell ref="CY4:CY6"/>
    <mergeCell ref="CZ4:CZ6"/>
    <mergeCell ref="DA4:DA6"/>
    <mergeCell ref="DB4:DB6"/>
    <mergeCell ref="DC4:DC6"/>
    <mergeCell ref="CR4:CR6"/>
    <mergeCell ref="CS4:CS6"/>
    <mergeCell ref="CT4:CT6"/>
    <mergeCell ref="CU4:CU6"/>
    <mergeCell ref="CV4:CV6"/>
    <mergeCell ref="CW4:CW6"/>
    <mergeCell ref="CL4:CL6"/>
    <mergeCell ref="CM4:CM6"/>
    <mergeCell ref="CN4:CN6"/>
    <mergeCell ref="CO4:CO6"/>
    <mergeCell ref="CP4:CP6"/>
    <mergeCell ref="CQ4:CQ6"/>
    <mergeCell ref="CF4:CF6"/>
    <mergeCell ref="CG4:CG6"/>
    <mergeCell ref="CH4:CH6"/>
    <mergeCell ref="CI4:CI6"/>
    <mergeCell ref="CJ4:CJ6"/>
    <mergeCell ref="CK4:CK6"/>
    <mergeCell ref="BZ4:BZ6"/>
    <mergeCell ref="CA4:CA6"/>
    <mergeCell ref="CB4:CB6"/>
    <mergeCell ref="CC4:CC6"/>
    <mergeCell ref="CD4:CD6"/>
    <mergeCell ref="CE4:CE6"/>
    <mergeCell ref="BT4:BT6"/>
    <mergeCell ref="BU4:BU6"/>
    <mergeCell ref="BV4:BV6"/>
    <mergeCell ref="BW4:BW6"/>
    <mergeCell ref="BX4:BX6"/>
    <mergeCell ref="BY4:BY6"/>
    <mergeCell ref="BN4:BN6"/>
    <mergeCell ref="BO4:BO6"/>
    <mergeCell ref="BP4:BP6"/>
    <mergeCell ref="BQ4:BQ6"/>
    <mergeCell ref="BR4:BR6"/>
    <mergeCell ref="BS4:BS6"/>
    <mergeCell ref="BH4:BH6"/>
    <mergeCell ref="BI4:BI6"/>
    <mergeCell ref="BJ4:BJ6"/>
    <mergeCell ref="BK4:BK6"/>
    <mergeCell ref="BL4:BL6"/>
    <mergeCell ref="BM4:BM6"/>
    <mergeCell ref="BB4:BB6"/>
    <mergeCell ref="BC4:BC6"/>
    <mergeCell ref="BD4:BD6"/>
    <mergeCell ref="BE4:BE6"/>
    <mergeCell ref="BF4:BF6"/>
    <mergeCell ref="BG4:BG6"/>
    <mergeCell ref="AV4:AV6"/>
    <mergeCell ref="AW4:AW6"/>
    <mergeCell ref="AX4:AX6"/>
    <mergeCell ref="AY4:AY6"/>
    <mergeCell ref="AZ4:AZ6"/>
    <mergeCell ref="BA4:BA6"/>
    <mergeCell ref="AP4:AP6"/>
    <mergeCell ref="AQ4:AQ6"/>
    <mergeCell ref="AR4:AR6"/>
    <mergeCell ref="AS4:AS6"/>
    <mergeCell ref="AT4:AT6"/>
    <mergeCell ref="AU4:AU6"/>
    <mergeCell ref="AJ4:AJ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X4:X6"/>
    <mergeCell ref="Y4:Y6"/>
    <mergeCell ref="Z4:Z6"/>
    <mergeCell ref="AA4:AA6"/>
    <mergeCell ref="AB4:AB6"/>
    <mergeCell ref="AC4:AC6"/>
    <mergeCell ref="A2:AL2"/>
    <mergeCell ref="A4:A6"/>
    <mergeCell ref="B4:B6"/>
    <mergeCell ref="C4:C6"/>
    <mergeCell ref="D4:F4"/>
    <mergeCell ref="G4:G6"/>
    <mergeCell ref="H4:H6"/>
    <mergeCell ref="I4:I6"/>
    <mergeCell ref="J4:J6"/>
    <mergeCell ref="K4:K6"/>
    <mergeCell ref="R4:R6"/>
    <mergeCell ref="S4:S6"/>
    <mergeCell ref="T4:T6"/>
    <mergeCell ref="U4:U6"/>
    <mergeCell ref="V4:V6"/>
    <mergeCell ref="W4:W6"/>
    <mergeCell ref="L4:L6"/>
    <mergeCell ref="M4:M6"/>
    <mergeCell ref="N4:N6"/>
    <mergeCell ref="O4:O6"/>
    <mergeCell ref="P4:P6"/>
    <mergeCell ref="Q4:Q6"/>
    <mergeCell ref="AD4:AD6"/>
    <mergeCell ref="AE4:AE6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F136"/>
  <sheetViews>
    <sheetView tabSelected="1" topLeftCell="A7" zoomScale="89" zoomScaleNormal="89" workbookViewId="0">
      <pane xSplit="6" ySplit="5" topLeftCell="W12" activePane="bottomRight" state="frozen"/>
      <selection activeCell="A7" sqref="A7"/>
      <selection pane="topRight" activeCell="G7" sqref="G7"/>
      <selection pane="bottomLeft" activeCell="A12" sqref="A12"/>
      <selection pane="bottomRight" activeCell="X36" sqref="X36"/>
    </sheetView>
  </sheetViews>
  <sheetFormatPr defaultColWidth="3.5703125" defaultRowHeight="15"/>
  <cols>
    <col min="1" max="1" width="4.42578125" style="1" customWidth="1"/>
    <col min="2" max="2" width="60.85546875" style="1" customWidth="1"/>
    <col min="3" max="3" width="11" style="1" customWidth="1"/>
    <col min="4" max="4" width="13.28515625" style="1" customWidth="1"/>
    <col min="5" max="5" width="10" style="1" customWidth="1"/>
    <col min="6" max="6" width="9.42578125" style="1" customWidth="1"/>
    <col min="7" max="7" width="7.85546875" style="1" customWidth="1"/>
    <col min="8" max="8" width="8" style="1" customWidth="1"/>
    <col min="9" max="9" width="8.140625" style="1" customWidth="1"/>
    <col min="10" max="10" width="7.5703125" style="1" customWidth="1"/>
    <col min="11" max="11" width="8.140625" style="1" customWidth="1"/>
    <col min="12" max="12" width="7.85546875" style="1" customWidth="1"/>
    <col min="13" max="14" width="7.7109375" style="1" customWidth="1"/>
    <col min="15" max="15" width="7.85546875" style="1" customWidth="1"/>
    <col min="16" max="18" width="8.140625" style="1" customWidth="1"/>
    <col min="19" max="19" width="8" style="1" customWidth="1"/>
    <col min="20" max="20" width="8.140625" style="1" customWidth="1"/>
    <col min="21" max="21" width="8" style="1" customWidth="1"/>
    <col min="22" max="22" width="8.28515625" style="1" customWidth="1"/>
    <col min="23" max="23" width="9" style="1" customWidth="1"/>
    <col min="24" max="24" width="7.7109375" style="1" customWidth="1"/>
    <col min="25" max="25" width="8.140625" style="1" customWidth="1"/>
    <col min="26" max="26" width="6.7109375" style="1" customWidth="1"/>
    <col min="27" max="27" width="9" style="1" customWidth="1"/>
    <col min="28" max="28" width="7.85546875" style="1" customWidth="1"/>
    <col min="29" max="29" width="9" style="1" customWidth="1"/>
    <col min="30" max="30" width="7.7109375" style="1" customWidth="1"/>
    <col min="31" max="31" width="8" style="1" customWidth="1"/>
    <col min="32" max="32" width="7.7109375" style="1" customWidth="1"/>
    <col min="33" max="33" width="8" style="1" customWidth="1"/>
    <col min="34" max="34" width="7.85546875" style="1" customWidth="1"/>
    <col min="35" max="35" width="8.140625" style="1" customWidth="1"/>
    <col min="36" max="36" width="6.5703125" style="1" customWidth="1"/>
    <col min="37" max="38" width="8.5703125" style="1" customWidth="1"/>
    <col min="39" max="39" width="7" style="1" customWidth="1"/>
    <col min="40" max="40" width="7.42578125" style="1" customWidth="1"/>
    <col min="41" max="42" width="7.85546875" style="1" customWidth="1"/>
    <col min="43" max="43" width="6.5703125" style="1" customWidth="1"/>
    <col min="44" max="44" width="7.85546875" style="1" customWidth="1"/>
    <col min="45" max="45" width="7.5703125" style="1" customWidth="1"/>
    <col min="46" max="46" width="7.85546875" style="1" customWidth="1"/>
    <col min="47" max="47" width="7.7109375" style="1" customWidth="1"/>
    <col min="48" max="49" width="8" style="1" customWidth="1"/>
    <col min="50" max="50" width="7.85546875" style="1" customWidth="1"/>
    <col min="51" max="53" width="7.7109375" style="1" customWidth="1"/>
    <col min="54" max="54" width="8" style="1" customWidth="1"/>
    <col min="55" max="55" width="7.85546875" style="1" customWidth="1"/>
    <col min="56" max="56" width="7.7109375" style="1" customWidth="1"/>
    <col min="57" max="57" width="7.85546875" style="1" customWidth="1"/>
    <col min="58" max="58" width="8.140625" style="1" customWidth="1"/>
    <col min="59" max="59" width="7.85546875" style="1" customWidth="1"/>
    <col min="60" max="60" width="9.140625" style="1" customWidth="1"/>
    <col min="61" max="61" width="6.85546875" style="1" customWidth="1"/>
    <col min="62" max="62" width="7" style="1" customWidth="1"/>
    <col min="63" max="63" width="6.7109375" style="1" customWidth="1"/>
    <col min="64" max="64" width="7.85546875" style="1" customWidth="1"/>
    <col min="65" max="65" width="8.28515625" style="1" customWidth="1"/>
    <col min="66" max="66" width="8.5703125" style="1" customWidth="1"/>
    <col min="67" max="67" width="8.28515625" style="1" customWidth="1"/>
    <col min="68" max="68" width="7" style="1" customWidth="1"/>
    <col min="69" max="69" width="7.85546875" style="1" customWidth="1"/>
    <col min="70" max="70" width="7" style="1" customWidth="1"/>
    <col min="71" max="71" width="7.85546875" style="1" customWidth="1"/>
    <col min="72" max="72" width="8" style="1" customWidth="1"/>
    <col min="73" max="73" width="8.28515625" style="1" customWidth="1"/>
    <col min="74" max="74" width="7.85546875" style="1" customWidth="1"/>
    <col min="75" max="75" width="7" style="1" customWidth="1"/>
    <col min="76" max="76" width="8.140625" style="1" customWidth="1"/>
    <col min="77" max="77" width="7.85546875" style="1" customWidth="1"/>
    <col min="78" max="78" width="6.85546875" style="1" customWidth="1"/>
    <col min="79" max="80" width="7.85546875" style="1" customWidth="1"/>
    <col min="81" max="84" width="8" style="1" customWidth="1"/>
    <col min="85" max="85" width="7.85546875" style="1" customWidth="1"/>
    <col min="86" max="86" width="7.7109375" style="1" customWidth="1"/>
    <col min="87" max="87" width="7.28515625" style="1" customWidth="1"/>
    <col min="88" max="88" width="7.5703125" style="1" customWidth="1"/>
    <col min="89" max="89" width="8.140625" style="1" customWidth="1"/>
    <col min="90" max="92" width="7.85546875" style="1" customWidth="1"/>
    <col min="93" max="95" width="8" style="1" customWidth="1"/>
    <col min="96" max="96" width="8.140625" style="1" customWidth="1"/>
    <col min="97" max="97" width="7.7109375" style="1" customWidth="1"/>
    <col min="98" max="98" width="8" style="1" customWidth="1"/>
    <col min="99" max="101" width="8.140625" style="1" customWidth="1"/>
    <col min="102" max="102" width="8.5703125" style="1" customWidth="1"/>
    <col min="103" max="103" width="7.85546875" style="1" customWidth="1"/>
    <col min="104" max="104" width="8.140625" style="1" customWidth="1"/>
    <col min="105" max="105" width="9" style="1" customWidth="1"/>
    <col min="106" max="106" width="8.42578125" style="1" customWidth="1"/>
    <col min="107" max="107" width="8" style="1" customWidth="1"/>
    <col min="108" max="108" width="8.5703125" style="1" customWidth="1"/>
    <col min="109" max="109" width="8" style="1" customWidth="1"/>
    <col min="110" max="110" width="7.7109375" style="1" customWidth="1"/>
    <col min="111" max="112" width="8" style="1" customWidth="1"/>
    <col min="113" max="114" width="8.140625" style="1" customWidth="1"/>
    <col min="115" max="115" width="9.42578125" style="1" customWidth="1"/>
    <col min="116" max="116" width="9.5703125" style="1" customWidth="1"/>
    <col min="117" max="117" width="9.28515625" style="1" customWidth="1"/>
    <col min="118" max="118" width="8.42578125" style="1" customWidth="1"/>
    <col min="119" max="119" width="9.28515625" style="1" customWidth="1"/>
    <col min="120" max="120" width="8.140625" style="1" customWidth="1"/>
    <col min="121" max="122" width="8" style="1" customWidth="1"/>
    <col min="123" max="123" width="8.140625" style="1" customWidth="1"/>
    <col min="124" max="125" width="7.85546875" style="1" customWidth="1"/>
    <col min="126" max="126" width="8.140625" style="1" customWidth="1"/>
    <col min="127" max="127" width="9.28515625" style="1" customWidth="1"/>
    <col min="128" max="128" width="8" style="1" customWidth="1"/>
    <col min="129" max="129" width="9.42578125" style="1" customWidth="1"/>
    <col min="130" max="131" width="8" style="1" customWidth="1"/>
    <col min="132" max="132" width="9.28515625" style="1" customWidth="1"/>
    <col min="133" max="133" width="8" style="1" customWidth="1"/>
    <col min="134" max="134" width="7.85546875" style="1" customWidth="1"/>
    <col min="135" max="135" width="8.140625" style="1" customWidth="1"/>
    <col min="136" max="136" width="7.7109375" style="1" customWidth="1"/>
    <col min="137" max="137" width="7.85546875" style="1" customWidth="1"/>
    <col min="138" max="138" width="7.7109375" style="1" customWidth="1"/>
    <col min="139" max="140" width="8" style="1" customWidth="1"/>
    <col min="141" max="141" width="8.28515625" style="1" customWidth="1"/>
    <col min="142" max="142" width="7.7109375" style="1" customWidth="1"/>
    <col min="143" max="143" width="8.5703125" style="1" customWidth="1"/>
    <col min="144" max="144" width="7.7109375" style="1" customWidth="1"/>
    <col min="145" max="145" width="8" style="1" customWidth="1"/>
    <col min="146" max="146" width="7.85546875" style="1" customWidth="1"/>
    <col min="147" max="147" width="7.7109375" style="1" customWidth="1"/>
    <col min="148" max="149" width="8" style="1" customWidth="1"/>
    <col min="150" max="150" width="8.140625" style="1" customWidth="1"/>
    <col min="151" max="151" width="7.85546875" style="1" customWidth="1"/>
    <col min="152" max="152" width="8.5703125" style="1" customWidth="1"/>
    <col min="153" max="153" width="8.28515625" style="1" customWidth="1"/>
    <col min="154" max="154" width="8.42578125" style="1" customWidth="1"/>
    <col min="155" max="155" width="8.140625" style="1" customWidth="1"/>
    <col min="156" max="156" width="7.85546875" style="1" customWidth="1"/>
    <col min="157" max="157" width="8" style="1" customWidth="1"/>
    <col min="158" max="159" width="8.140625" style="1" customWidth="1"/>
    <col min="160" max="160" width="8.42578125" style="1" customWidth="1"/>
    <col min="161" max="161" width="7.85546875" style="1" customWidth="1"/>
    <col min="162" max="162" width="7.7109375" style="1" customWidth="1"/>
    <col min="163" max="163" width="8" style="1" customWidth="1"/>
    <col min="164" max="164" width="8.28515625" style="1" customWidth="1"/>
    <col min="165" max="165" width="9.28515625" style="1" customWidth="1"/>
    <col min="166" max="166" width="8" style="1" customWidth="1"/>
    <col min="167" max="167" width="8.140625" style="1" customWidth="1"/>
    <col min="168" max="168" width="9.7109375" style="1" customWidth="1"/>
    <col min="169" max="169" width="9.42578125" style="1" customWidth="1"/>
    <col min="170" max="170" width="8" style="1" customWidth="1"/>
    <col min="171" max="171" width="7.85546875" style="1" customWidth="1"/>
    <col min="172" max="172" width="7.7109375" style="1" customWidth="1"/>
    <col min="173" max="173" width="8" style="1" customWidth="1"/>
    <col min="174" max="174" width="7.85546875" style="1" customWidth="1"/>
    <col min="175" max="175" width="7.7109375" style="1" customWidth="1"/>
    <col min="176" max="176" width="8" style="1" customWidth="1"/>
    <col min="177" max="177" width="7.7109375" style="1" customWidth="1"/>
    <col min="178" max="178" width="7.85546875" style="1" customWidth="1"/>
    <col min="179" max="180" width="7.7109375" style="1" customWidth="1"/>
    <col min="181" max="182" width="7.85546875" style="1" customWidth="1"/>
    <col min="183" max="183" width="8.140625" style="1" customWidth="1"/>
    <col min="184" max="184" width="8.7109375" style="1" customWidth="1"/>
    <col min="185" max="185" width="6.85546875" style="1" customWidth="1"/>
    <col min="186" max="186" width="7.85546875" style="1" customWidth="1"/>
    <col min="187" max="188" width="8" style="1" customWidth="1"/>
    <col min="189" max="189" width="7.28515625" style="1" customWidth="1"/>
    <col min="190" max="190" width="7.7109375" style="1" customWidth="1"/>
    <col min="191" max="191" width="8.140625" style="1" customWidth="1"/>
    <col min="192" max="192" width="8" style="1" customWidth="1"/>
    <col min="193" max="193" width="7.85546875" style="1" customWidth="1"/>
    <col min="194" max="194" width="6.5703125" style="1" customWidth="1"/>
    <col min="195" max="195" width="7.42578125" style="1" customWidth="1"/>
    <col min="196" max="196" width="7.7109375" style="1" customWidth="1"/>
    <col min="197" max="199" width="7.85546875" style="1" customWidth="1"/>
    <col min="200" max="200" width="6.85546875" style="1" customWidth="1"/>
    <col min="201" max="201" width="7.7109375" style="1" customWidth="1"/>
    <col min="202" max="202" width="7.85546875" style="1" customWidth="1"/>
    <col min="203" max="204" width="8.28515625" style="1" customWidth="1"/>
    <col min="205" max="206" width="7.85546875" style="1" customWidth="1"/>
    <col min="207" max="207" width="6.85546875" style="1" customWidth="1"/>
    <col min="208" max="208" width="8.140625" style="1" customWidth="1"/>
    <col min="209" max="209" width="7.7109375" style="1" customWidth="1"/>
    <col min="210" max="210" width="8.140625" style="1" customWidth="1"/>
    <col min="211" max="211" width="8" style="1" customWidth="1"/>
    <col min="212" max="212" width="7.7109375" style="1" customWidth="1"/>
    <col min="213" max="213" width="8.5703125" style="1" customWidth="1"/>
    <col min="214" max="214" width="7" style="1" customWidth="1"/>
    <col min="215" max="215" width="7.42578125" style="1" customWidth="1"/>
    <col min="216" max="216" width="8.140625" style="1" customWidth="1"/>
    <col min="217" max="218" width="7.7109375" style="1" customWidth="1"/>
    <col min="219" max="219" width="7" style="1" customWidth="1"/>
    <col min="220" max="220" width="7.85546875" style="1" customWidth="1"/>
    <col min="221" max="221" width="8.42578125" style="1" customWidth="1"/>
    <col min="222" max="222" width="8" style="1" customWidth="1"/>
    <col min="223" max="223" width="8.140625" style="1" customWidth="1"/>
    <col min="224" max="224" width="8" style="1" customWidth="1"/>
    <col min="225" max="225" width="7.85546875" style="1" customWidth="1"/>
    <col min="226" max="226" width="7.7109375" style="1" customWidth="1"/>
    <col min="227" max="227" width="8" style="1" customWidth="1"/>
    <col min="228" max="228" width="7.85546875" style="1" customWidth="1"/>
    <col min="229" max="229" width="8.28515625" style="1" customWidth="1"/>
    <col min="230" max="230" width="7.28515625" style="1" customWidth="1"/>
    <col min="231" max="231" width="7.85546875" style="1" customWidth="1"/>
    <col min="232" max="232" width="8" style="1" customWidth="1"/>
    <col min="233" max="234" width="8.140625" style="1" customWidth="1"/>
    <col min="235" max="235" width="7.85546875" style="1" customWidth="1"/>
    <col min="236" max="236" width="8.140625" style="1" customWidth="1"/>
    <col min="237" max="237" width="7.85546875" style="1" customWidth="1"/>
    <col min="238" max="238" width="8.140625" style="1" customWidth="1"/>
    <col min="239" max="239" width="8" style="1" customWidth="1"/>
    <col min="240" max="240" width="8.7109375" style="1" customWidth="1"/>
    <col min="241" max="16384" width="3.5703125" style="1"/>
  </cols>
  <sheetData>
    <row r="1" spans="1:240" hidden="1"/>
    <row r="2" spans="1:240" ht="16.5" hidden="1" customHeight="1">
      <c r="B2" s="2" t="s">
        <v>0</v>
      </c>
      <c r="F2" s="2"/>
      <c r="G2" s="2"/>
      <c r="H2" s="2"/>
      <c r="V2" s="2"/>
      <c r="W2" s="2"/>
      <c r="X2" s="2"/>
      <c r="Y2" s="2"/>
      <c r="Z2" s="2"/>
      <c r="AA2" s="2"/>
      <c r="AB2" s="2"/>
      <c r="AC2" s="2"/>
      <c r="AD2" s="2"/>
      <c r="AF2" s="2"/>
      <c r="AH2" s="2"/>
    </row>
    <row r="3" spans="1:240" ht="16.5" hidden="1" customHeight="1">
      <c r="B3" s="2" t="s">
        <v>1</v>
      </c>
      <c r="F3" s="2"/>
      <c r="G3" s="2"/>
      <c r="H3" s="2"/>
      <c r="V3" s="2"/>
      <c r="W3" s="2"/>
      <c r="X3" s="2"/>
      <c r="Y3" s="2"/>
      <c r="Z3" s="2"/>
      <c r="AA3" s="2"/>
      <c r="AB3" s="2"/>
      <c r="AC3" s="2"/>
      <c r="AD3" s="2"/>
      <c r="AF3" s="2"/>
      <c r="AH3" s="2"/>
    </row>
    <row r="4" spans="1:240" ht="16.5" hidden="1" customHeight="1">
      <c r="B4" s="2" t="s">
        <v>2</v>
      </c>
      <c r="F4" s="2"/>
      <c r="G4" s="2"/>
      <c r="H4" s="2"/>
      <c r="V4" s="2"/>
      <c r="W4" s="2"/>
      <c r="X4" s="2"/>
      <c r="Y4" s="2"/>
      <c r="Z4" s="2"/>
      <c r="AA4" s="2"/>
      <c r="AB4" s="2"/>
      <c r="AC4" s="2"/>
      <c r="AD4" s="2"/>
      <c r="AF4" s="2"/>
    </row>
    <row r="5" spans="1:240" ht="16.5" hidden="1" customHeight="1">
      <c r="B5" s="2"/>
      <c r="E5" s="3"/>
      <c r="F5" s="2"/>
      <c r="G5" s="2"/>
      <c r="H5" s="2"/>
      <c r="V5" s="2"/>
      <c r="W5" s="2"/>
      <c r="X5" s="2"/>
      <c r="Y5" s="2"/>
      <c r="Z5" s="2"/>
      <c r="AA5" s="2"/>
      <c r="AB5" s="2"/>
      <c r="AC5" s="2"/>
      <c r="AD5" s="2"/>
      <c r="AF5" s="2"/>
    </row>
    <row r="6" spans="1:240" ht="18" hidden="1" customHeight="1">
      <c r="F6" s="2"/>
      <c r="G6" s="2"/>
      <c r="H6" s="2"/>
      <c r="V6" s="2"/>
      <c r="W6" s="2"/>
      <c r="X6" s="2"/>
      <c r="Y6" s="2"/>
      <c r="Z6" s="2"/>
      <c r="AA6" s="2"/>
      <c r="AB6" s="2"/>
      <c r="AC6" s="2"/>
      <c r="AD6" s="2"/>
      <c r="AF6" s="2"/>
    </row>
    <row r="7" spans="1:240" ht="24.75" customHeight="1">
      <c r="A7" s="4"/>
      <c r="B7" s="73" t="s">
        <v>354</v>
      </c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240" ht="18" customHeight="1">
      <c r="A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8" t="s">
        <v>3</v>
      </c>
      <c r="AK8" s="9"/>
      <c r="AL8" s="7"/>
    </row>
    <row r="9" spans="1:240" ht="35.25" customHeight="1">
      <c r="A9" s="75" t="s">
        <v>4</v>
      </c>
      <c r="B9" s="76" t="s">
        <v>5</v>
      </c>
      <c r="C9" s="76" t="s">
        <v>6</v>
      </c>
      <c r="D9" s="77" t="s">
        <v>7</v>
      </c>
      <c r="E9" s="77"/>
      <c r="F9" s="77"/>
      <c r="G9" s="84" t="s">
        <v>8</v>
      </c>
      <c r="H9" s="84" t="s">
        <v>121</v>
      </c>
      <c r="I9" s="84" t="s">
        <v>122</v>
      </c>
      <c r="J9" s="84" t="s">
        <v>123</v>
      </c>
      <c r="K9" s="85" t="s">
        <v>124</v>
      </c>
      <c r="L9" s="85" t="s">
        <v>125</v>
      </c>
      <c r="M9" s="85" t="s">
        <v>126</v>
      </c>
      <c r="N9" s="84" t="s">
        <v>9</v>
      </c>
      <c r="O9" s="84" t="s">
        <v>127</v>
      </c>
      <c r="P9" s="84" t="s">
        <v>128</v>
      </c>
      <c r="Q9" s="84" t="s">
        <v>129</v>
      </c>
      <c r="R9" s="84" t="s">
        <v>130</v>
      </c>
      <c r="S9" s="84" t="s">
        <v>131</v>
      </c>
      <c r="T9" s="84" t="s">
        <v>132</v>
      </c>
      <c r="U9" s="84" t="s">
        <v>133</v>
      </c>
      <c r="V9" s="84" t="s">
        <v>134</v>
      </c>
      <c r="W9" s="84" t="s">
        <v>135</v>
      </c>
      <c r="X9" s="84" t="s">
        <v>136</v>
      </c>
      <c r="Y9" s="84" t="s">
        <v>137</v>
      </c>
      <c r="Z9" s="84" t="s">
        <v>138</v>
      </c>
      <c r="AA9" s="84" t="s">
        <v>139</v>
      </c>
      <c r="AB9" s="84" t="s">
        <v>140</v>
      </c>
      <c r="AC9" s="84" t="s">
        <v>141</v>
      </c>
      <c r="AD9" s="84" t="s">
        <v>142</v>
      </c>
      <c r="AE9" s="84" t="s">
        <v>143</v>
      </c>
      <c r="AF9" s="84" t="s">
        <v>144</v>
      </c>
      <c r="AG9" s="84" t="s">
        <v>145</v>
      </c>
      <c r="AH9" s="84" t="s">
        <v>146</v>
      </c>
      <c r="AI9" s="84" t="s">
        <v>147</v>
      </c>
      <c r="AJ9" s="84" t="s">
        <v>148</v>
      </c>
      <c r="AK9" s="84" t="s">
        <v>149</v>
      </c>
      <c r="AL9" s="84" t="s">
        <v>150</v>
      </c>
      <c r="AM9" s="84" t="s">
        <v>151</v>
      </c>
      <c r="AN9" s="84" t="s">
        <v>152</v>
      </c>
      <c r="AO9" s="84" t="s">
        <v>153</v>
      </c>
      <c r="AP9" s="84" t="s">
        <v>154</v>
      </c>
      <c r="AQ9" s="84" t="s">
        <v>155</v>
      </c>
      <c r="AR9" s="84" t="s">
        <v>156</v>
      </c>
      <c r="AS9" s="84" t="s">
        <v>157</v>
      </c>
      <c r="AT9" s="84" t="s">
        <v>158</v>
      </c>
      <c r="AU9" s="84" t="s">
        <v>159</v>
      </c>
      <c r="AV9" s="84" t="s">
        <v>160</v>
      </c>
      <c r="AW9" s="84" t="s">
        <v>161</v>
      </c>
      <c r="AX9" s="84" t="s">
        <v>162</v>
      </c>
      <c r="AY9" s="84" t="s">
        <v>163</v>
      </c>
      <c r="AZ9" s="84" t="s">
        <v>164</v>
      </c>
      <c r="BA9" s="84" t="s">
        <v>165</v>
      </c>
      <c r="BB9" s="84" t="s">
        <v>166</v>
      </c>
      <c r="BC9" s="84" t="s">
        <v>167</v>
      </c>
      <c r="BD9" s="84" t="s">
        <v>168</v>
      </c>
      <c r="BE9" s="84" t="s">
        <v>169</v>
      </c>
      <c r="BF9" s="84" t="s">
        <v>170</v>
      </c>
      <c r="BG9" s="84" t="s">
        <v>171</v>
      </c>
      <c r="BH9" s="84" t="s">
        <v>172</v>
      </c>
      <c r="BI9" s="84" t="s">
        <v>173</v>
      </c>
      <c r="BJ9" s="84" t="s">
        <v>174</v>
      </c>
      <c r="BK9" s="84" t="s">
        <v>175</v>
      </c>
      <c r="BL9" s="84" t="s">
        <v>176</v>
      </c>
      <c r="BM9" s="84" t="s">
        <v>177</v>
      </c>
      <c r="BN9" s="84" t="s">
        <v>178</v>
      </c>
      <c r="BO9" s="84" t="s">
        <v>179</v>
      </c>
      <c r="BP9" s="84" t="s">
        <v>180</v>
      </c>
      <c r="BQ9" s="84" t="s">
        <v>181</v>
      </c>
      <c r="BR9" s="84" t="s">
        <v>182</v>
      </c>
      <c r="BS9" s="84" t="s">
        <v>183</v>
      </c>
      <c r="BT9" s="84" t="s">
        <v>184</v>
      </c>
      <c r="BU9" s="84" t="s">
        <v>185</v>
      </c>
      <c r="BV9" s="84" t="s">
        <v>186</v>
      </c>
      <c r="BW9" s="84" t="s">
        <v>187</v>
      </c>
      <c r="BX9" s="84" t="s">
        <v>188</v>
      </c>
      <c r="BY9" s="84" t="s">
        <v>189</v>
      </c>
      <c r="BZ9" s="84" t="s">
        <v>190</v>
      </c>
      <c r="CA9" s="84" t="s">
        <v>191</v>
      </c>
      <c r="CB9" s="84" t="s">
        <v>192</v>
      </c>
      <c r="CC9" s="84" t="s">
        <v>193</v>
      </c>
      <c r="CD9" s="84" t="s">
        <v>194</v>
      </c>
      <c r="CE9" s="84" t="s">
        <v>195</v>
      </c>
      <c r="CF9" s="84" t="s">
        <v>196</v>
      </c>
      <c r="CG9" s="84" t="s">
        <v>197</v>
      </c>
      <c r="CH9" s="84" t="s">
        <v>198</v>
      </c>
      <c r="CI9" s="84" t="s">
        <v>199</v>
      </c>
      <c r="CJ9" s="84" t="s">
        <v>200</v>
      </c>
      <c r="CK9" s="84" t="s">
        <v>201</v>
      </c>
      <c r="CL9" s="84" t="s">
        <v>202</v>
      </c>
      <c r="CM9" s="84" t="s">
        <v>203</v>
      </c>
      <c r="CN9" s="84" t="s">
        <v>204</v>
      </c>
      <c r="CO9" s="84" t="s">
        <v>205</v>
      </c>
      <c r="CP9" s="84" t="s">
        <v>206</v>
      </c>
      <c r="CQ9" s="84" t="s">
        <v>207</v>
      </c>
      <c r="CR9" s="84" t="s">
        <v>208</v>
      </c>
      <c r="CS9" s="84" t="s">
        <v>209</v>
      </c>
      <c r="CT9" s="84" t="s">
        <v>210</v>
      </c>
      <c r="CU9" s="84" t="s">
        <v>211</v>
      </c>
      <c r="CV9" s="84" t="s">
        <v>212</v>
      </c>
      <c r="CW9" s="84" t="s">
        <v>213</v>
      </c>
      <c r="CX9" s="84" t="s">
        <v>214</v>
      </c>
      <c r="CY9" s="84" t="s">
        <v>215</v>
      </c>
      <c r="CZ9" s="84" t="s">
        <v>216</v>
      </c>
      <c r="DA9" s="84" t="s">
        <v>217</v>
      </c>
      <c r="DB9" s="84" t="s">
        <v>218</v>
      </c>
      <c r="DC9" s="84" t="s">
        <v>219</v>
      </c>
      <c r="DD9" s="84" t="s">
        <v>220</v>
      </c>
      <c r="DE9" s="84" t="s">
        <v>221</v>
      </c>
      <c r="DF9" s="84" t="s">
        <v>222</v>
      </c>
      <c r="DG9" s="84" t="s">
        <v>223</v>
      </c>
      <c r="DH9" s="84" t="s">
        <v>224</v>
      </c>
      <c r="DI9" s="84" t="s">
        <v>225</v>
      </c>
      <c r="DJ9" s="84" t="s">
        <v>226</v>
      </c>
      <c r="DK9" s="84" t="s">
        <v>227</v>
      </c>
      <c r="DL9" s="84" t="s">
        <v>228</v>
      </c>
      <c r="DM9" s="84" t="s">
        <v>229</v>
      </c>
      <c r="DN9" s="84" t="s">
        <v>230</v>
      </c>
      <c r="DO9" s="84" t="s">
        <v>231</v>
      </c>
      <c r="DP9" s="84" t="s">
        <v>232</v>
      </c>
      <c r="DQ9" s="84" t="s">
        <v>233</v>
      </c>
      <c r="DR9" s="84" t="s">
        <v>234</v>
      </c>
      <c r="DS9" s="84" t="s">
        <v>235</v>
      </c>
      <c r="DT9" s="84" t="s">
        <v>236</v>
      </c>
      <c r="DU9" s="84" t="s">
        <v>237</v>
      </c>
      <c r="DV9" s="84" t="s">
        <v>238</v>
      </c>
      <c r="DW9" s="84" t="s">
        <v>239</v>
      </c>
      <c r="DX9" s="84" t="s">
        <v>240</v>
      </c>
      <c r="DY9" s="84" t="s">
        <v>241</v>
      </c>
      <c r="DZ9" s="84" t="s">
        <v>242</v>
      </c>
      <c r="EA9" s="84" t="s">
        <v>244</v>
      </c>
      <c r="EB9" s="84" t="s">
        <v>243</v>
      </c>
      <c r="EC9" s="84" t="s">
        <v>245</v>
      </c>
      <c r="ED9" s="84" t="s">
        <v>246</v>
      </c>
      <c r="EE9" s="84" t="s">
        <v>247</v>
      </c>
      <c r="EF9" s="84" t="s">
        <v>248</v>
      </c>
      <c r="EG9" s="84" t="s">
        <v>249</v>
      </c>
      <c r="EH9" s="84" t="s">
        <v>250</v>
      </c>
      <c r="EI9" s="84" t="s">
        <v>251</v>
      </c>
      <c r="EJ9" s="84" t="s">
        <v>252</v>
      </c>
      <c r="EK9" s="84" t="s">
        <v>253</v>
      </c>
      <c r="EL9" s="84" t="s">
        <v>254</v>
      </c>
      <c r="EM9" s="84" t="s">
        <v>255</v>
      </c>
      <c r="EN9" s="84" t="s">
        <v>256</v>
      </c>
      <c r="EO9" s="84" t="s">
        <v>257</v>
      </c>
      <c r="EP9" s="84" t="s">
        <v>258</v>
      </c>
      <c r="EQ9" s="84" t="s">
        <v>259</v>
      </c>
      <c r="ER9" s="84" t="s">
        <v>260</v>
      </c>
      <c r="ES9" s="84" t="s">
        <v>261</v>
      </c>
      <c r="ET9" s="84" t="s">
        <v>10</v>
      </c>
      <c r="EU9" s="84" t="s">
        <v>262</v>
      </c>
      <c r="EV9" s="84" t="s">
        <v>263</v>
      </c>
      <c r="EW9" s="84" t="s">
        <v>264</v>
      </c>
      <c r="EX9" s="84" t="s">
        <v>265</v>
      </c>
      <c r="EY9" s="84" t="s">
        <v>266</v>
      </c>
      <c r="EZ9" s="84" t="s">
        <v>267</v>
      </c>
      <c r="FA9" s="84" t="s">
        <v>268</v>
      </c>
      <c r="FB9" s="84" t="s">
        <v>269</v>
      </c>
      <c r="FC9" s="84" t="s">
        <v>270</v>
      </c>
      <c r="FD9" s="84" t="s">
        <v>271</v>
      </c>
      <c r="FE9" s="84" t="s">
        <v>272</v>
      </c>
      <c r="FF9" s="84" t="s">
        <v>273</v>
      </c>
      <c r="FG9" s="84" t="s">
        <v>274</v>
      </c>
      <c r="FH9" s="84" t="s">
        <v>275</v>
      </c>
      <c r="FI9" s="84" t="s">
        <v>276</v>
      </c>
      <c r="FJ9" s="84" t="s">
        <v>277</v>
      </c>
      <c r="FK9" s="84" t="s">
        <v>278</v>
      </c>
      <c r="FL9" s="84" t="s">
        <v>279</v>
      </c>
      <c r="FM9" s="84" t="s">
        <v>280</v>
      </c>
      <c r="FN9" s="84" t="s">
        <v>281</v>
      </c>
      <c r="FO9" s="84" t="s">
        <v>282</v>
      </c>
      <c r="FP9" s="84" t="s">
        <v>283</v>
      </c>
      <c r="FQ9" s="84" t="s">
        <v>284</v>
      </c>
      <c r="FR9" s="84" t="s">
        <v>285</v>
      </c>
      <c r="FS9" s="84" t="s">
        <v>286</v>
      </c>
      <c r="FT9" s="84" t="s">
        <v>287</v>
      </c>
      <c r="FU9" s="84" t="s">
        <v>288</v>
      </c>
      <c r="FV9" s="84" t="s">
        <v>289</v>
      </c>
      <c r="FW9" s="84" t="s">
        <v>290</v>
      </c>
      <c r="FX9" s="84" t="s">
        <v>291</v>
      </c>
      <c r="FY9" s="84" t="s">
        <v>292</v>
      </c>
      <c r="FZ9" s="84" t="s">
        <v>293</v>
      </c>
      <c r="GA9" s="84" t="s">
        <v>294</v>
      </c>
      <c r="GB9" s="84" t="s">
        <v>295</v>
      </c>
      <c r="GC9" s="84" t="s">
        <v>296</v>
      </c>
      <c r="GD9" s="84" t="s">
        <v>297</v>
      </c>
      <c r="GE9" s="84" t="s">
        <v>298</v>
      </c>
      <c r="GF9" s="84" t="s">
        <v>299</v>
      </c>
      <c r="GG9" s="84" t="s">
        <v>300</v>
      </c>
      <c r="GH9" s="84" t="s">
        <v>301</v>
      </c>
      <c r="GI9" s="84" t="s">
        <v>302</v>
      </c>
      <c r="GJ9" s="84" t="s">
        <v>303</v>
      </c>
      <c r="GK9" s="84" t="s">
        <v>304</v>
      </c>
      <c r="GL9" s="84" t="s">
        <v>305</v>
      </c>
      <c r="GM9" s="84" t="s">
        <v>306</v>
      </c>
      <c r="GN9" s="84" t="s">
        <v>307</v>
      </c>
      <c r="GO9" s="84" t="s">
        <v>308</v>
      </c>
      <c r="GP9" s="84" t="s">
        <v>309</v>
      </c>
      <c r="GQ9" s="84" t="s">
        <v>310</v>
      </c>
      <c r="GR9" s="84" t="s">
        <v>311</v>
      </c>
      <c r="GS9" s="84" t="s">
        <v>312</v>
      </c>
      <c r="GT9" s="84" t="s">
        <v>313</v>
      </c>
      <c r="GU9" s="84" t="s">
        <v>314</v>
      </c>
      <c r="GV9" s="84" t="s">
        <v>315</v>
      </c>
      <c r="GW9" s="84" t="s">
        <v>316</v>
      </c>
      <c r="GX9" s="84" t="s">
        <v>317</v>
      </c>
      <c r="GY9" s="84" t="s">
        <v>318</v>
      </c>
      <c r="GZ9" s="84" t="s">
        <v>319</v>
      </c>
      <c r="HA9" s="84" t="s">
        <v>320</v>
      </c>
      <c r="HB9" s="84" t="s">
        <v>321</v>
      </c>
      <c r="HC9" s="84" t="s">
        <v>322</v>
      </c>
      <c r="HD9" s="84" t="s">
        <v>323</v>
      </c>
      <c r="HE9" s="84" t="s">
        <v>324</v>
      </c>
      <c r="HF9" s="84" t="s">
        <v>325</v>
      </c>
      <c r="HG9" s="84" t="s">
        <v>326</v>
      </c>
      <c r="HH9" s="84" t="s">
        <v>327</v>
      </c>
      <c r="HI9" s="84" t="s">
        <v>328</v>
      </c>
      <c r="HJ9" s="84" t="s">
        <v>329</v>
      </c>
      <c r="HK9" s="84" t="s">
        <v>330</v>
      </c>
      <c r="HL9" s="84" t="s">
        <v>331</v>
      </c>
      <c r="HM9" s="84" t="s">
        <v>332</v>
      </c>
      <c r="HN9" s="84" t="s">
        <v>333</v>
      </c>
      <c r="HO9" s="84" t="s">
        <v>334</v>
      </c>
      <c r="HP9" s="84" t="s">
        <v>335</v>
      </c>
      <c r="HQ9" s="84" t="s">
        <v>336</v>
      </c>
      <c r="HR9" s="84" t="s">
        <v>337</v>
      </c>
      <c r="HS9" s="84" t="s">
        <v>338</v>
      </c>
      <c r="HT9" s="84" t="s">
        <v>339</v>
      </c>
      <c r="HU9" s="84" t="s">
        <v>340</v>
      </c>
      <c r="HV9" s="84" t="s">
        <v>341</v>
      </c>
      <c r="HW9" s="84" t="s">
        <v>342</v>
      </c>
      <c r="HX9" s="84" t="s">
        <v>343</v>
      </c>
      <c r="HY9" s="84" t="s">
        <v>344</v>
      </c>
      <c r="HZ9" s="84" t="s">
        <v>345</v>
      </c>
      <c r="IA9" s="84" t="s">
        <v>346</v>
      </c>
      <c r="IB9" s="84" t="s">
        <v>347</v>
      </c>
      <c r="IC9" s="84" t="s">
        <v>348</v>
      </c>
      <c r="ID9" s="84" t="s">
        <v>349</v>
      </c>
      <c r="IE9" s="84" t="s">
        <v>350</v>
      </c>
      <c r="IF9" s="84" t="s">
        <v>351</v>
      </c>
    </row>
    <row r="10" spans="1:240" ht="56.25" customHeight="1">
      <c r="A10" s="75"/>
      <c r="B10" s="76"/>
      <c r="C10" s="76"/>
      <c r="D10" s="77" t="s">
        <v>11</v>
      </c>
      <c r="E10" s="77"/>
      <c r="F10" s="77"/>
      <c r="G10" s="85"/>
      <c r="H10" s="85"/>
      <c r="I10" s="85"/>
      <c r="J10" s="85"/>
      <c r="K10" s="85"/>
      <c r="L10" s="85"/>
      <c r="M10" s="85"/>
      <c r="N10" s="84"/>
      <c r="O10" s="84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6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</row>
    <row r="11" spans="1:240" ht="94.5" customHeight="1">
      <c r="A11" s="75"/>
      <c r="B11" s="76"/>
      <c r="C11" s="76"/>
      <c r="D11" s="36" t="s">
        <v>12</v>
      </c>
      <c r="E11" s="10" t="s">
        <v>13</v>
      </c>
      <c r="F11" s="10" t="s">
        <v>14</v>
      </c>
      <c r="G11" s="85"/>
      <c r="H11" s="85"/>
      <c r="I11" s="85"/>
      <c r="J11" s="85"/>
      <c r="K11" s="85"/>
      <c r="L11" s="85"/>
      <c r="M11" s="85"/>
      <c r="N11" s="84"/>
      <c r="O11" s="84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6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</row>
    <row r="12" spans="1:240" s="2" customFormat="1" ht="15" customHeight="1">
      <c r="A12" s="11" t="s">
        <v>15</v>
      </c>
      <c r="B12" s="12" t="s">
        <v>16</v>
      </c>
      <c r="C12" s="13" t="s">
        <v>17</v>
      </c>
      <c r="D12" s="14">
        <f>E12+F12</f>
        <v>7027.4679999999989</v>
      </c>
      <c r="E12" s="14">
        <f>E15+E22+E33+E35+E38+E40+E42+E44+E46+E48+E50+E52+E54+E56+E58+E60+E62+E64+E66+E68+E70</f>
        <v>1688.489</v>
      </c>
      <c r="F12" s="14">
        <f>F15+F22+F33+F35+F38+F42+F44+F48+F56</f>
        <v>5338.9789999999994</v>
      </c>
      <c r="G12" s="14">
        <f>'март 2016 '!G7+'февраль 2016'!G6+'январь 2016'!G7</f>
        <v>10.297000000000001</v>
      </c>
      <c r="H12" s="14">
        <f>'март 2016 '!H7+'февраль 2016'!H6+'январь 2016'!H7</f>
        <v>1.3160000000000001</v>
      </c>
      <c r="I12" s="14">
        <f>'март 2016 '!I7+'февраль 2016'!I6+'январь 2016'!I7</f>
        <v>2.867</v>
      </c>
      <c r="J12" s="14">
        <f>'март 2016 '!J7+'февраль 2016'!J6+'январь 2016'!J7</f>
        <v>0</v>
      </c>
      <c r="K12" s="14">
        <f>'март 2016 '!K7+'февраль 2016'!K6+'январь 2016'!K7</f>
        <v>3.234</v>
      </c>
      <c r="L12" s="14">
        <f>'март 2016 '!L7+'февраль 2016'!L6+'январь 2016'!L7</f>
        <v>0</v>
      </c>
      <c r="M12" s="14">
        <f>'март 2016 '!M7+'февраль 2016'!M6+'январь 2016'!M7</f>
        <v>0</v>
      </c>
      <c r="N12" s="14">
        <f>'март 2016 '!N7+'февраль 2016'!N6+'январь 2016'!N7</f>
        <v>95.498999999999995</v>
      </c>
      <c r="O12" s="14">
        <f>'март 2016 '!O7+'февраль 2016'!O6+'январь 2016'!O7</f>
        <v>0</v>
      </c>
      <c r="P12" s="14">
        <f>'март 2016 '!P7+'февраль 2016'!P6+'январь 2016'!P7</f>
        <v>0</v>
      </c>
      <c r="Q12" s="14">
        <f>'март 2016 '!Q7+'февраль 2016'!Q6+'январь 2016'!Q7</f>
        <v>0</v>
      </c>
      <c r="R12" s="14">
        <f>'март 2016 '!R7+'февраль 2016'!R6+'январь 2016'!R7</f>
        <v>0</v>
      </c>
      <c r="S12" s="14">
        <f>'март 2016 '!S7+'февраль 2016'!S6+'январь 2016'!S7</f>
        <v>148.929</v>
      </c>
      <c r="T12" s="14">
        <f>'март 2016 '!T7+'февраль 2016'!T6+'январь 2016'!T7</f>
        <v>3.74</v>
      </c>
      <c r="U12" s="14">
        <f>'март 2016 '!U7+'февраль 2016'!U6+'январь 2016'!U7</f>
        <v>105.348</v>
      </c>
      <c r="V12" s="14">
        <f>'март 2016 '!V7+'февраль 2016'!V6+'январь 2016'!V7</f>
        <v>5.0999999999999996</v>
      </c>
      <c r="W12" s="14">
        <f>'март 2016 '!W7+'февраль 2016'!W6+'январь 2016'!W7</f>
        <v>0</v>
      </c>
      <c r="X12" s="14">
        <f>'март 2016 '!X7+'февраль 2016'!X6+'январь 2016'!X7</f>
        <v>97.542000000000002</v>
      </c>
      <c r="Y12" s="14">
        <f>'март 2016 '!Y7+'февраль 2016'!Y6+'январь 2016'!Y7</f>
        <v>3.504</v>
      </c>
      <c r="Z12" s="14">
        <f>'март 2016 '!Z7+'февраль 2016'!Z6+'январь 2016'!Z7</f>
        <v>0</v>
      </c>
      <c r="AA12" s="14">
        <f>'март 2016 '!AA7+'февраль 2016'!AA6+'январь 2016'!AA7</f>
        <v>0</v>
      </c>
      <c r="AB12" s="14">
        <f>'март 2016 '!AB7+'февраль 2016'!AB6+'январь 2016'!AB7</f>
        <v>4.1900000000000004</v>
      </c>
      <c r="AC12" s="14">
        <f>'март 2016 '!AC7+'февраль 2016'!AC6+'январь 2016'!AC7</f>
        <v>4.1900000000000004</v>
      </c>
      <c r="AD12" s="14">
        <f>'март 2016 '!AD7+'февраль 2016'!AD6+'январь 2016'!AD7</f>
        <v>122.06799999999998</v>
      </c>
      <c r="AE12" s="14">
        <f>'март 2016 '!AE7+'февраль 2016'!AE6+'январь 2016'!AE7</f>
        <v>0</v>
      </c>
      <c r="AF12" s="14">
        <f>'март 2016 '!AF7+'февраль 2016'!AF6+'январь 2016'!AF7</f>
        <v>0</v>
      </c>
      <c r="AG12" s="14">
        <f>'март 2016 '!AG7+'февраль 2016'!AG6+'январь 2016'!AG7</f>
        <v>4.4160000000000004</v>
      </c>
      <c r="AH12" s="14">
        <f>'март 2016 '!AH7+'февраль 2016'!AH6+'январь 2016'!AH7</f>
        <v>0</v>
      </c>
      <c r="AI12" s="14">
        <f>'март 2016 '!AI7+'февраль 2016'!AI6+'январь 2016'!AI7</f>
        <v>0.29899999999999999</v>
      </c>
      <c r="AJ12" s="14">
        <f>'март 2016 '!AJ7+'февраль 2016'!AJ6+'январь 2016'!AJ7</f>
        <v>0</v>
      </c>
      <c r="AK12" s="14">
        <f>'март 2016 '!AK7+'февраль 2016'!AK6+'январь 2016'!AK7</f>
        <v>176.95699999999999</v>
      </c>
      <c r="AL12" s="14">
        <f>'март 2016 '!AL7+'февраль 2016'!AL6+'январь 2016'!AL7</f>
        <v>569.01099999999997</v>
      </c>
      <c r="AM12" s="14">
        <f>'март 2016 '!AM7+'февраль 2016'!AM6+'январь 2016'!AM7</f>
        <v>0.41899999999999998</v>
      </c>
      <c r="AN12" s="14">
        <f>'март 2016 '!AN7+'февраль 2016'!AN6+'январь 2016'!AN7</f>
        <v>0</v>
      </c>
      <c r="AO12" s="14">
        <f>'март 2016 '!AO7+'февраль 2016'!AO6+'январь 2016'!AO7</f>
        <v>1.3360000000000001</v>
      </c>
      <c r="AP12" s="14">
        <f>'март 2016 '!AP7+'февраль 2016'!AP6+'январь 2016'!AP7</f>
        <v>0</v>
      </c>
      <c r="AQ12" s="14">
        <f>'март 2016 '!AQ7+'февраль 2016'!AQ6+'январь 2016'!AQ7</f>
        <v>0</v>
      </c>
      <c r="AR12" s="14">
        <f>'март 2016 '!AR7+'февраль 2016'!AR6+'январь 2016'!AR7</f>
        <v>1.0409999999999999</v>
      </c>
      <c r="AS12" s="14">
        <f>'март 2016 '!AS7+'февраль 2016'!AS6+'январь 2016'!AS7</f>
        <v>0</v>
      </c>
      <c r="AT12" s="14">
        <f>'март 2016 '!AT7+'февраль 2016'!AT6+'январь 2016'!AT7</f>
        <v>2.6859999999999999</v>
      </c>
      <c r="AU12" s="14">
        <f>'март 2016 '!AU7+'февраль 2016'!AU6+'январь 2016'!AU7</f>
        <v>1.3340000000000001</v>
      </c>
      <c r="AV12" s="14">
        <f>'март 2016 '!AV7+'февраль 2016'!AV6+'январь 2016'!AV7</f>
        <v>0</v>
      </c>
      <c r="AW12" s="14">
        <f>'март 2016 '!AW7+'февраль 2016'!AW6+'январь 2016'!AW7</f>
        <v>1.198</v>
      </c>
      <c r="AX12" s="14">
        <f>'март 2016 '!AX7+'февраль 2016'!AX6+'январь 2016'!AX7</f>
        <v>15.263999999999999</v>
      </c>
      <c r="AY12" s="14">
        <f>'март 2016 '!AY7+'февраль 2016'!AY6+'январь 2016'!AY7</f>
        <v>0</v>
      </c>
      <c r="AZ12" s="14">
        <f>'март 2016 '!AZ7+'февраль 2016'!AZ6+'январь 2016'!AZ7</f>
        <v>0</v>
      </c>
      <c r="BA12" s="14">
        <f>'март 2016 '!BA7+'февраль 2016'!BA6+'январь 2016'!BA7</f>
        <v>192.76599999999999</v>
      </c>
      <c r="BB12" s="14">
        <f>'март 2016 '!BB7+'февраль 2016'!BB6+'январь 2016'!BB7</f>
        <v>6.7230000000000008</v>
      </c>
      <c r="BC12" s="14">
        <f>'март 2016 '!BC7+'февраль 2016'!BC6+'январь 2016'!BC7</f>
        <v>0</v>
      </c>
      <c r="BD12" s="14">
        <f>'март 2016 '!BD7+'февраль 2016'!BD6+'январь 2016'!BD7</f>
        <v>8.9139999999999997</v>
      </c>
      <c r="BE12" s="14">
        <f>'март 2016 '!BE7+'февраль 2016'!BE6+'январь 2016'!BE7</f>
        <v>0.41899999999999998</v>
      </c>
      <c r="BF12" s="14">
        <f>'март 2016 '!BF7+'февраль 2016'!BF6+'январь 2016'!BF7</f>
        <v>2.3740000000000001</v>
      </c>
      <c r="BG12" s="14">
        <f>'март 2016 '!BG7+'февраль 2016'!BG6+'январь 2016'!BG7</f>
        <v>211.40600000000001</v>
      </c>
      <c r="BH12" s="14">
        <f>'март 2016 '!BH7+'февраль 2016'!BH6+'январь 2016'!BH7</f>
        <v>198.893</v>
      </c>
      <c r="BI12" s="14">
        <f>'март 2016 '!BI7+'февраль 2016'!BI6+'январь 2016'!BI7</f>
        <v>0</v>
      </c>
      <c r="BJ12" s="14">
        <f>'март 2016 '!BJ7+'февраль 2016'!BJ6+'январь 2016'!BJ7</f>
        <v>0</v>
      </c>
      <c r="BK12" s="14">
        <f>'март 2016 '!BK7+'февраль 2016'!BK6+'январь 2016'!BK7</f>
        <v>4.4670000000000005</v>
      </c>
      <c r="BL12" s="14">
        <f>'март 2016 '!BL7+'февраль 2016'!BL6+'январь 2016'!BL7</f>
        <v>17.956</v>
      </c>
      <c r="BM12" s="14">
        <f>'март 2016 '!BM7+'февраль 2016'!BM6+'январь 2016'!BM7</f>
        <v>5.0109999999999992</v>
      </c>
      <c r="BN12" s="14">
        <f>'март 2016 '!BN7+'февраль 2016'!BN6+'январь 2016'!BN7</f>
        <v>0</v>
      </c>
      <c r="BO12" s="14">
        <f>'март 2016 '!BO7+'февраль 2016'!BO6+'январь 2016'!BO7</f>
        <v>4.9689999999999994</v>
      </c>
      <c r="BP12" s="14">
        <f>'март 2016 '!BP7+'февраль 2016'!BP6+'январь 2016'!BP7</f>
        <v>0</v>
      </c>
      <c r="BQ12" s="14">
        <f>'март 2016 '!BQ7+'февраль 2016'!BQ6+'январь 2016'!BQ7</f>
        <v>146.678</v>
      </c>
      <c r="BR12" s="14">
        <f>'март 2016 '!BR7+'февраль 2016'!BR6+'январь 2016'!BR7</f>
        <v>0</v>
      </c>
      <c r="BS12" s="14">
        <f>'март 2016 '!BS7+'февраль 2016'!BS6+'январь 2016'!BS7</f>
        <v>0</v>
      </c>
      <c r="BT12" s="14">
        <f>'март 2016 '!BT7+'февраль 2016'!BT6+'январь 2016'!BT7</f>
        <v>20.219000000000001</v>
      </c>
      <c r="BU12" s="14">
        <f>'март 2016 '!BU7+'февраль 2016'!BU6+'январь 2016'!BU7</f>
        <v>69.861000000000004</v>
      </c>
      <c r="BV12" s="14">
        <f>'март 2016 '!BV7+'февраль 2016'!BV6+'январь 2016'!BV7</f>
        <v>0</v>
      </c>
      <c r="BW12" s="14">
        <f>'март 2016 '!BW7+'февраль 2016'!BW6+'январь 2016'!BW7</f>
        <v>0</v>
      </c>
      <c r="BX12" s="14">
        <f>'март 2016 '!BX7+'февраль 2016'!BX6+'январь 2016'!BX7</f>
        <v>0.95</v>
      </c>
      <c r="BY12" s="14">
        <f>'март 2016 '!BY7+'февраль 2016'!BY6+'январь 2016'!BY7</f>
        <v>143.39100000000002</v>
      </c>
      <c r="BZ12" s="14">
        <f>'март 2016 '!BZ7+'февраль 2016'!BZ6+'январь 2016'!BZ7</f>
        <v>0</v>
      </c>
      <c r="CA12" s="14">
        <f>'март 2016 '!CA7+'февраль 2016'!CA6+'январь 2016'!CA7</f>
        <v>0</v>
      </c>
      <c r="CB12" s="14">
        <f>'март 2016 '!CB7+'февраль 2016'!CB6+'январь 2016'!CB7</f>
        <v>0.29899999999999999</v>
      </c>
      <c r="CC12" s="14">
        <f>'март 2016 '!CC7+'февраль 2016'!CC6+'январь 2016'!CC7</f>
        <v>0</v>
      </c>
      <c r="CD12" s="14">
        <f>'март 2016 '!CD7+'февраль 2016'!CD6+'январь 2016'!CD7</f>
        <v>4.3549999999999995</v>
      </c>
      <c r="CE12" s="14">
        <f>'март 2016 '!CE7+'февраль 2016'!CE6+'январь 2016'!CE7</f>
        <v>0</v>
      </c>
      <c r="CF12" s="14">
        <f>'март 2016 '!CF7+'февраль 2016'!CF6+'январь 2016'!CF7</f>
        <v>0</v>
      </c>
      <c r="CG12" s="14">
        <f>'март 2016 '!CG7+'февраль 2016'!CG6+'январь 2016'!CG7</f>
        <v>14.186999999999999</v>
      </c>
      <c r="CH12" s="14">
        <f>'март 2016 '!CH7+'февраль 2016'!CH6+'январь 2016'!CH7</f>
        <v>0</v>
      </c>
      <c r="CI12" s="14">
        <f>'март 2016 '!CI7+'февраль 2016'!CI6+'январь 2016'!CI7</f>
        <v>0</v>
      </c>
      <c r="CJ12" s="14">
        <f>'март 2016 '!CJ7+'февраль 2016'!CJ6+'январь 2016'!CJ7</f>
        <v>0</v>
      </c>
      <c r="CK12" s="14">
        <f>'март 2016 '!CK7+'февраль 2016'!CK6+'январь 2016'!CK7</f>
        <v>0</v>
      </c>
      <c r="CL12" s="14">
        <f>'март 2016 '!CL7+'февраль 2016'!CL6+'январь 2016'!CL7</f>
        <v>0.65600000000000003</v>
      </c>
      <c r="CM12" s="14">
        <f>'март 2016 '!CM7+'февраль 2016'!CM6+'январь 2016'!CM7</f>
        <v>0</v>
      </c>
      <c r="CN12" s="14">
        <f>'март 2016 '!CN7+'февраль 2016'!CN6+'январь 2016'!CN7</f>
        <v>0</v>
      </c>
      <c r="CO12" s="14">
        <f>'март 2016 '!CO7+'февраль 2016'!CO6+'январь 2016'!CO7</f>
        <v>0.41899999999999998</v>
      </c>
      <c r="CP12" s="14">
        <f>'март 2016 '!CP7+'февраль 2016'!CP6+'январь 2016'!CP7</f>
        <v>1.4410000000000001</v>
      </c>
      <c r="CQ12" s="14">
        <f>'март 2016 '!CQ7+'февраль 2016'!CQ6+'январь 2016'!CQ7</f>
        <v>0</v>
      </c>
      <c r="CR12" s="14">
        <f>'март 2016 '!CR7+'февраль 2016'!CR6+'январь 2016'!CR7</f>
        <v>0</v>
      </c>
      <c r="CS12" s="14">
        <f>'март 2016 '!CS7+'февраль 2016'!CS6+'январь 2016'!CS7</f>
        <v>0</v>
      </c>
      <c r="CT12" s="14">
        <f>'март 2016 '!CT7+'февраль 2016'!CT6+'январь 2016'!CT7</f>
        <v>1.8320000000000001</v>
      </c>
      <c r="CU12" s="14">
        <f>'март 2016 '!CU7+'февраль 2016'!CU6+'январь 2016'!CU7</f>
        <v>0</v>
      </c>
      <c r="CV12" s="14">
        <f>'март 2016 '!CV7+'февраль 2016'!CV6+'январь 2016'!CV7</f>
        <v>0</v>
      </c>
      <c r="CW12" s="14">
        <f>'март 2016 '!CW7+'февраль 2016'!CW6+'январь 2016'!CW7</f>
        <v>1.325</v>
      </c>
      <c r="CX12" s="14">
        <f>'март 2016 '!CX7+'февраль 2016'!CX6+'январь 2016'!CX7</f>
        <v>0</v>
      </c>
      <c r="CY12" s="14">
        <f>'март 2016 '!CY7+'февраль 2016'!CY6+'январь 2016'!CY7</f>
        <v>2.8250000000000002</v>
      </c>
      <c r="CZ12" s="14">
        <f>'март 2016 '!CZ7+'февраль 2016'!CZ6+'январь 2016'!CZ7</f>
        <v>1.901</v>
      </c>
      <c r="DA12" s="14">
        <f>'март 2016 '!DA7+'февраль 2016'!DA6+'январь 2016'!DA7</f>
        <v>0</v>
      </c>
      <c r="DB12" s="14">
        <f>'март 2016 '!DB7+'февраль 2016'!DB6+'январь 2016'!DB7</f>
        <v>0</v>
      </c>
      <c r="DC12" s="14">
        <f>'март 2016 '!DC7+'февраль 2016'!DC6+'январь 2016'!DC7</f>
        <v>0</v>
      </c>
      <c r="DD12" s="14">
        <f>'март 2016 '!DD7+'февраль 2016'!DD6+'январь 2016'!DD7</f>
        <v>0</v>
      </c>
      <c r="DE12" s="14">
        <f>'март 2016 '!DE7+'февраль 2016'!DE6+'январь 2016'!DE7</f>
        <v>0</v>
      </c>
      <c r="DF12" s="14">
        <f>'март 2016 '!DF7+'февраль 2016'!DF6+'январь 2016'!DF7</f>
        <v>0</v>
      </c>
      <c r="DG12" s="14">
        <f>'март 2016 '!DG7+'февраль 2016'!DG6+'январь 2016'!DG7</f>
        <v>0</v>
      </c>
      <c r="DH12" s="14">
        <f>'март 2016 '!DH7+'февраль 2016'!DH6+'январь 2016'!DH7</f>
        <v>0</v>
      </c>
      <c r="DI12" s="14">
        <f>'март 2016 '!DI7+'февраль 2016'!DI6+'январь 2016'!DI7</f>
        <v>201.18300000000002</v>
      </c>
      <c r="DJ12" s="14">
        <f>'март 2016 '!DJ7+'февраль 2016'!DJ6+'январь 2016'!DJ7</f>
        <v>0</v>
      </c>
      <c r="DK12" s="14">
        <f>'март 2016 '!DK7+'февраль 2016'!DK6+'январь 2016'!DK7</f>
        <v>13.306000000000001</v>
      </c>
      <c r="DL12" s="14">
        <f>'март 2016 '!DL7+'февраль 2016'!DL6+'январь 2016'!DL7</f>
        <v>4.0759999999999996</v>
      </c>
      <c r="DM12" s="14">
        <f>'март 2016 '!DM7+'февраль 2016'!DM6+'январь 2016'!DM7</f>
        <v>3.5670000000000002</v>
      </c>
      <c r="DN12" s="14">
        <f>'март 2016 '!DN7+'февраль 2016'!DN6+'январь 2016'!DN7</f>
        <v>0</v>
      </c>
      <c r="DO12" s="14">
        <f>'март 2016 '!DO7+'февраль 2016'!DO6+'январь 2016'!DO7</f>
        <v>1.5289999999999999</v>
      </c>
      <c r="DP12" s="14">
        <f>'март 2016 '!DP7+'февраль 2016'!DP6+'январь 2016'!DP7</f>
        <v>1.6379999999999999</v>
      </c>
      <c r="DQ12" s="14">
        <f>'март 2016 '!DQ7+'февраль 2016'!DQ6+'январь 2016'!DQ7</f>
        <v>0</v>
      </c>
      <c r="DR12" s="14">
        <f>'март 2016 '!DR7+'февраль 2016'!DR6+'январь 2016'!DR7</f>
        <v>0</v>
      </c>
      <c r="DS12" s="14">
        <f>'март 2016 '!DS7+'февраль 2016'!DS6+'январь 2016'!DS7</f>
        <v>0</v>
      </c>
      <c r="DT12" s="14">
        <f>'март 2016 '!DT7+'февраль 2016'!DT6+'январь 2016'!DT7</f>
        <v>0</v>
      </c>
      <c r="DU12" s="14">
        <f>'март 2016 '!DU7+'февраль 2016'!DU6+'январь 2016'!DU7</f>
        <v>0</v>
      </c>
      <c r="DV12" s="14">
        <f>'март 2016 '!DV7+'февраль 2016'!DV6+'январь 2016'!DV7</f>
        <v>3.2440000000000002</v>
      </c>
      <c r="DW12" s="14">
        <f>'март 2016 '!DW7+'февраль 2016'!DW6+'январь 2016'!DW7</f>
        <v>0</v>
      </c>
      <c r="DX12" s="14">
        <f>'март 2016 '!DX7+'февраль 2016'!DX6+'январь 2016'!DX7</f>
        <v>205.55700000000002</v>
      </c>
      <c r="DY12" s="14">
        <f>'март 2016 '!DY7+'февраль 2016'!DY6+'январь 2016'!DY7</f>
        <v>170.27700000000002</v>
      </c>
      <c r="DZ12" s="14">
        <f>'март 2016 '!DZ7+'февраль 2016'!DZ6+'январь 2016'!DZ7</f>
        <v>126.96000000000001</v>
      </c>
      <c r="EA12" s="14">
        <f>'март 2016 '!EA7+'февраль 2016'!EA6+'январь 2016'!EA7</f>
        <v>50.783999999999999</v>
      </c>
      <c r="EB12" s="14">
        <f>'март 2016 '!EB7+'февраль 2016'!EB6+'январь 2016'!EB7</f>
        <v>474.089</v>
      </c>
      <c r="EC12" s="14">
        <f>'март 2016 '!EC7+'февраль 2016'!EC6+'январь 2016'!EC7</f>
        <v>0</v>
      </c>
      <c r="ED12" s="14">
        <f>'март 2016 '!ED7+'февраль 2016'!ED6+'январь 2016'!ED7</f>
        <v>0</v>
      </c>
      <c r="EE12" s="14">
        <f>'март 2016 '!EE7+'февраль 2016'!EE6+'январь 2016'!EE7</f>
        <v>0</v>
      </c>
      <c r="EF12" s="14">
        <f>'март 2016 '!EF7+'февраль 2016'!EF6+'январь 2016'!EF7</f>
        <v>0</v>
      </c>
      <c r="EG12" s="14">
        <f>'март 2016 '!EG7+'февраль 2016'!EG6+'январь 2016'!EG7</f>
        <v>0</v>
      </c>
      <c r="EH12" s="14">
        <f>'март 2016 '!EH7+'февраль 2016'!EH6+'январь 2016'!EH7</f>
        <v>6.6230000000000002</v>
      </c>
      <c r="EI12" s="14">
        <f>'март 2016 '!EI7+'февраль 2016'!EI6+'январь 2016'!EI7</f>
        <v>0</v>
      </c>
      <c r="EJ12" s="14">
        <f>'март 2016 '!EJ7+'февраль 2016'!EJ6+'январь 2016'!EJ7</f>
        <v>16.814</v>
      </c>
      <c r="EK12" s="14">
        <f>'март 2016 '!EK7+'февраль 2016'!EK6+'январь 2016'!EK7</f>
        <v>10.347000000000001</v>
      </c>
      <c r="EL12" s="14">
        <f>'март 2016 '!EL7+'февраль 2016'!EL6+'январь 2016'!EL7</f>
        <v>0</v>
      </c>
      <c r="EM12" s="14">
        <f>'март 2016 '!EM7+'февраль 2016'!EM6+'январь 2016'!EM7</f>
        <v>414.53499999999997</v>
      </c>
      <c r="EN12" s="14">
        <f>'март 2016 '!EN7+'февраль 2016'!EN6+'январь 2016'!EN7</f>
        <v>0.3</v>
      </c>
      <c r="EO12" s="14">
        <f>'март 2016 '!EO7+'февраль 2016'!EO6+'январь 2016'!EO7</f>
        <v>0</v>
      </c>
      <c r="EP12" s="14">
        <f>'март 2016 '!EP7+'февраль 2016'!EP6+'январь 2016'!EP7</f>
        <v>1.92</v>
      </c>
      <c r="EQ12" s="14">
        <f>'март 2016 '!EQ7+'февраль 2016'!EQ6+'январь 2016'!EQ7</f>
        <v>16.100000000000001</v>
      </c>
      <c r="ER12" s="14">
        <f>'март 2016 '!ER7+'февраль 2016'!ER6+'январь 2016'!ER7</f>
        <v>0</v>
      </c>
      <c r="ES12" s="14">
        <f>'март 2016 '!ES7+'февраль 2016'!ES6+'январь 2016'!ES7</f>
        <v>0</v>
      </c>
      <c r="ET12" s="14">
        <f>'март 2016 '!ET7+'февраль 2016'!ET6+'январь 2016'!ET7</f>
        <v>0</v>
      </c>
      <c r="EU12" s="14">
        <f>'март 2016 '!EU7+'февраль 2016'!EU6+'январь 2016'!EU7</f>
        <v>2.9710000000000001</v>
      </c>
      <c r="EV12" s="14">
        <f>'март 2016 '!EV7+'февраль 2016'!EV6+'январь 2016'!EV7</f>
        <v>388.892</v>
      </c>
      <c r="EW12" s="14">
        <f>'март 2016 '!EW7+'февраль 2016'!EW6+'январь 2016'!EW7</f>
        <v>0</v>
      </c>
      <c r="EX12" s="14">
        <f>'март 2016 '!EX7+'февраль 2016'!EX6+'январь 2016'!EX7</f>
        <v>0</v>
      </c>
      <c r="EY12" s="14">
        <f>'март 2016 '!EY7+'февраль 2016'!EY6+'январь 2016'!EY7</f>
        <v>206.46799999999999</v>
      </c>
      <c r="EZ12" s="14">
        <f>'март 2016 '!EZ7+'февраль 2016'!EZ6+'январь 2016'!EZ7</f>
        <v>0</v>
      </c>
      <c r="FA12" s="14">
        <f>'март 2016 '!FA7+'февраль 2016'!FA6+'январь 2016'!FA7</f>
        <v>0</v>
      </c>
      <c r="FB12" s="14">
        <f>'март 2016 '!FB7+'февраль 2016'!FB6+'январь 2016'!FB7</f>
        <v>0</v>
      </c>
      <c r="FC12" s="14">
        <f>'март 2016 '!FC7+'февраль 2016'!FC6+'январь 2016'!FC7</f>
        <v>0</v>
      </c>
      <c r="FD12" s="14">
        <f>'март 2016 '!FD7+'февраль 2016'!FD6+'январь 2016'!FD7</f>
        <v>1.909</v>
      </c>
      <c r="FE12" s="14">
        <f>'март 2016 '!FE7+'февраль 2016'!FE6+'январь 2016'!FE7</f>
        <v>1.929</v>
      </c>
      <c r="FF12" s="14">
        <f>'март 2016 '!FF7+'февраль 2016'!FF6+'январь 2016'!FF7</f>
        <v>0</v>
      </c>
      <c r="FG12" s="14">
        <f>'март 2016 '!FG7+'февраль 2016'!FG6+'январь 2016'!FG7</f>
        <v>0.878</v>
      </c>
      <c r="FH12" s="14">
        <f>'март 2016 '!FH7+'февраль 2016'!FH6+'январь 2016'!FH7</f>
        <v>256.46799999999996</v>
      </c>
      <c r="FI12" s="14">
        <f>'март 2016 '!FI7+'февраль 2016'!FI6+'январь 2016'!FI7</f>
        <v>0</v>
      </c>
      <c r="FJ12" s="14">
        <f>'март 2016 '!FJ7+'февраль 2016'!FJ6+'январь 2016'!FJ7</f>
        <v>0</v>
      </c>
      <c r="FK12" s="14">
        <f>'март 2016 '!FK7+'февраль 2016'!FK6+'январь 2016'!FK7</f>
        <v>21.768999999999998</v>
      </c>
      <c r="FL12" s="14">
        <f>'март 2016 '!FL7+'февраль 2016'!FL6+'январь 2016'!FL7</f>
        <v>0</v>
      </c>
      <c r="FM12" s="14">
        <f>'март 2016 '!FM7+'февраль 2016'!FM6+'январь 2016'!FM7</f>
        <v>0</v>
      </c>
      <c r="FN12" s="14">
        <f>'март 2016 '!FN7+'февраль 2016'!FN6+'январь 2016'!FN7</f>
        <v>0</v>
      </c>
      <c r="FO12" s="14">
        <f>'март 2016 '!FO7+'февраль 2016'!FO6+'январь 2016'!FO7</f>
        <v>0</v>
      </c>
      <c r="FP12" s="14">
        <f>'март 2016 '!FP7+'февраль 2016'!FP6+'январь 2016'!FP7</f>
        <v>0</v>
      </c>
      <c r="FQ12" s="14">
        <f>'март 2016 '!FQ7+'февраль 2016'!FQ6+'январь 2016'!FQ7</f>
        <v>3.5670000000000002</v>
      </c>
      <c r="FR12" s="14">
        <f>'март 2016 '!FR7+'февраль 2016'!FR6+'январь 2016'!FR7</f>
        <v>0</v>
      </c>
      <c r="FS12" s="14">
        <f>'март 2016 '!FS7+'февраль 2016'!FS6+'январь 2016'!FS7</f>
        <v>0</v>
      </c>
      <c r="FT12" s="14">
        <f>'март 2016 '!FT7+'февраль 2016'!FT6+'январь 2016'!FT7</f>
        <v>0</v>
      </c>
      <c r="FU12" s="14">
        <f>'март 2016 '!FU7+'февраль 2016'!FU6+'январь 2016'!FU7</f>
        <v>0</v>
      </c>
      <c r="FV12" s="14">
        <f>'март 2016 '!FV7+'февраль 2016'!FV6+'январь 2016'!FV7</f>
        <v>2.601</v>
      </c>
      <c r="FW12" s="14">
        <f>'март 2016 '!FW7+'февраль 2016'!FW6+'январь 2016'!FW7</f>
        <v>0</v>
      </c>
      <c r="FX12" s="14">
        <f>'март 2016 '!FX7+'февраль 2016'!FX6+'январь 2016'!FX7</f>
        <v>3.6779999999999999</v>
      </c>
      <c r="FY12" s="14">
        <f>'март 2016 '!FY7+'февраль 2016'!FY6+'январь 2016'!FY7</f>
        <v>15.548</v>
      </c>
      <c r="FZ12" s="14">
        <f>'март 2016 '!FZ7+'февраль 2016'!FZ6+'январь 2016'!FZ7</f>
        <v>0</v>
      </c>
      <c r="GA12" s="14">
        <f>'март 2016 '!GA7+'февраль 2016'!GA6+'январь 2016'!GA7</f>
        <v>0</v>
      </c>
      <c r="GB12" s="14">
        <f>'март 2016 '!GB7+'февраль 2016'!GB6+'январь 2016'!GB7</f>
        <v>4.5629999999999997</v>
      </c>
      <c r="GC12" s="14">
        <f>'март 2016 '!GC7+'февраль 2016'!GC6+'январь 2016'!GC7</f>
        <v>13.936</v>
      </c>
      <c r="GD12" s="14">
        <f>'март 2016 '!GD7+'февраль 2016'!GD6+'январь 2016'!GD7</f>
        <v>0.44400000000000001</v>
      </c>
      <c r="GE12" s="14">
        <f>'март 2016 '!GE7+'февраль 2016'!GE6+'январь 2016'!GE7</f>
        <v>2.2599999999999998</v>
      </c>
      <c r="GF12" s="14">
        <f>'март 2016 '!GF7+'февраль 2016'!GF6+'январь 2016'!GF7</f>
        <v>6.1040000000000001</v>
      </c>
      <c r="GG12" s="14">
        <f>'март 2016 '!GG7+'февраль 2016'!GG6+'январь 2016'!GG7</f>
        <v>0</v>
      </c>
      <c r="GH12" s="14">
        <f>'март 2016 '!GH7+'февраль 2016'!GH6+'январь 2016'!GH7</f>
        <v>1.79</v>
      </c>
      <c r="GI12" s="14">
        <f>'март 2016 '!GI7+'февраль 2016'!GI6+'январь 2016'!GI7</f>
        <v>0</v>
      </c>
      <c r="GJ12" s="14">
        <f>'март 2016 '!GJ7+'февраль 2016'!GJ6+'январь 2016'!GJ7</f>
        <v>2.2599999999999998</v>
      </c>
      <c r="GK12" s="14">
        <f>'март 2016 '!GK7+'февраль 2016'!GK6+'январь 2016'!GK7</f>
        <v>0.59899999999999998</v>
      </c>
      <c r="GL12" s="14">
        <f>'март 2016 '!GL7+'февраль 2016'!GL6+'январь 2016'!GL7</f>
        <v>0</v>
      </c>
      <c r="GM12" s="14">
        <f>'март 2016 '!GM7+'февраль 2016'!GM6+'январь 2016'!GM7</f>
        <v>10.94</v>
      </c>
      <c r="GN12" s="14">
        <f>'март 2016 '!GN7+'февраль 2016'!GN6+'январь 2016'!GN7</f>
        <v>0</v>
      </c>
      <c r="GO12" s="14">
        <f>'март 2016 '!GO7+'февраль 2016'!GO6+'январь 2016'!GO7</f>
        <v>0</v>
      </c>
      <c r="GP12" s="14">
        <f>'март 2016 '!GP7+'февраль 2016'!GP6+'январь 2016'!GP7</f>
        <v>4.1980000000000004</v>
      </c>
      <c r="GQ12" s="14">
        <f>'март 2016 '!GQ7+'февраль 2016'!GQ6+'январь 2016'!GQ7</f>
        <v>2.2599999999999998</v>
      </c>
      <c r="GR12" s="14">
        <f>'март 2016 '!GR7+'февраль 2016'!GR6+'январь 2016'!GR7</f>
        <v>0</v>
      </c>
      <c r="GS12" s="14">
        <f>'март 2016 '!GS7+'февраль 2016'!GS6+'январь 2016'!GS7</f>
        <v>0</v>
      </c>
      <c r="GT12" s="14">
        <f>'март 2016 '!GT7+'февраль 2016'!GT6+'январь 2016'!GT7</f>
        <v>0.878</v>
      </c>
      <c r="GU12" s="14">
        <f>'март 2016 '!GU7+'февраль 2016'!GU6+'январь 2016'!GU7</f>
        <v>0.438</v>
      </c>
      <c r="GV12" s="14">
        <f>'март 2016 '!GV7+'февраль 2016'!GV6+'январь 2016'!GV7</f>
        <v>227.74400000000003</v>
      </c>
      <c r="GW12" s="14">
        <f>'март 2016 '!GW7+'февраль 2016'!GW6+'январь 2016'!GW7</f>
        <v>0</v>
      </c>
      <c r="GX12" s="14">
        <f>'март 2016 '!GX7+'февраль 2016'!GX6+'январь 2016'!GX7</f>
        <v>0</v>
      </c>
      <c r="GY12" s="14">
        <f>'март 2016 '!GY7+'февраль 2016'!GY6+'январь 2016'!GY7</f>
        <v>0</v>
      </c>
      <c r="GZ12" s="14">
        <f>'март 2016 '!GZ7+'февраль 2016'!GZ6+'январь 2016'!GZ7</f>
        <v>2.2599999999999998</v>
      </c>
      <c r="HA12" s="14">
        <f>'март 2016 '!HA7+'февраль 2016'!HA6+'январь 2016'!HA7</f>
        <v>2.0590000000000002</v>
      </c>
      <c r="HB12" s="14">
        <f>'март 2016 '!HB7+'февраль 2016'!HB6+'январь 2016'!HB7</f>
        <v>105.37899999999999</v>
      </c>
      <c r="HC12" s="14">
        <f>'март 2016 '!HC7+'февраль 2016'!HC6+'январь 2016'!HC7</f>
        <v>188.40000000000003</v>
      </c>
      <c r="HD12" s="14">
        <f>'март 2016 '!HD7+'февраль 2016'!HD6+'январь 2016'!HD7</f>
        <v>2.7909999999999999</v>
      </c>
      <c r="HE12" s="14">
        <f>'март 2016 '!HE7+'февраль 2016'!HE6+'январь 2016'!HE7</f>
        <v>0</v>
      </c>
      <c r="HF12" s="14">
        <f>'март 2016 '!HF7+'февраль 2016'!HF6+'январь 2016'!HF7</f>
        <v>0</v>
      </c>
      <c r="HG12" s="14">
        <f>'март 2016 '!HG7+'февраль 2016'!HG6+'январь 2016'!HG7</f>
        <v>0.51</v>
      </c>
      <c r="HH12" s="14">
        <f>'март 2016 '!HH7+'февраль 2016'!HH6+'январь 2016'!HH7</f>
        <v>1.6879999999999999</v>
      </c>
      <c r="HI12" s="14">
        <f>'март 2016 '!HI7+'февраль 2016'!HI6+'январь 2016'!HI7</f>
        <v>0</v>
      </c>
      <c r="HJ12" s="14">
        <f>'март 2016 '!HJ7+'февраль 2016'!HJ6+'январь 2016'!HJ7</f>
        <v>0</v>
      </c>
      <c r="HK12" s="14">
        <f>'март 2016 '!HK7+'февраль 2016'!HK6+'январь 2016'!HK7</f>
        <v>5.2380000000000004</v>
      </c>
      <c r="HL12" s="14">
        <f>'март 2016 '!HL7+'февраль 2016'!HL6+'январь 2016'!HL7</f>
        <v>0</v>
      </c>
      <c r="HM12" s="14">
        <f>'март 2016 '!HM7+'февраль 2016'!HM6+'январь 2016'!HM7</f>
        <v>473.90999999999997</v>
      </c>
      <c r="HN12" s="14">
        <f>'март 2016 '!HN7+'февраль 2016'!HN6+'январь 2016'!HN7</f>
        <v>0.95</v>
      </c>
      <c r="HO12" s="14">
        <f>'март 2016 '!HO7+'февраль 2016'!HO6+'январь 2016'!HO7</f>
        <v>0</v>
      </c>
      <c r="HP12" s="14">
        <f>'март 2016 '!HP7+'февраль 2016'!HP6+'январь 2016'!HP7</f>
        <v>1.389</v>
      </c>
      <c r="HQ12" s="14">
        <f>'март 2016 '!HQ7+'февраль 2016'!HQ6+'январь 2016'!HQ7</f>
        <v>1.901</v>
      </c>
      <c r="HR12" s="14">
        <f>'март 2016 '!HR7+'февраль 2016'!HR6+'январь 2016'!HR7</f>
        <v>0</v>
      </c>
      <c r="HS12" s="14">
        <f>'март 2016 '!HS7+'февраль 2016'!HS6+'январь 2016'!HS7</f>
        <v>13.295999999999999</v>
      </c>
      <c r="HT12" s="14">
        <f>'март 2016 '!HT7+'февраль 2016'!HT6+'январь 2016'!HT7</f>
        <v>0</v>
      </c>
      <c r="HU12" s="14">
        <f>'март 2016 '!HU7+'февраль 2016'!HU6+'январь 2016'!HU7</f>
        <v>0</v>
      </c>
      <c r="HV12" s="14">
        <f>'март 2016 '!HV7+'февраль 2016'!HV6+'январь 2016'!HV7</f>
        <v>0</v>
      </c>
      <c r="HW12" s="14">
        <f>'март 2016 '!HW7+'февраль 2016'!HW6+'январь 2016'!HW7</f>
        <v>16.289000000000001</v>
      </c>
      <c r="HX12" s="14">
        <f>'март 2016 '!HX7+'февраль 2016'!HX6+'январь 2016'!HX7</f>
        <v>74.488</v>
      </c>
      <c r="HY12" s="14">
        <f>'март 2016 '!HY7+'февраль 2016'!HY6+'январь 2016'!HY7</f>
        <v>0.41899999999999998</v>
      </c>
      <c r="HZ12" s="14">
        <f>'март 2016 '!HZ7+'февраль 2016'!HZ6+'январь 2016'!HZ7</f>
        <v>0</v>
      </c>
      <c r="IA12" s="14">
        <f>'март 2016 '!IA7+'февраль 2016'!IA6+'январь 2016'!IA7</f>
        <v>0.83799999999999997</v>
      </c>
      <c r="IB12" s="14">
        <f>'март 2016 '!IB7+'февраль 2016'!IB6+'январь 2016'!IB7</f>
        <v>0</v>
      </c>
      <c r="IC12" s="14">
        <f>'март 2016 '!IC7+'февраль 2016'!IC6+'январь 2016'!IC7</f>
        <v>0.99399999999999999</v>
      </c>
      <c r="ID12" s="14">
        <f>'март 2016 '!ID7+'февраль 2016'!ID6+'январь 2016'!ID7</f>
        <v>11.238999999999999</v>
      </c>
      <c r="IE12" s="14">
        <f>'март 2016 '!IE7+'февраль 2016'!IE6+'январь 2016'!IE7</f>
        <v>0</v>
      </c>
      <c r="IF12" s="14">
        <f>'март 2016 '!IF7+'февраль 2016'!IF6+'январь 2016'!IF7</f>
        <v>769.4670000000001</v>
      </c>
    </row>
    <row r="13" spans="1:240" ht="13.5" customHeight="1">
      <c r="A13" s="15">
        <v>1</v>
      </c>
      <c r="B13" s="44" t="s">
        <v>18</v>
      </c>
      <c r="C13" s="16" t="s">
        <v>19</v>
      </c>
      <c r="D13" s="23">
        <f>E13+F13</f>
        <v>0</v>
      </c>
      <c r="E13" s="17">
        <f>SUM(G13:IF13)</f>
        <v>0</v>
      </c>
      <c r="F13" s="17"/>
      <c r="G13" s="18">
        <f>'март 2016 '!G8+'февраль 2016'!G7+'январь 2016'!G8</f>
        <v>0</v>
      </c>
      <c r="H13" s="18">
        <f>'март 2016 '!H8+'февраль 2016'!H7+'январь 2016'!H8</f>
        <v>0</v>
      </c>
      <c r="I13" s="18">
        <f>'март 2016 '!I8+'февраль 2016'!I7+'январь 2016'!I8</f>
        <v>0</v>
      </c>
      <c r="J13" s="18">
        <f>'март 2016 '!J8+'февраль 2016'!J7+'январь 2016'!J8</f>
        <v>0</v>
      </c>
      <c r="K13" s="18">
        <f>'март 2016 '!K8+'февраль 2016'!K7+'январь 2016'!K8</f>
        <v>0</v>
      </c>
      <c r="L13" s="18">
        <f>'март 2016 '!L8+'февраль 2016'!L7+'январь 2016'!L8</f>
        <v>0</v>
      </c>
      <c r="M13" s="18">
        <f>'март 2016 '!M8+'февраль 2016'!M7+'январь 2016'!M8</f>
        <v>0</v>
      </c>
      <c r="N13" s="18">
        <f>'март 2016 '!N8+'февраль 2016'!N7+'январь 2016'!N8</f>
        <v>0</v>
      </c>
      <c r="O13" s="18">
        <f>'март 2016 '!O8+'февраль 2016'!O7+'январь 2016'!O8</f>
        <v>0</v>
      </c>
      <c r="P13" s="18">
        <f>'март 2016 '!P8+'февраль 2016'!P7+'январь 2016'!P8</f>
        <v>0</v>
      </c>
      <c r="Q13" s="18">
        <f>'март 2016 '!Q8+'февраль 2016'!Q7+'январь 2016'!Q8</f>
        <v>0</v>
      </c>
      <c r="R13" s="18">
        <f>'март 2016 '!R8+'февраль 2016'!R7+'январь 2016'!R8</f>
        <v>0</v>
      </c>
      <c r="S13" s="18">
        <f>'март 2016 '!S8+'февраль 2016'!S7+'январь 2016'!S8</f>
        <v>0</v>
      </c>
      <c r="T13" s="18">
        <f>'март 2016 '!T8+'февраль 2016'!T7+'январь 2016'!T8</f>
        <v>0</v>
      </c>
      <c r="U13" s="18">
        <f>'март 2016 '!U8+'февраль 2016'!U7+'январь 2016'!U8</f>
        <v>0</v>
      </c>
      <c r="V13" s="18">
        <f>'март 2016 '!V8+'февраль 2016'!V7+'январь 2016'!V8</f>
        <v>0</v>
      </c>
      <c r="W13" s="18">
        <f>'март 2016 '!W8+'февраль 2016'!W7+'январь 2016'!W8</f>
        <v>0</v>
      </c>
      <c r="X13" s="18">
        <f>'март 2016 '!X8+'февраль 2016'!X7+'январь 2016'!X8</f>
        <v>0</v>
      </c>
      <c r="Y13" s="18">
        <f>'март 2016 '!Y8+'февраль 2016'!Y7+'январь 2016'!Y8</f>
        <v>0</v>
      </c>
      <c r="Z13" s="18">
        <f>'март 2016 '!Z8+'февраль 2016'!Z7+'январь 2016'!Z8</f>
        <v>0</v>
      </c>
      <c r="AA13" s="18">
        <f>'март 2016 '!AA8+'февраль 2016'!AA7+'январь 2016'!AA8</f>
        <v>0</v>
      </c>
      <c r="AB13" s="18">
        <f>'март 2016 '!AB8+'февраль 2016'!AB7+'январь 2016'!AB8</f>
        <v>0</v>
      </c>
      <c r="AC13" s="18">
        <f>'март 2016 '!AC8+'февраль 2016'!AC7+'январь 2016'!AC8</f>
        <v>0</v>
      </c>
      <c r="AD13" s="18">
        <f>'март 2016 '!AD8+'февраль 2016'!AD7+'январь 2016'!AD8</f>
        <v>0</v>
      </c>
      <c r="AE13" s="18">
        <f>'март 2016 '!AE8+'февраль 2016'!AE7+'январь 2016'!AE8</f>
        <v>0</v>
      </c>
      <c r="AF13" s="18">
        <f>'март 2016 '!AF8+'февраль 2016'!AF7+'январь 2016'!AF8</f>
        <v>0</v>
      </c>
      <c r="AG13" s="18">
        <f>'март 2016 '!AG8+'февраль 2016'!AG7+'январь 2016'!AG8</f>
        <v>0</v>
      </c>
      <c r="AH13" s="18">
        <f>'март 2016 '!AH8+'февраль 2016'!AH7+'январь 2016'!AH8</f>
        <v>0</v>
      </c>
      <c r="AI13" s="18">
        <f>'март 2016 '!AI8+'февраль 2016'!AI7+'январь 2016'!AI8</f>
        <v>0</v>
      </c>
      <c r="AJ13" s="18">
        <f>'март 2016 '!AJ8+'февраль 2016'!AJ7+'январь 2016'!AJ8</f>
        <v>0</v>
      </c>
      <c r="AK13" s="18">
        <f>'март 2016 '!AK8+'февраль 2016'!AK7+'январь 2016'!AK8</f>
        <v>0</v>
      </c>
      <c r="AL13" s="18">
        <f>'март 2016 '!AL8+'февраль 2016'!AL7+'январь 2016'!AL8</f>
        <v>0</v>
      </c>
      <c r="AM13" s="18">
        <f>'март 2016 '!AM8+'февраль 2016'!AM7+'январь 2016'!AM8</f>
        <v>0</v>
      </c>
      <c r="AN13" s="18">
        <f>'март 2016 '!AN8+'февраль 2016'!AN7+'январь 2016'!AN8</f>
        <v>0</v>
      </c>
      <c r="AO13" s="18">
        <f>'март 2016 '!AO8+'февраль 2016'!AO7+'январь 2016'!AO8</f>
        <v>0</v>
      </c>
      <c r="AP13" s="18">
        <f>'март 2016 '!AP8+'февраль 2016'!AP7+'январь 2016'!AP8</f>
        <v>0</v>
      </c>
      <c r="AQ13" s="18">
        <f>'март 2016 '!AQ8+'февраль 2016'!AQ7+'январь 2016'!AQ8</f>
        <v>0</v>
      </c>
      <c r="AR13" s="18">
        <f>'март 2016 '!AR8+'февраль 2016'!AR7+'январь 2016'!AR8</f>
        <v>0</v>
      </c>
      <c r="AS13" s="18">
        <f>'март 2016 '!AS8+'февраль 2016'!AS7+'январь 2016'!AS8</f>
        <v>0</v>
      </c>
      <c r="AT13" s="18">
        <f>'март 2016 '!AT8+'февраль 2016'!AT7+'январь 2016'!AT8</f>
        <v>0</v>
      </c>
      <c r="AU13" s="18">
        <f>'март 2016 '!AU8+'февраль 2016'!AU7+'январь 2016'!AU8</f>
        <v>0</v>
      </c>
      <c r="AV13" s="18">
        <f>'март 2016 '!AV8+'февраль 2016'!AV7+'январь 2016'!AV8</f>
        <v>0</v>
      </c>
      <c r="AW13" s="18">
        <f>'март 2016 '!AW8+'февраль 2016'!AW7+'январь 2016'!AW8</f>
        <v>0</v>
      </c>
      <c r="AX13" s="18">
        <f>'март 2016 '!AX8+'февраль 2016'!AX7+'январь 2016'!AX8</f>
        <v>0</v>
      </c>
      <c r="AY13" s="18">
        <f>'март 2016 '!AY8+'февраль 2016'!AY7+'январь 2016'!AY8</f>
        <v>0</v>
      </c>
      <c r="AZ13" s="18">
        <f>'март 2016 '!AZ8+'февраль 2016'!AZ7+'январь 2016'!AZ8</f>
        <v>0</v>
      </c>
      <c r="BA13" s="18">
        <f>'март 2016 '!BA8+'февраль 2016'!BA7+'январь 2016'!BA8</f>
        <v>0</v>
      </c>
      <c r="BB13" s="18">
        <f>'март 2016 '!BB8+'февраль 2016'!BB7+'январь 2016'!BB8</f>
        <v>0</v>
      </c>
      <c r="BC13" s="18">
        <f>'март 2016 '!BC8+'февраль 2016'!BC7+'январь 2016'!BC8</f>
        <v>0</v>
      </c>
      <c r="BD13" s="18">
        <f>'март 2016 '!BD8+'февраль 2016'!BD7+'январь 2016'!BD8</f>
        <v>0</v>
      </c>
      <c r="BE13" s="18">
        <f>'март 2016 '!BE8+'февраль 2016'!BE7+'январь 2016'!BE8</f>
        <v>0</v>
      </c>
      <c r="BF13" s="18">
        <f>'март 2016 '!BF8+'февраль 2016'!BF7+'январь 2016'!BF8</f>
        <v>0</v>
      </c>
      <c r="BG13" s="18">
        <f>'март 2016 '!BG8+'февраль 2016'!BG7+'январь 2016'!BG8</f>
        <v>0</v>
      </c>
      <c r="BH13" s="18">
        <f>'март 2016 '!BH8+'февраль 2016'!BH7+'январь 2016'!BH8</f>
        <v>0</v>
      </c>
      <c r="BI13" s="18">
        <f>'март 2016 '!BI8+'февраль 2016'!BI7+'январь 2016'!BI8</f>
        <v>0</v>
      </c>
      <c r="BJ13" s="18">
        <f>'март 2016 '!BJ8+'февраль 2016'!BJ7+'январь 2016'!BJ8</f>
        <v>0</v>
      </c>
      <c r="BK13" s="18">
        <f>'март 2016 '!BK8+'февраль 2016'!BK7+'январь 2016'!BK8</f>
        <v>0</v>
      </c>
      <c r="BL13" s="18">
        <f>'март 2016 '!BL8+'февраль 2016'!BL7+'январь 2016'!BL8</f>
        <v>0</v>
      </c>
      <c r="BM13" s="18">
        <f>'март 2016 '!BM8+'февраль 2016'!BM7+'январь 2016'!BM8</f>
        <v>0</v>
      </c>
      <c r="BN13" s="18">
        <f>'март 2016 '!BN8+'февраль 2016'!BN7+'январь 2016'!BN8</f>
        <v>0</v>
      </c>
      <c r="BO13" s="18">
        <f>'март 2016 '!BO8+'февраль 2016'!BO7+'январь 2016'!BO8</f>
        <v>0</v>
      </c>
      <c r="BP13" s="18">
        <f>'март 2016 '!BP8+'февраль 2016'!BP7+'январь 2016'!BP8</f>
        <v>0</v>
      </c>
      <c r="BQ13" s="18">
        <f>'март 2016 '!BQ8+'февраль 2016'!BQ7+'январь 2016'!BQ8</f>
        <v>0</v>
      </c>
      <c r="BR13" s="18">
        <f>'март 2016 '!BR8+'февраль 2016'!BR7+'январь 2016'!BR8</f>
        <v>0</v>
      </c>
      <c r="BS13" s="18">
        <f>'март 2016 '!BS8+'февраль 2016'!BS7+'январь 2016'!BS8</f>
        <v>0</v>
      </c>
      <c r="BT13" s="18">
        <f>'март 2016 '!BT8+'февраль 2016'!BT7+'январь 2016'!BT8</f>
        <v>0</v>
      </c>
      <c r="BU13" s="18">
        <f>'март 2016 '!BU8+'февраль 2016'!BU7+'январь 2016'!BU8</f>
        <v>0</v>
      </c>
      <c r="BV13" s="18">
        <f>'март 2016 '!BV8+'февраль 2016'!BV7+'январь 2016'!BV8</f>
        <v>0</v>
      </c>
      <c r="BW13" s="18">
        <f>'март 2016 '!BW8+'февраль 2016'!BW7+'январь 2016'!BW8</f>
        <v>0</v>
      </c>
      <c r="BX13" s="18">
        <f>'март 2016 '!BX8+'февраль 2016'!BX7+'январь 2016'!BX8</f>
        <v>0</v>
      </c>
      <c r="BY13" s="18">
        <f>'март 2016 '!BY8+'февраль 2016'!BY7+'январь 2016'!BY8</f>
        <v>0</v>
      </c>
      <c r="BZ13" s="18">
        <f>'март 2016 '!BZ8+'февраль 2016'!BZ7+'январь 2016'!BZ8</f>
        <v>0</v>
      </c>
      <c r="CA13" s="18">
        <f>'март 2016 '!CA8+'февраль 2016'!CA7+'январь 2016'!CA8</f>
        <v>0</v>
      </c>
      <c r="CB13" s="18">
        <f>'март 2016 '!CB8+'февраль 2016'!CB7+'январь 2016'!CB8</f>
        <v>0</v>
      </c>
      <c r="CC13" s="18">
        <f>'март 2016 '!CC8+'февраль 2016'!CC7+'январь 2016'!CC8</f>
        <v>0</v>
      </c>
      <c r="CD13" s="18">
        <f>'март 2016 '!CD8+'февраль 2016'!CD7+'январь 2016'!CD8</f>
        <v>0</v>
      </c>
      <c r="CE13" s="18">
        <f>'март 2016 '!CE8+'февраль 2016'!CE7+'январь 2016'!CE8</f>
        <v>0</v>
      </c>
      <c r="CF13" s="18">
        <f>'март 2016 '!CF8+'февраль 2016'!CF7+'январь 2016'!CF8</f>
        <v>0</v>
      </c>
      <c r="CG13" s="18">
        <f>'март 2016 '!CG8+'февраль 2016'!CG7+'январь 2016'!CG8</f>
        <v>0</v>
      </c>
      <c r="CH13" s="18">
        <f>'март 2016 '!CH8+'февраль 2016'!CH7+'январь 2016'!CH8</f>
        <v>0</v>
      </c>
      <c r="CI13" s="18">
        <f>'март 2016 '!CI8+'февраль 2016'!CI7+'январь 2016'!CI8</f>
        <v>0</v>
      </c>
      <c r="CJ13" s="18">
        <f>'март 2016 '!CJ8+'февраль 2016'!CJ7+'январь 2016'!CJ8</f>
        <v>0</v>
      </c>
      <c r="CK13" s="18">
        <f>'март 2016 '!CK8+'февраль 2016'!CK7+'январь 2016'!CK8</f>
        <v>0</v>
      </c>
      <c r="CL13" s="18">
        <f>'март 2016 '!CL8+'февраль 2016'!CL7+'январь 2016'!CL8</f>
        <v>0</v>
      </c>
      <c r="CM13" s="18">
        <f>'март 2016 '!CM8+'февраль 2016'!CM7+'январь 2016'!CM8</f>
        <v>0</v>
      </c>
      <c r="CN13" s="18">
        <f>'март 2016 '!CN8+'февраль 2016'!CN7+'январь 2016'!CN8</f>
        <v>0</v>
      </c>
      <c r="CO13" s="18">
        <f>'март 2016 '!CO8+'февраль 2016'!CO7+'январь 2016'!CO8</f>
        <v>0</v>
      </c>
      <c r="CP13" s="18">
        <f>'март 2016 '!CP8+'февраль 2016'!CP7+'январь 2016'!CP8</f>
        <v>0</v>
      </c>
      <c r="CQ13" s="18">
        <f>'март 2016 '!CQ8+'февраль 2016'!CQ7+'январь 2016'!CQ8</f>
        <v>0</v>
      </c>
      <c r="CR13" s="18">
        <f>'март 2016 '!CR8+'февраль 2016'!CR7+'январь 2016'!CR8</f>
        <v>0</v>
      </c>
      <c r="CS13" s="18">
        <f>'март 2016 '!CS8+'февраль 2016'!CS7+'январь 2016'!CS8</f>
        <v>0</v>
      </c>
      <c r="CT13" s="18">
        <f>'март 2016 '!CT8+'февраль 2016'!CT7+'январь 2016'!CT8</f>
        <v>0</v>
      </c>
      <c r="CU13" s="18">
        <f>'март 2016 '!CU8+'февраль 2016'!CU7+'январь 2016'!CU8</f>
        <v>0</v>
      </c>
      <c r="CV13" s="18">
        <f>'март 2016 '!CV8+'февраль 2016'!CV7+'январь 2016'!CV8</f>
        <v>0</v>
      </c>
      <c r="CW13" s="18">
        <f>'март 2016 '!CW8+'февраль 2016'!CW7+'январь 2016'!CW8</f>
        <v>0</v>
      </c>
      <c r="CX13" s="18">
        <f>'март 2016 '!CX8+'февраль 2016'!CX7+'январь 2016'!CX8</f>
        <v>0</v>
      </c>
      <c r="CY13" s="18">
        <f>'март 2016 '!CY8+'февраль 2016'!CY7+'январь 2016'!CY8</f>
        <v>0</v>
      </c>
      <c r="CZ13" s="18">
        <f>'март 2016 '!CZ8+'февраль 2016'!CZ7+'январь 2016'!CZ8</f>
        <v>0</v>
      </c>
      <c r="DA13" s="18">
        <f>'март 2016 '!DA8+'февраль 2016'!DA7+'январь 2016'!DA8</f>
        <v>0</v>
      </c>
      <c r="DB13" s="18">
        <f>'март 2016 '!DB8+'февраль 2016'!DB7+'январь 2016'!DB8</f>
        <v>0</v>
      </c>
      <c r="DC13" s="18">
        <f>'март 2016 '!DC8+'февраль 2016'!DC7+'январь 2016'!DC8</f>
        <v>0</v>
      </c>
      <c r="DD13" s="18">
        <f>'март 2016 '!DD8+'февраль 2016'!DD7+'январь 2016'!DD8</f>
        <v>0</v>
      </c>
      <c r="DE13" s="18">
        <f>'март 2016 '!DE8+'февраль 2016'!DE7+'январь 2016'!DE8</f>
        <v>0</v>
      </c>
      <c r="DF13" s="18">
        <f>'март 2016 '!DF8+'февраль 2016'!DF7+'январь 2016'!DF8</f>
        <v>0</v>
      </c>
      <c r="DG13" s="18">
        <f>'март 2016 '!DG8+'февраль 2016'!DG7+'январь 2016'!DG8</f>
        <v>0</v>
      </c>
      <c r="DH13" s="18">
        <f>'март 2016 '!DH8+'февраль 2016'!DH7+'январь 2016'!DH8</f>
        <v>0</v>
      </c>
      <c r="DI13" s="18">
        <f>'март 2016 '!DI8+'февраль 2016'!DI7+'январь 2016'!DI8</f>
        <v>0</v>
      </c>
      <c r="DJ13" s="18">
        <f>'март 2016 '!DJ8+'февраль 2016'!DJ7+'январь 2016'!DJ8</f>
        <v>0</v>
      </c>
      <c r="DK13" s="18">
        <f>'март 2016 '!DK8+'февраль 2016'!DK7+'январь 2016'!DK8</f>
        <v>0</v>
      </c>
      <c r="DL13" s="18">
        <f>'март 2016 '!DL8+'февраль 2016'!DL7+'январь 2016'!DL8</f>
        <v>0</v>
      </c>
      <c r="DM13" s="18">
        <f>'март 2016 '!DM8+'февраль 2016'!DM7+'январь 2016'!DM8</f>
        <v>0</v>
      </c>
      <c r="DN13" s="18">
        <f>'март 2016 '!DN8+'февраль 2016'!DN7+'январь 2016'!DN8</f>
        <v>0</v>
      </c>
      <c r="DO13" s="18">
        <f>'март 2016 '!DO8+'февраль 2016'!DO7+'январь 2016'!DO8</f>
        <v>0</v>
      </c>
      <c r="DP13" s="18">
        <f>'март 2016 '!DP8+'февраль 2016'!DP7+'январь 2016'!DP8</f>
        <v>0</v>
      </c>
      <c r="DQ13" s="18">
        <f>'март 2016 '!DQ8+'февраль 2016'!DQ7+'январь 2016'!DQ8</f>
        <v>0</v>
      </c>
      <c r="DR13" s="18">
        <f>'март 2016 '!DR8+'февраль 2016'!DR7+'январь 2016'!DR8</f>
        <v>0</v>
      </c>
      <c r="DS13" s="18">
        <f>'март 2016 '!DS8+'февраль 2016'!DS7+'январь 2016'!DS8</f>
        <v>0</v>
      </c>
      <c r="DT13" s="18">
        <f>'март 2016 '!DT8+'февраль 2016'!DT7+'январь 2016'!DT8</f>
        <v>0</v>
      </c>
      <c r="DU13" s="18">
        <f>'март 2016 '!DU8+'февраль 2016'!DU7+'январь 2016'!DU8</f>
        <v>0</v>
      </c>
      <c r="DV13" s="18">
        <f>'март 2016 '!DV8+'февраль 2016'!DV7+'январь 2016'!DV8</f>
        <v>0</v>
      </c>
      <c r="DW13" s="18">
        <f>'март 2016 '!DW8+'февраль 2016'!DW7+'январь 2016'!DW8</f>
        <v>0</v>
      </c>
      <c r="DX13" s="18">
        <f>'март 2016 '!DX8+'февраль 2016'!DX7+'январь 2016'!DX8</f>
        <v>0</v>
      </c>
      <c r="DY13" s="18">
        <f>'март 2016 '!DY8+'февраль 2016'!DY7+'январь 2016'!DY8</f>
        <v>0</v>
      </c>
      <c r="DZ13" s="18">
        <f>'март 2016 '!DZ8+'февраль 2016'!DZ7+'январь 2016'!DZ8</f>
        <v>0</v>
      </c>
      <c r="EA13" s="18">
        <f>'март 2016 '!EA8+'февраль 2016'!EA7+'январь 2016'!EA8</f>
        <v>0</v>
      </c>
      <c r="EB13" s="18">
        <f>'март 2016 '!EB8+'февраль 2016'!EB7+'январь 2016'!EB8</f>
        <v>0</v>
      </c>
      <c r="EC13" s="18">
        <f>'март 2016 '!EC8+'февраль 2016'!EC7+'январь 2016'!EC8</f>
        <v>0</v>
      </c>
      <c r="ED13" s="18">
        <f>'март 2016 '!ED8+'февраль 2016'!ED7+'январь 2016'!ED8</f>
        <v>0</v>
      </c>
      <c r="EE13" s="18">
        <f>'март 2016 '!EE8+'февраль 2016'!EE7+'январь 2016'!EE8</f>
        <v>0</v>
      </c>
      <c r="EF13" s="18">
        <f>'март 2016 '!EF8+'февраль 2016'!EF7+'январь 2016'!EF8</f>
        <v>0</v>
      </c>
      <c r="EG13" s="18">
        <f>'март 2016 '!EG8+'февраль 2016'!EG7+'январь 2016'!EG8</f>
        <v>0</v>
      </c>
      <c r="EH13" s="18">
        <f>'март 2016 '!EH8+'февраль 2016'!EH7+'январь 2016'!EH8</f>
        <v>0</v>
      </c>
      <c r="EI13" s="18">
        <f>'март 2016 '!EI8+'февраль 2016'!EI7+'январь 2016'!EI8</f>
        <v>0</v>
      </c>
      <c r="EJ13" s="18">
        <f>'март 2016 '!EJ8+'февраль 2016'!EJ7+'январь 2016'!EJ8</f>
        <v>0</v>
      </c>
      <c r="EK13" s="18">
        <f>'март 2016 '!EK8+'февраль 2016'!EK7+'январь 2016'!EK8</f>
        <v>0</v>
      </c>
      <c r="EL13" s="18">
        <f>'март 2016 '!EL8+'февраль 2016'!EL7+'январь 2016'!EL8</f>
        <v>0</v>
      </c>
      <c r="EM13" s="18">
        <f>'март 2016 '!EM8+'февраль 2016'!EM7+'январь 2016'!EM8</f>
        <v>0</v>
      </c>
      <c r="EN13" s="18">
        <f>'март 2016 '!EN8+'февраль 2016'!EN7+'январь 2016'!EN8</f>
        <v>0</v>
      </c>
      <c r="EO13" s="18">
        <f>'март 2016 '!EO8+'февраль 2016'!EO7+'январь 2016'!EO8</f>
        <v>0</v>
      </c>
      <c r="EP13" s="18">
        <f>'март 2016 '!EP8+'февраль 2016'!EP7+'январь 2016'!EP8</f>
        <v>0</v>
      </c>
      <c r="EQ13" s="18">
        <f>'март 2016 '!EQ8+'февраль 2016'!EQ7+'январь 2016'!EQ8</f>
        <v>0</v>
      </c>
      <c r="ER13" s="18">
        <f>'март 2016 '!ER8+'февраль 2016'!ER7+'январь 2016'!ER8</f>
        <v>0</v>
      </c>
      <c r="ES13" s="18">
        <f>'март 2016 '!ES8+'февраль 2016'!ES7+'январь 2016'!ES8</f>
        <v>0</v>
      </c>
      <c r="ET13" s="18">
        <f>'март 2016 '!ET8+'февраль 2016'!ET7+'январь 2016'!ET8</f>
        <v>0</v>
      </c>
      <c r="EU13" s="18">
        <f>'март 2016 '!EU8+'февраль 2016'!EU7+'январь 2016'!EU8</f>
        <v>0</v>
      </c>
      <c r="EV13" s="18">
        <f>'март 2016 '!EV8+'февраль 2016'!EV7+'январь 2016'!EV8</f>
        <v>0</v>
      </c>
      <c r="EW13" s="18">
        <f>'март 2016 '!EW8+'февраль 2016'!EW7+'январь 2016'!EW8</f>
        <v>0</v>
      </c>
      <c r="EX13" s="18">
        <f>'март 2016 '!EX8+'февраль 2016'!EX7+'январь 2016'!EX8</f>
        <v>0</v>
      </c>
      <c r="EY13" s="18">
        <f>'март 2016 '!EY8+'февраль 2016'!EY7+'январь 2016'!EY8</f>
        <v>0</v>
      </c>
      <c r="EZ13" s="18">
        <f>'март 2016 '!EZ8+'февраль 2016'!EZ7+'январь 2016'!EZ8</f>
        <v>0</v>
      </c>
      <c r="FA13" s="18">
        <f>'март 2016 '!FA8+'февраль 2016'!FA7+'январь 2016'!FA8</f>
        <v>0</v>
      </c>
      <c r="FB13" s="18">
        <f>'март 2016 '!FB8+'февраль 2016'!FB7+'январь 2016'!FB8</f>
        <v>0</v>
      </c>
      <c r="FC13" s="18">
        <f>'март 2016 '!FC8+'февраль 2016'!FC7+'январь 2016'!FC8</f>
        <v>0</v>
      </c>
      <c r="FD13" s="18">
        <f>'март 2016 '!FD8+'февраль 2016'!FD7+'январь 2016'!FD8</f>
        <v>0</v>
      </c>
      <c r="FE13" s="18">
        <f>'март 2016 '!FE8+'февраль 2016'!FE7+'январь 2016'!FE8</f>
        <v>0</v>
      </c>
      <c r="FF13" s="18">
        <f>'март 2016 '!FF8+'февраль 2016'!FF7+'январь 2016'!FF8</f>
        <v>0</v>
      </c>
      <c r="FG13" s="18">
        <f>'март 2016 '!FG8+'февраль 2016'!FG7+'январь 2016'!FG8</f>
        <v>0</v>
      </c>
      <c r="FH13" s="18">
        <f>'март 2016 '!FH8+'февраль 2016'!FH7+'январь 2016'!FH8</f>
        <v>0</v>
      </c>
      <c r="FI13" s="18">
        <f>'март 2016 '!FI8+'февраль 2016'!FI7+'январь 2016'!FI8</f>
        <v>0</v>
      </c>
      <c r="FJ13" s="18">
        <f>'март 2016 '!FJ8+'февраль 2016'!FJ7+'январь 2016'!FJ8</f>
        <v>0</v>
      </c>
      <c r="FK13" s="18">
        <f>'март 2016 '!FK8+'февраль 2016'!FK7+'январь 2016'!FK8</f>
        <v>0</v>
      </c>
      <c r="FL13" s="18">
        <f>'март 2016 '!FL8+'февраль 2016'!FL7+'январь 2016'!FL8</f>
        <v>0</v>
      </c>
      <c r="FM13" s="18">
        <f>'март 2016 '!FM8+'февраль 2016'!FM7+'январь 2016'!FM8</f>
        <v>0</v>
      </c>
      <c r="FN13" s="18">
        <f>'март 2016 '!FN8+'февраль 2016'!FN7+'январь 2016'!FN8</f>
        <v>0</v>
      </c>
      <c r="FO13" s="18">
        <f>'март 2016 '!FO8+'февраль 2016'!FO7+'январь 2016'!FO8</f>
        <v>0</v>
      </c>
      <c r="FP13" s="18">
        <f>'март 2016 '!FP8+'февраль 2016'!FP7+'январь 2016'!FP8</f>
        <v>0</v>
      </c>
      <c r="FQ13" s="18">
        <f>'март 2016 '!FQ8+'февраль 2016'!FQ7+'январь 2016'!FQ8</f>
        <v>0</v>
      </c>
      <c r="FR13" s="18">
        <f>'март 2016 '!FR8+'февраль 2016'!FR7+'январь 2016'!FR8</f>
        <v>0</v>
      </c>
      <c r="FS13" s="18">
        <f>'март 2016 '!FS8+'февраль 2016'!FS7+'январь 2016'!FS8</f>
        <v>0</v>
      </c>
      <c r="FT13" s="18">
        <f>'март 2016 '!FT8+'февраль 2016'!FT7+'январь 2016'!FT8</f>
        <v>0</v>
      </c>
      <c r="FU13" s="18">
        <f>'март 2016 '!FU8+'февраль 2016'!FU7+'январь 2016'!FU8</f>
        <v>0</v>
      </c>
      <c r="FV13" s="18">
        <f>'март 2016 '!FV8+'февраль 2016'!FV7+'январь 2016'!FV8</f>
        <v>0</v>
      </c>
      <c r="FW13" s="18">
        <f>'март 2016 '!FW8+'февраль 2016'!FW7+'январь 2016'!FW8</f>
        <v>0</v>
      </c>
      <c r="FX13" s="18">
        <f>'март 2016 '!FX8+'февраль 2016'!FX7+'январь 2016'!FX8</f>
        <v>0</v>
      </c>
      <c r="FY13" s="18">
        <f>'март 2016 '!FY8+'февраль 2016'!FY7+'январь 2016'!FY8</f>
        <v>0</v>
      </c>
      <c r="FZ13" s="18">
        <f>'март 2016 '!FZ8+'февраль 2016'!FZ7+'январь 2016'!FZ8</f>
        <v>0</v>
      </c>
      <c r="GA13" s="18">
        <f>'март 2016 '!GA8+'февраль 2016'!GA7+'январь 2016'!GA8</f>
        <v>0</v>
      </c>
      <c r="GB13" s="18">
        <f>'март 2016 '!GB8+'февраль 2016'!GB7+'январь 2016'!GB8</f>
        <v>0</v>
      </c>
      <c r="GC13" s="18">
        <f>'март 2016 '!GC8+'февраль 2016'!GC7+'январь 2016'!GC8</f>
        <v>0</v>
      </c>
      <c r="GD13" s="18">
        <f>'март 2016 '!GD8+'февраль 2016'!GD7+'январь 2016'!GD8</f>
        <v>0</v>
      </c>
      <c r="GE13" s="18">
        <f>'март 2016 '!GE8+'февраль 2016'!GE7+'январь 2016'!GE8</f>
        <v>0</v>
      </c>
      <c r="GF13" s="18">
        <f>'март 2016 '!GF8+'февраль 2016'!GF7+'январь 2016'!GF8</f>
        <v>0</v>
      </c>
      <c r="GG13" s="18">
        <f>'март 2016 '!GG8+'февраль 2016'!GG7+'январь 2016'!GG8</f>
        <v>0</v>
      </c>
      <c r="GH13" s="18">
        <f>'март 2016 '!GH8+'февраль 2016'!GH7+'январь 2016'!GH8</f>
        <v>0</v>
      </c>
      <c r="GI13" s="18">
        <f>'март 2016 '!GI8+'февраль 2016'!GI7+'январь 2016'!GI8</f>
        <v>0</v>
      </c>
      <c r="GJ13" s="18">
        <f>'март 2016 '!GJ8+'февраль 2016'!GJ7+'январь 2016'!GJ8</f>
        <v>0</v>
      </c>
      <c r="GK13" s="18">
        <f>'март 2016 '!GK8+'февраль 2016'!GK7+'январь 2016'!GK8</f>
        <v>0</v>
      </c>
      <c r="GL13" s="18">
        <f>'март 2016 '!GL8+'февраль 2016'!GL7+'январь 2016'!GL8</f>
        <v>0</v>
      </c>
      <c r="GM13" s="18">
        <f>'март 2016 '!GM8+'февраль 2016'!GM7+'январь 2016'!GM8</f>
        <v>0</v>
      </c>
      <c r="GN13" s="18">
        <f>'март 2016 '!GN8+'февраль 2016'!GN7+'январь 2016'!GN8</f>
        <v>0</v>
      </c>
      <c r="GO13" s="18">
        <f>'март 2016 '!GO8+'февраль 2016'!GO7+'январь 2016'!GO8</f>
        <v>0</v>
      </c>
      <c r="GP13" s="18">
        <f>'март 2016 '!GP8+'февраль 2016'!GP7+'январь 2016'!GP8</f>
        <v>0</v>
      </c>
      <c r="GQ13" s="18">
        <f>'март 2016 '!GQ8+'февраль 2016'!GQ7+'январь 2016'!GQ8</f>
        <v>0</v>
      </c>
      <c r="GR13" s="18">
        <f>'март 2016 '!GR8+'февраль 2016'!GR7+'январь 2016'!GR8</f>
        <v>0</v>
      </c>
      <c r="GS13" s="18">
        <f>'март 2016 '!GS8+'февраль 2016'!GS7+'январь 2016'!GS8</f>
        <v>0</v>
      </c>
      <c r="GT13" s="18">
        <f>'март 2016 '!GT8+'февраль 2016'!GT7+'январь 2016'!GT8</f>
        <v>0</v>
      </c>
      <c r="GU13" s="18">
        <f>'март 2016 '!GU8+'февраль 2016'!GU7+'январь 2016'!GU8</f>
        <v>0</v>
      </c>
      <c r="GV13" s="18">
        <f>'март 2016 '!GV8+'февраль 2016'!GV7+'январь 2016'!GV8</f>
        <v>0</v>
      </c>
      <c r="GW13" s="18">
        <f>'март 2016 '!GW8+'февраль 2016'!GW7+'январь 2016'!GW8</f>
        <v>0</v>
      </c>
      <c r="GX13" s="18">
        <f>'март 2016 '!GX8+'февраль 2016'!GX7+'январь 2016'!GX8</f>
        <v>0</v>
      </c>
      <c r="GY13" s="18">
        <f>'март 2016 '!GY8+'февраль 2016'!GY7+'январь 2016'!GY8</f>
        <v>0</v>
      </c>
      <c r="GZ13" s="18">
        <f>'март 2016 '!GZ8+'февраль 2016'!GZ7+'январь 2016'!GZ8</f>
        <v>0</v>
      </c>
      <c r="HA13" s="18">
        <f>'март 2016 '!HA8+'февраль 2016'!HA7+'январь 2016'!HA8</f>
        <v>0</v>
      </c>
      <c r="HB13" s="18">
        <f>'март 2016 '!HB8+'февраль 2016'!HB7+'январь 2016'!HB8</f>
        <v>0</v>
      </c>
      <c r="HC13" s="18">
        <f>'март 2016 '!HC8+'февраль 2016'!HC7+'январь 2016'!HC8</f>
        <v>0</v>
      </c>
      <c r="HD13" s="18">
        <f>'март 2016 '!HD8+'февраль 2016'!HD7+'январь 2016'!HD8</f>
        <v>0</v>
      </c>
      <c r="HE13" s="18">
        <f>'март 2016 '!HE8+'февраль 2016'!HE7+'январь 2016'!HE8</f>
        <v>0</v>
      </c>
      <c r="HF13" s="18">
        <f>'март 2016 '!HF8+'февраль 2016'!HF7+'январь 2016'!HF8</f>
        <v>0</v>
      </c>
      <c r="HG13" s="18">
        <f>'март 2016 '!HG8+'февраль 2016'!HG7+'январь 2016'!HG8</f>
        <v>0</v>
      </c>
      <c r="HH13" s="18">
        <f>'март 2016 '!HH8+'февраль 2016'!HH7+'январь 2016'!HH8</f>
        <v>0</v>
      </c>
      <c r="HI13" s="18">
        <f>'март 2016 '!HI8+'февраль 2016'!HI7+'январь 2016'!HI8</f>
        <v>0</v>
      </c>
      <c r="HJ13" s="18">
        <f>'март 2016 '!HJ8+'февраль 2016'!HJ7+'январь 2016'!HJ8</f>
        <v>0</v>
      </c>
      <c r="HK13" s="18">
        <f>'март 2016 '!HK8+'февраль 2016'!HK7+'январь 2016'!HK8</f>
        <v>0</v>
      </c>
      <c r="HL13" s="18">
        <f>'март 2016 '!HL8+'февраль 2016'!HL7+'январь 2016'!HL8</f>
        <v>0</v>
      </c>
      <c r="HM13" s="18">
        <f>'март 2016 '!HM8+'февраль 2016'!HM7+'январь 2016'!HM8</f>
        <v>0</v>
      </c>
      <c r="HN13" s="18">
        <f>'март 2016 '!HN8+'февраль 2016'!HN7+'январь 2016'!HN8</f>
        <v>0</v>
      </c>
      <c r="HO13" s="18">
        <f>'март 2016 '!HO8+'февраль 2016'!HO7+'январь 2016'!HO8</f>
        <v>0</v>
      </c>
      <c r="HP13" s="18">
        <f>'март 2016 '!HP8+'февраль 2016'!HP7+'январь 2016'!HP8</f>
        <v>0</v>
      </c>
      <c r="HQ13" s="18">
        <f>'март 2016 '!HQ8+'февраль 2016'!HQ7+'январь 2016'!HQ8</f>
        <v>0</v>
      </c>
      <c r="HR13" s="18">
        <f>'март 2016 '!HR8+'февраль 2016'!HR7+'январь 2016'!HR8</f>
        <v>0</v>
      </c>
      <c r="HS13" s="18">
        <f>'март 2016 '!HS8+'февраль 2016'!HS7+'январь 2016'!HS8</f>
        <v>0</v>
      </c>
      <c r="HT13" s="18">
        <f>'март 2016 '!HT8+'февраль 2016'!HT7+'январь 2016'!HT8</f>
        <v>0</v>
      </c>
      <c r="HU13" s="18">
        <f>'март 2016 '!HU8+'февраль 2016'!HU7+'январь 2016'!HU8</f>
        <v>0</v>
      </c>
      <c r="HV13" s="18">
        <f>'март 2016 '!HV8+'февраль 2016'!HV7+'январь 2016'!HV8</f>
        <v>0</v>
      </c>
      <c r="HW13" s="18">
        <f>'март 2016 '!HW8+'февраль 2016'!HW7+'январь 2016'!HW8</f>
        <v>0</v>
      </c>
      <c r="HX13" s="18">
        <f>'март 2016 '!HX8+'февраль 2016'!HX7+'январь 2016'!HX8</f>
        <v>0</v>
      </c>
      <c r="HY13" s="18">
        <f>'март 2016 '!HY8+'февраль 2016'!HY7+'январь 2016'!HY8</f>
        <v>0</v>
      </c>
      <c r="HZ13" s="18">
        <f>'март 2016 '!HZ8+'февраль 2016'!HZ7+'январь 2016'!HZ8</f>
        <v>0</v>
      </c>
      <c r="IA13" s="18">
        <f>'март 2016 '!IA8+'февраль 2016'!IA7+'январь 2016'!IA8</f>
        <v>0</v>
      </c>
      <c r="IB13" s="18">
        <f>'март 2016 '!IB8+'февраль 2016'!IB7+'январь 2016'!IB8</f>
        <v>0</v>
      </c>
      <c r="IC13" s="18">
        <f>'март 2016 '!IC8+'февраль 2016'!IC7+'январь 2016'!IC8</f>
        <v>0</v>
      </c>
      <c r="ID13" s="18">
        <f>'март 2016 '!ID8+'февраль 2016'!ID7+'январь 2016'!ID8</f>
        <v>0</v>
      </c>
      <c r="IE13" s="18">
        <f>'март 2016 '!IE8+'февраль 2016'!IE7+'январь 2016'!IE8</f>
        <v>0</v>
      </c>
      <c r="IF13" s="18">
        <f>'март 2016 '!IF8+'февраль 2016'!IF7+'январь 2016'!IF8</f>
        <v>0</v>
      </c>
    </row>
    <row r="14" spans="1:240" ht="13.5" customHeight="1">
      <c r="A14" s="15"/>
      <c r="B14" s="44"/>
      <c r="C14" s="16" t="s">
        <v>20</v>
      </c>
      <c r="D14" s="23">
        <f t="shared" ref="D14:D20" si="0">E14+F14</f>
        <v>0</v>
      </c>
      <c r="E14" s="17">
        <f>E16+E18</f>
        <v>0</v>
      </c>
      <c r="F14" s="17"/>
      <c r="G14" s="18">
        <f>'март 2016 '!G9+'февраль 2016'!G8+'январь 2016'!G9</f>
        <v>0</v>
      </c>
      <c r="H14" s="18">
        <f>'март 2016 '!H9+'февраль 2016'!H8+'январь 2016'!H9</f>
        <v>0</v>
      </c>
      <c r="I14" s="18">
        <f>'март 2016 '!I9+'февраль 2016'!I8+'январь 2016'!I9</f>
        <v>0</v>
      </c>
      <c r="J14" s="18">
        <f>'март 2016 '!J9+'февраль 2016'!J8+'январь 2016'!J9</f>
        <v>0</v>
      </c>
      <c r="K14" s="18">
        <f>'март 2016 '!K9+'февраль 2016'!K8+'январь 2016'!K9</f>
        <v>0</v>
      </c>
      <c r="L14" s="18">
        <f>'март 2016 '!L9+'февраль 2016'!L8+'январь 2016'!L9</f>
        <v>0</v>
      </c>
      <c r="M14" s="18">
        <f>'март 2016 '!M9+'февраль 2016'!M8+'январь 2016'!M9</f>
        <v>0</v>
      </c>
      <c r="N14" s="18">
        <f>'март 2016 '!N9+'февраль 2016'!N8+'январь 2016'!N9</f>
        <v>0</v>
      </c>
      <c r="O14" s="18">
        <f>'март 2016 '!O9+'февраль 2016'!O8+'январь 2016'!O9</f>
        <v>0</v>
      </c>
      <c r="P14" s="18">
        <f>'март 2016 '!P9+'февраль 2016'!P8+'январь 2016'!P9</f>
        <v>0</v>
      </c>
      <c r="Q14" s="18">
        <f>'март 2016 '!Q9+'февраль 2016'!Q8+'январь 2016'!Q9</f>
        <v>0</v>
      </c>
      <c r="R14" s="18">
        <f>'март 2016 '!R9+'февраль 2016'!R8+'январь 2016'!R9</f>
        <v>0</v>
      </c>
      <c r="S14" s="18">
        <f>'март 2016 '!S9+'февраль 2016'!S8+'январь 2016'!S9</f>
        <v>0</v>
      </c>
      <c r="T14" s="18">
        <f>'март 2016 '!T9+'февраль 2016'!T8+'январь 2016'!T9</f>
        <v>0</v>
      </c>
      <c r="U14" s="18">
        <f>'март 2016 '!U9+'февраль 2016'!U8+'январь 2016'!U9</f>
        <v>0</v>
      </c>
      <c r="V14" s="18">
        <f>'март 2016 '!V9+'февраль 2016'!V8+'январь 2016'!V9</f>
        <v>0</v>
      </c>
      <c r="W14" s="18">
        <f>'март 2016 '!W9+'февраль 2016'!W8+'январь 2016'!W9</f>
        <v>0</v>
      </c>
      <c r="X14" s="18">
        <f>'март 2016 '!X9+'февраль 2016'!X8+'январь 2016'!X9</f>
        <v>0</v>
      </c>
      <c r="Y14" s="18">
        <f>'март 2016 '!Y9+'февраль 2016'!Y8+'январь 2016'!Y9</f>
        <v>0</v>
      </c>
      <c r="Z14" s="18">
        <f>'март 2016 '!Z9+'февраль 2016'!Z8+'январь 2016'!Z9</f>
        <v>0</v>
      </c>
      <c r="AA14" s="18">
        <f>'март 2016 '!AA9+'февраль 2016'!AA8+'январь 2016'!AA9</f>
        <v>0</v>
      </c>
      <c r="AB14" s="18">
        <f>'март 2016 '!AB9+'февраль 2016'!AB8+'январь 2016'!AB9</f>
        <v>0</v>
      </c>
      <c r="AC14" s="18">
        <f>'март 2016 '!AC9+'февраль 2016'!AC8+'январь 2016'!AC9</f>
        <v>0</v>
      </c>
      <c r="AD14" s="18">
        <f>'март 2016 '!AD9+'февраль 2016'!AD8+'январь 2016'!AD9</f>
        <v>0</v>
      </c>
      <c r="AE14" s="18">
        <f>'март 2016 '!AE9+'февраль 2016'!AE8+'январь 2016'!AE9</f>
        <v>0</v>
      </c>
      <c r="AF14" s="18">
        <f>'март 2016 '!AF9+'февраль 2016'!AF8+'январь 2016'!AF9</f>
        <v>0</v>
      </c>
      <c r="AG14" s="18">
        <f>'март 2016 '!AG9+'февраль 2016'!AG8+'январь 2016'!AG9</f>
        <v>0</v>
      </c>
      <c r="AH14" s="18">
        <f>'март 2016 '!AH9+'февраль 2016'!AH8+'январь 2016'!AH9</f>
        <v>0</v>
      </c>
      <c r="AI14" s="18">
        <f>'март 2016 '!AI9+'февраль 2016'!AI8+'январь 2016'!AI9</f>
        <v>0</v>
      </c>
      <c r="AJ14" s="18">
        <f>'март 2016 '!AJ9+'февраль 2016'!AJ8+'январь 2016'!AJ9</f>
        <v>0</v>
      </c>
      <c r="AK14" s="18">
        <f>'март 2016 '!AK9+'февраль 2016'!AK8+'январь 2016'!AK9</f>
        <v>0</v>
      </c>
      <c r="AL14" s="18">
        <f>'март 2016 '!AL9+'февраль 2016'!AL8+'январь 2016'!AL9</f>
        <v>0</v>
      </c>
      <c r="AM14" s="18">
        <f>'март 2016 '!AM9+'февраль 2016'!AM8+'январь 2016'!AM9</f>
        <v>0</v>
      </c>
      <c r="AN14" s="18">
        <f>'март 2016 '!AN9+'февраль 2016'!AN8+'январь 2016'!AN9</f>
        <v>0</v>
      </c>
      <c r="AO14" s="18">
        <f>'март 2016 '!AO9+'февраль 2016'!AO8+'январь 2016'!AO9</f>
        <v>0</v>
      </c>
      <c r="AP14" s="18">
        <f>'март 2016 '!AP9+'февраль 2016'!AP8+'январь 2016'!AP9</f>
        <v>0</v>
      </c>
      <c r="AQ14" s="18">
        <f>'март 2016 '!AQ9+'февраль 2016'!AQ8+'январь 2016'!AQ9</f>
        <v>0</v>
      </c>
      <c r="AR14" s="18">
        <f>'март 2016 '!AR9+'февраль 2016'!AR8+'январь 2016'!AR9</f>
        <v>0</v>
      </c>
      <c r="AS14" s="18">
        <f>'март 2016 '!AS9+'февраль 2016'!AS8+'январь 2016'!AS9</f>
        <v>0</v>
      </c>
      <c r="AT14" s="18">
        <f>'март 2016 '!AT9+'февраль 2016'!AT8+'январь 2016'!AT9</f>
        <v>0</v>
      </c>
      <c r="AU14" s="18">
        <f>'март 2016 '!AU9+'февраль 2016'!AU8+'январь 2016'!AU9</f>
        <v>0</v>
      </c>
      <c r="AV14" s="18">
        <f>'март 2016 '!AV9+'февраль 2016'!AV8+'январь 2016'!AV9</f>
        <v>0</v>
      </c>
      <c r="AW14" s="18">
        <f>'март 2016 '!AW9+'февраль 2016'!AW8+'январь 2016'!AW9</f>
        <v>0</v>
      </c>
      <c r="AX14" s="18">
        <f>'март 2016 '!AX9+'февраль 2016'!AX8+'январь 2016'!AX9</f>
        <v>0</v>
      </c>
      <c r="AY14" s="18">
        <f>'март 2016 '!AY9+'февраль 2016'!AY8+'январь 2016'!AY9</f>
        <v>0</v>
      </c>
      <c r="AZ14" s="18">
        <f>'март 2016 '!AZ9+'февраль 2016'!AZ8+'январь 2016'!AZ9</f>
        <v>0</v>
      </c>
      <c r="BA14" s="18">
        <f>'март 2016 '!BA9+'февраль 2016'!BA8+'январь 2016'!BA9</f>
        <v>0</v>
      </c>
      <c r="BB14" s="18">
        <f>'март 2016 '!BB9+'февраль 2016'!BB8+'январь 2016'!BB9</f>
        <v>0</v>
      </c>
      <c r="BC14" s="18">
        <f>'март 2016 '!BC9+'февраль 2016'!BC8+'январь 2016'!BC9</f>
        <v>0</v>
      </c>
      <c r="BD14" s="18">
        <f>'март 2016 '!BD9+'февраль 2016'!BD8+'январь 2016'!BD9</f>
        <v>0</v>
      </c>
      <c r="BE14" s="18">
        <f>'март 2016 '!BE9+'февраль 2016'!BE8+'январь 2016'!BE9</f>
        <v>0</v>
      </c>
      <c r="BF14" s="18">
        <f>'март 2016 '!BF9+'февраль 2016'!BF8+'январь 2016'!BF9</f>
        <v>0</v>
      </c>
      <c r="BG14" s="18">
        <f>'март 2016 '!BG9+'февраль 2016'!BG8+'январь 2016'!BG9</f>
        <v>0</v>
      </c>
      <c r="BH14" s="18">
        <f>'март 2016 '!BH9+'февраль 2016'!BH8+'январь 2016'!BH9</f>
        <v>0</v>
      </c>
      <c r="BI14" s="18">
        <f>'март 2016 '!BI9+'февраль 2016'!BI8+'январь 2016'!BI9</f>
        <v>0</v>
      </c>
      <c r="BJ14" s="18">
        <f>'март 2016 '!BJ9+'февраль 2016'!BJ8+'январь 2016'!BJ9</f>
        <v>0</v>
      </c>
      <c r="BK14" s="18">
        <f>'март 2016 '!BK9+'февраль 2016'!BK8+'январь 2016'!BK9</f>
        <v>0</v>
      </c>
      <c r="BL14" s="18">
        <f>'март 2016 '!BL9+'февраль 2016'!BL8+'январь 2016'!BL9</f>
        <v>0</v>
      </c>
      <c r="BM14" s="18">
        <f>'март 2016 '!BM9+'февраль 2016'!BM8+'январь 2016'!BM9</f>
        <v>0</v>
      </c>
      <c r="BN14" s="18">
        <f>'март 2016 '!BN9+'февраль 2016'!BN8+'январь 2016'!BN9</f>
        <v>0</v>
      </c>
      <c r="BO14" s="18">
        <f>'март 2016 '!BO9+'февраль 2016'!BO8+'январь 2016'!BO9</f>
        <v>0</v>
      </c>
      <c r="BP14" s="18">
        <f>'март 2016 '!BP9+'февраль 2016'!BP8+'январь 2016'!BP9</f>
        <v>0</v>
      </c>
      <c r="BQ14" s="18">
        <f>'март 2016 '!BQ9+'февраль 2016'!BQ8+'январь 2016'!BQ9</f>
        <v>0</v>
      </c>
      <c r="BR14" s="18">
        <f>'март 2016 '!BR9+'февраль 2016'!BR8+'январь 2016'!BR9</f>
        <v>0</v>
      </c>
      <c r="BS14" s="18">
        <f>'март 2016 '!BS9+'февраль 2016'!BS8+'январь 2016'!BS9</f>
        <v>0</v>
      </c>
      <c r="BT14" s="18">
        <f>'март 2016 '!BT9+'февраль 2016'!BT8+'январь 2016'!BT9</f>
        <v>0</v>
      </c>
      <c r="BU14" s="18">
        <f>'март 2016 '!BU9+'февраль 2016'!BU8+'январь 2016'!BU9</f>
        <v>0</v>
      </c>
      <c r="BV14" s="18">
        <f>'март 2016 '!BV9+'февраль 2016'!BV8+'январь 2016'!BV9</f>
        <v>0</v>
      </c>
      <c r="BW14" s="18">
        <f>'март 2016 '!BW9+'февраль 2016'!BW8+'январь 2016'!BW9</f>
        <v>0</v>
      </c>
      <c r="BX14" s="18">
        <f>'март 2016 '!BX9+'февраль 2016'!BX8+'январь 2016'!BX9</f>
        <v>0</v>
      </c>
      <c r="BY14" s="18">
        <f>'март 2016 '!BY9+'февраль 2016'!BY8+'январь 2016'!BY9</f>
        <v>0</v>
      </c>
      <c r="BZ14" s="18">
        <f>'март 2016 '!BZ9+'февраль 2016'!BZ8+'январь 2016'!BZ9</f>
        <v>0</v>
      </c>
      <c r="CA14" s="18">
        <f>'март 2016 '!CA9+'февраль 2016'!CA8+'январь 2016'!CA9</f>
        <v>0</v>
      </c>
      <c r="CB14" s="18">
        <f>'март 2016 '!CB9+'февраль 2016'!CB8+'январь 2016'!CB9</f>
        <v>0</v>
      </c>
      <c r="CC14" s="18">
        <f>'март 2016 '!CC9+'февраль 2016'!CC8+'январь 2016'!CC9</f>
        <v>0</v>
      </c>
      <c r="CD14" s="18">
        <f>'март 2016 '!CD9+'февраль 2016'!CD8+'январь 2016'!CD9</f>
        <v>0</v>
      </c>
      <c r="CE14" s="18">
        <f>'март 2016 '!CE9+'февраль 2016'!CE8+'январь 2016'!CE9</f>
        <v>0</v>
      </c>
      <c r="CF14" s="18">
        <f>'март 2016 '!CF9+'февраль 2016'!CF8+'январь 2016'!CF9</f>
        <v>0</v>
      </c>
      <c r="CG14" s="18">
        <f>'март 2016 '!CG9+'февраль 2016'!CG8+'январь 2016'!CG9</f>
        <v>0</v>
      </c>
      <c r="CH14" s="18">
        <f>'март 2016 '!CH9+'февраль 2016'!CH8+'январь 2016'!CH9</f>
        <v>0</v>
      </c>
      <c r="CI14" s="18">
        <f>'март 2016 '!CI9+'февраль 2016'!CI8+'январь 2016'!CI9</f>
        <v>0</v>
      </c>
      <c r="CJ14" s="18">
        <f>'март 2016 '!CJ9+'февраль 2016'!CJ8+'январь 2016'!CJ9</f>
        <v>0</v>
      </c>
      <c r="CK14" s="18">
        <f>'март 2016 '!CK9+'февраль 2016'!CK8+'январь 2016'!CK9</f>
        <v>0</v>
      </c>
      <c r="CL14" s="18">
        <f>'март 2016 '!CL9+'февраль 2016'!CL8+'январь 2016'!CL9</f>
        <v>0</v>
      </c>
      <c r="CM14" s="18">
        <f>'март 2016 '!CM9+'февраль 2016'!CM8+'январь 2016'!CM9</f>
        <v>0</v>
      </c>
      <c r="CN14" s="18">
        <f>'март 2016 '!CN9+'февраль 2016'!CN8+'январь 2016'!CN9</f>
        <v>0</v>
      </c>
      <c r="CO14" s="18">
        <f>'март 2016 '!CO9+'февраль 2016'!CO8+'январь 2016'!CO9</f>
        <v>0</v>
      </c>
      <c r="CP14" s="18">
        <f>'март 2016 '!CP9+'февраль 2016'!CP8+'январь 2016'!CP9</f>
        <v>0</v>
      </c>
      <c r="CQ14" s="18">
        <f>'март 2016 '!CQ9+'февраль 2016'!CQ8+'январь 2016'!CQ9</f>
        <v>0</v>
      </c>
      <c r="CR14" s="18">
        <f>'март 2016 '!CR9+'февраль 2016'!CR8+'январь 2016'!CR9</f>
        <v>0</v>
      </c>
      <c r="CS14" s="18">
        <f>'март 2016 '!CS9+'февраль 2016'!CS8+'январь 2016'!CS9</f>
        <v>0</v>
      </c>
      <c r="CT14" s="18">
        <f>'март 2016 '!CT9+'февраль 2016'!CT8+'январь 2016'!CT9</f>
        <v>0</v>
      </c>
      <c r="CU14" s="18">
        <f>'март 2016 '!CU9+'февраль 2016'!CU8+'январь 2016'!CU9</f>
        <v>0</v>
      </c>
      <c r="CV14" s="18">
        <f>'март 2016 '!CV9+'февраль 2016'!CV8+'январь 2016'!CV9</f>
        <v>0</v>
      </c>
      <c r="CW14" s="18">
        <f>'март 2016 '!CW9+'февраль 2016'!CW8+'январь 2016'!CW9</f>
        <v>0</v>
      </c>
      <c r="CX14" s="18">
        <f>'март 2016 '!CX9+'февраль 2016'!CX8+'январь 2016'!CX9</f>
        <v>0</v>
      </c>
      <c r="CY14" s="18">
        <f>'март 2016 '!CY9+'февраль 2016'!CY8+'январь 2016'!CY9</f>
        <v>0</v>
      </c>
      <c r="CZ14" s="18">
        <f>'март 2016 '!CZ9+'февраль 2016'!CZ8+'январь 2016'!CZ9</f>
        <v>0</v>
      </c>
      <c r="DA14" s="18">
        <f>'март 2016 '!DA9+'февраль 2016'!DA8+'январь 2016'!DA9</f>
        <v>0</v>
      </c>
      <c r="DB14" s="18">
        <f>'март 2016 '!DB9+'февраль 2016'!DB8+'январь 2016'!DB9</f>
        <v>0</v>
      </c>
      <c r="DC14" s="18">
        <f>'март 2016 '!DC9+'февраль 2016'!DC8+'январь 2016'!DC9</f>
        <v>0</v>
      </c>
      <c r="DD14" s="18">
        <f>'март 2016 '!DD9+'февраль 2016'!DD8+'январь 2016'!DD9</f>
        <v>0</v>
      </c>
      <c r="DE14" s="18">
        <f>'март 2016 '!DE9+'февраль 2016'!DE8+'январь 2016'!DE9</f>
        <v>0</v>
      </c>
      <c r="DF14" s="18">
        <f>'март 2016 '!DF9+'февраль 2016'!DF8+'январь 2016'!DF9</f>
        <v>0</v>
      </c>
      <c r="DG14" s="18">
        <f>'март 2016 '!DG9+'февраль 2016'!DG8+'январь 2016'!DG9</f>
        <v>0</v>
      </c>
      <c r="DH14" s="18">
        <f>'март 2016 '!DH9+'февраль 2016'!DH8+'январь 2016'!DH9</f>
        <v>0</v>
      </c>
      <c r="DI14" s="18">
        <f>'март 2016 '!DI9+'февраль 2016'!DI8+'январь 2016'!DI9</f>
        <v>0</v>
      </c>
      <c r="DJ14" s="18">
        <f>'март 2016 '!DJ9+'февраль 2016'!DJ8+'январь 2016'!DJ9</f>
        <v>0</v>
      </c>
      <c r="DK14" s="18">
        <f>'март 2016 '!DK9+'февраль 2016'!DK8+'январь 2016'!DK9</f>
        <v>0</v>
      </c>
      <c r="DL14" s="18">
        <f>'март 2016 '!DL9+'февраль 2016'!DL8+'январь 2016'!DL9</f>
        <v>0</v>
      </c>
      <c r="DM14" s="18">
        <f>'март 2016 '!DM9+'февраль 2016'!DM8+'январь 2016'!DM9</f>
        <v>0</v>
      </c>
      <c r="DN14" s="18">
        <f>'март 2016 '!DN9+'февраль 2016'!DN8+'январь 2016'!DN9</f>
        <v>0</v>
      </c>
      <c r="DO14" s="18">
        <f>'март 2016 '!DO9+'февраль 2016'!DO8+'январь 2016'!DO9</f>
        <v>0</v>
      </c>
      <c r="DP14" s="18">
        <f>'март 2016 '!DP9+'февраль 2016'!DP8+'январь 2016'!DP9</f>
        <v>0</v>
      </c>
      <c r="DQ14" s="18">
        <f>'март 2016 '!DQ9+'февраль 2016'!DQ8+'январь 2016'!DQ9</f>
        <v>0</v>
      </c>
      <c r="DR14" s="18">
        <f>'март 2016 '!DR9+'февраль 2016'!DR8+'январь 2016'!DR9</f>
        <v>0</v>
      </c>
      <c r="DS14" s="18">
        <f>'март 2016 '!DS9+'февраль 2016'!DS8+'январь 2016'!DS9</f>
        <v>0</v>
      </c>
      <c r="DT14" s="18">
        <f>'март 2016 '!DT9+'февраль 2016'!DT8+'январь 2016'!DT9</f>
        <v>0</v>
      </c>
      <c r="DU14" s="18">
        <f>'март 2016 '!DU9+'февраль 2016'!DU8+'январь 2016'!DU9</f>
        <v>0</v>
      </c>
      <c r="DV14" s="18">
        <f>'март 2016 '!DV9+'февраль 2016'!DV8+'январь 2016'!DV9</f>
        <v>0</v>
      </c>
      <c r="DW14" s="18">
        <f>'март 2016 '!DW9+'февраль 2016'!DW8+'январь 2016'!DW9</f>
        <v>0</v>
      </c>
      <c r="DX14" s="18">
        <f>'март 2016 '!DX9+'февраль 2016'!DX8+'январь 2016'!DX9</f>
        <v>0</v>
      </c>
      <c r="DY14" s="18">
        <f>'март 2016 '!DY9+'февраль 2016'!DY8+'январь 2016'!DY9</f>
        <v>0</v>
      </c>
      <c r="DZ14" s="18">
        <f>'март 2016 '!DZ9+'февраль 2016'!DZ8+'январь 2016'!DZ9</f>
        <v>0</v>
      </c>
      <c r="EA14" s="18">
        <f>'март 2016 '!EA9+'февраль 2016'!EA8+'январь 2016'!EA9</f>
        <v>0</v>
      </c>
      <c r="EB14" s="18">
        <f>'март 2016 '!EB9+'февраль 2016'!EB8+'январь 2016'!EB9</f>
        <v>0</v>
      </c>
      <c r="EC14" s="18">
        <f>'март 2016 '!EC9+'февраль 2016'!EC8+'январь 2016'!EC9</f>
        <v>0</v>
      </c>
      <c r="ED14" s="18">
        <f>'март 2016 '!ED9+'февраль 2016'!ED8+'январь 2016'!ED9</f>
        <v>0</v>
      </c>
      <c r="EE14" s="18">
        <f>'март 2016 '!EE9+'февраль 2016'!EE8+'январь 2016'!EE9</f>
        <v>0</v>
      </c>
      <c r="EF14" s="18">
        <f>'март 2016 '!EF9+'февраль 2016'!EF8+'январь 2016'!EF9</f>
        <v>0</v>
      </c>
      <c r="EG14" s="18">
        <f>'март 2016 '!EG9+'февраль 2016'!EG8+'январь 2016'!EG9</f>
        <v>0</v>
      </c>
      <c r="EH14" s="18">
        <f>'март 2016 '!EH9+'февраль 2016'!EH8+'январь 2016'!EH9</f>
        <v>0</v>
      </c>
      <c r="EI14" s="18">
        <f>'март 2016 '!EI9+'февраль 2016'!EI8+'январь 2016'!EI9</f>
        <v>0</v>
      </c>
      <c r="EJ14" s="18">
        <f>'март 2016 '!EJ9+'февраль 2016'!EJ8+'январь 2016'!EJ9</f>
        <v>0</v>
      </c>
      <c r="EK14" s="18">
        <f>'март 2016 '!EK9+'февраль 2016'!EK8+'январь 2016'!EK9</f>
        <v>0</v>
      </c>
      <c r="EL14" s="18">
        <f>'март 2016 '!EL9+'февраль 2016'!EL8+'январь 2016'!EL9</f>
        <v>0</v>
      </c>
      <c r="EM14" s="18">
        <f>'март 2016 '!EM9+'февраль 2016'!EM8+'январь 2016'!EM9</f>
        <v>0</v>
      </c>
      <c r="EN14" s="18">
        <f>'март 2016 '!EN9+'февраль 2016'!EN8+'январь 2016'!EN9</f>
        <v>0</v>
      </c>
      <c r="EO14" s="18">
        <f>'март 2016 '!EO9+'февраль 2016'!EO8+'январь 2016'!EO9</f>
        <v>0</v>
      </c>
      <c r="EP14" s="18">
        <f>'март 2016 '!EP9+'февраль 2016'!EP8+'январь 2016'!EP9</f>
        <v>0</v>
      </c>
      <c r="EQ14" s="18">
        <f>'март 2016 '!EQ9+'февраль 2016'!EQ8+'январь 2016'!EQ9</f>
        <v>0</v>
      </c>
      <c r="ER14" s="18">
        <f>'март 2016 '!ER9+'февраль 2016'!ER8+'январь 2016'!ER9</f>
        <v>0</v>
      </c>
      <c r="ES14" s="18">
        <f>'март 2016 '!ES9+'февраль 2016'!ES8+'январь 2016'!ES9</f>
        <v>0</v>
      </c>
      <c r="ET14" s="18">
        <f>'март 2016 '!ET9+'февраль 2016'!ET8+'январь 2016'!ET9</f>
        <v>0</v>
      </c>
      <c r="EU14" s="18">
        <f>'март 2016 '!EU9+'февраль 2016'!EU8+'январь 2016'!EU9</f>
        <v>0</v>
      </c>
      <c r="EV14" s="18">
        <f>'март 2016 '!EV9+'февраль 2016'!EV8+'январь 2016'!EV9</f>
        <v>0</v>
      </c>
      <c r="EW14" s="18">
        <f>'март 2016 '!EW9+'февраль 2016'!EW8+'январь 2016'!EW9</f>
        <v>0</v>
      </c>
      <c r="EX14" s="18">
        <f>'март 2016 '!EX9+'февраль 2016'!EX8+'январь 2016'!EX9</f>
        <v>0</v>
      </c>
      <c r="EY14" s="18">
        <f>'март 2016 '!EY9+'февраль 2016'!EY8+'январь 2016'!EY9</f>
        <v>0</v>
      </c>
      <c r="EZ14" s="18">
        <f>'март 2016 '!EZ9+'февраль 2016'!EZ8+'январь 2016'!EZ9</f>
        <v>0</v>
      </c>
      <c r="FA14" s="18">
        <f>'март 2016 '!FA9+'февраль 2016'!FA8+'январь 2016'!FA9</f>
        <v>0</v>
      </c>
      <c r="FB14" s="18">
        <f>'март 2016 '!FB9+'февраль 2016'!FB8+'январь 2016'!FB9</f>
        <v>0</v>
      </c>
      <c r="FC14" s="18">
        <f>'март 2016 '!FC9+'февраль 2016'!FC8+'январь 2016'!FC9</f>
        <v>0</v>
      </c>
      <c r="FD14" s="18">
        <f>'март 2016 '!FD9+'февраль 2016'!FD8+'январь 2016'!FD9</f>
        <v>0</v>
      </c>
      <c r="FE14" s="18">
        <f>'март 2016 '!FE9+'февраль 2016'!FE8+'январь 2016'!FE9</f>
        <v>0</v>
      </c>
      <c r="FF14" s="18">
        <f>'март 2016 '!FF9+'февраль 2016'!FF8+'январь 2016'!FF9</f>
        <v>0</v>
      </c>
      <c r="FG14" s="18">
        <f>'март 2016 '!FG9+'февраль 2016'!FG8+'январь 2016'!FG9</f>
        <v>0</v>
      </c>
      <c r="FH14" s="18">
        <f>'март 2016 '!FH9+'февраль 2016'!FH8+'январь 2016'!FH9</f>
        <v>0</v>
      </c>
      <c r="FI14" s="18">
        <f>'март 2016 '!FI9+'февраль 2016'!FI8+'январь 2016'!FI9</f>
        <v>0</v>
      </c>
      <c r="FJ14" s="18">
        <f>'март 2016 '!FJ9+'февраль 2016'!FJ8+'январь 2016'!FJ9</f>
        <v>0</v>
      </c>
      <c r="FK14" s="18">
        <f>'март 2016 '!FK9+'февраль 2016'!FK8+'январь 2016'!FK9</f>
        <v>0</v>
      </c>
      <c r="FL14" s="18">
        <f>'март 2016 '!FL9+'февраль 2016'!FL8+'январь 2016'!FL9</f>
        <v>0</v>
      </c>
      <c r="FM14" s="18">
        <f>'март 2016 '!FM9+'февраль 2016'!FM8+'январь 2016'!FM9</f>
        <v>0</v>
      </c>
      <c r="FN14" s="18">
        <f>'март 2016 '!FN9+'февраль 2016'!FN8+'январь 2016'!FN9</f>
        <v>0</v>
      </c>
      <c r="FO14" s="18">
        <f>'март 2016 '!FO9+'февраль 2016'!FO8+'январь 2016'!FO9</f>
        <v>0</v>
      </c>
      <c r="FP14" s="18">
        <f>'март 2016 '!FP9+'февраль 2016'!FP8+'январь 2016'!FP9</f>
        <v>0</v>
      </c>
      <c r="FQ14" s="18">
        <f>'март 2016 '!FQ9+'февраль 2016'!FQ8+'январь 2016'!FQ9</f>
        <v>0</v>
      </c>
      <c r="FR14" s="18">
        <f>'март 2016 '!FR9+'февраль 2016'!FR8+'январь 2016'!FR9</f>
        <v>0</v>
      </c>
      <c r="FS14" s="18">
        <f>'март 2016 '!FS9+'февраль 2016'!FS8+'январь 2016'!FS9</f>
        <v>0</v>
      </c>
      <c r="FT14" s="18">
        <f>'март 2016 '!FT9+'февраль 2016'!FT8+'январь 2016'!FT9</f>
        <v>0</v>
      </c>
      <c r="FU14" s="18">
        <f>'март 2016 '!FU9+'февраль 2016'!FU8+'январь 2016'!FU9</f>
        <v>0</v>
      </c>
      <c r="FV14" s="18">
        <f>'март 2016 '!FV9+'февраль 2016'!FV8+'январь 2016'!FV9</f>
        <v>0</v>
      </c>
      <c r="FW14" s="18">
        <f>'март 2016 '!FW9+'февраль 2016'!FW8+'январь 2016'!FW9</f>
        <v>0</v>
      </c>
      <c r="FX14" s="18">
        <f>'март 2016 '!FX9+'февраль 2016'!FX8+'январь 2016'!FX9</f>
        <v>0</v>
      </c>
      <c r="FY14" s="18">
        <f>'март 2016 '!FY9+'февраль 2016'!FY8+'январь 2016'!FY9</f>
        <v>0</v>
      </c>
      <c r="FZ14" s="18">
        <f>'март 2016 '!FZ9+'февраль 2016'!FZ8+'январь 2016'!FZ9</f>
        <v>0</v>
      </c>
      <c r="GA14" s="18">
        <f>'март 2016 '!GA9+'февраль 2016'!GA8+'январь 2016'!GA9</f>
        <v>0</v>
      </c>
      <c r="GB14" s="18">
        <f>'март 2016 '!GB9+'февраль 2016'!GB8+'январь 2016'!GB9</f>
        <v>0</v>
      </c>
      <c r="GC14" s="18">
        <f>'март 2016 '!GC9+'февраль 2016'!GC8+'январь 2016'!GC9</f>
        <v>0</v>
      </c>
      <c r="GD14" s="18">
        <f>'март 2016 '!GD9+'февраль 2016'!GD8+'январь 2016'!GD9</f>
        <v>0</v>
      </c>
      <c r="GE14" s="18">
        <f>'март 2016 '!GE9+'февраль 2016'!GE8+'январь 2016'!GE9</f>
        <v>0</v>
      </c>
      <c r="GF14" s="18">
        <f>'март 2016 '!GF9+'февраль 2016'!GF8+'январь 2016'!GF9</f>
        <v>0</v>
      </c>
      <c r="GG14" s="18">
        <f>'март 2016 '!GG9+'февраль 2016'!GG8+'январь 2016'!GG9</f>
        <v>0</v>
      </c>
      <c r="GH14" s="18">
        <f>'март 2016 '!GH9+'февраль 2016'!GH8+'январь 2016'!GH9</f>
        <v>0</v>
      </c>
      <c r="GI14" s="18">
        <f>'март 2016 '!GI9+'февраль 2016'!GI8+'январь 2016'!GI9</f>
        <v>0</v>
      </c>
      <c r="GJ14" s="18">
        <f>'март 2016 '!GJ9+'февраль 2016'!GJ8+'январь 2016'!GJ9</f>
        <v>0</v>
      </c>
      <c r="GK14" s="18">
        <f>'март 2016 '!GK9+'февраль 2016'!GK8+'январь 2016'!GK9</f>
        <v>0</v>
      </c>
      <c r="GL14" s="18">
        <f>'март 2016 '!GL9+'февраль 2016'!GL8+'январь 2016'!GL9</f>
        <v>0</v>
      </c>
      <c r="GM14" s="18">
        <f>'март 2016 '!GM9+'февраль 2016'!GM8+'январь 2016'!GM9</f>
        <v>0</v>
      </c>
      <c r="GN14" s="18">
        <f>'март 2016 '!GN9+'февраль 2016'!GN8+'январь 2016'!GN9</f>
        <v>0</v>
      </c>
      <c r="GO14" s="18">
        <f>'март 2016 '!GO9+'февраль 2016'!GO8+'январь 2016'!GO9</f>
        <v>0</v>
      </c>
      <c r="GP14" s="18">
        <f>'март 2016 '!GP9+'февраль 2016'!GP8+'январь 2016'!GP9</f>
        <v>0</v>
      </c>
      <c r="GQ14" s="18">
        <f>'март 2016 '!GQ9+'февраль 2016'!GQ8+'январь 2016'!GQ9</f>
        <v>0</v>
      </c>
      <c r="GR14" s="18">
        <f>'март 2016 '!GR9+'февраль 2016'!GR8+'январь 2016'!GR9</f>
        <v>0</v>
      </c>
      <c r="GS14" s="18">
        <f>'март 2016 '!GS9+'февраль 2016'!GS8+'январь 2016'!GS9</f>
        <v>0</v>
      </c>
      <c r="GT14" s="18">
        <f>'март 2016 '!GT9+'февраль 2016'!GT8+'январь 2016'!GT9</f>
        <v>0</v>
      </c>
      <c r="GU14" s="18">
        <f>'март 2016 '!GU9+'февраль 2016'!GU8+'январь 2016'!GU9</f>
        <v>0</v>
      </c>
      <c r="GV14" s="18">
        <f>'март 2016 '!GV9+'февраль 2016'!GV8+'январь 2016'!GV9</f>
        <v>0</v>
      </c>
      <c r="GW14" s="18">
        <f>'март 2016 '!GW9+'февраль 2016'!GW8+'январь 2016'!GW9</f>
        <v>0</v>
      </c>
      <c r="GX14" s="18">
        <f>'март 2016 '!GX9+'февраль 2016'!GX8+'январь 2016'!GX9</f>
        <v>0</v>
      </c>
      <c r="GY14" s="18">
        <f>'март 2016 '!GY9+'февраль 2016'!GY8+'январь 2016'!GY9</f>
        <v>0</v>
      </c>
      <c r="GZ14" s="18">
        <f>'март 2016 '!GZ9+'февраль 2016'!GZ8+'январь 2016'!GZ9</f>
        <v>0</v>
      </c>
      <c r="HA14" s="18">
        <f>'март 2016 '!HA9+'февраль 2016'!HA8+'январь 2016'!HA9</f>
        <v>0</v>
      </c>
      <c r="HB14" s="18">
        <f>'март 2016 '!HB9+'февраль 2016'!HB8+'январь 2016'!HB9</f>
        <v>0</v>
      </c>
      <c r="HC14" s="18">
        <f>'март 2016 '!HC9+'февраль 2016'!HC8+'январь 2016'!HC9</f>
        <v>0</v>
      </c>
      <c r="HD14" s="18">
        <f>'март 2016 '!HD9+'февраль 2016'!HD8+'январь 2016'!HD9</f>
        <v>0</v>
      </c>
      <c r="HE14" s="18">
        <f>'март 2016 '!HE9+'февраль 2016'!HE8+'январь 2016'!HE9</f>
        <v>0</v>
      </c>
      <c r="HF14" s="18">
        <f>'март 2016 '!HF9+'февраль 2016'!HF8+'январь 2016'!HF9</f>
        <v>0</v>
      </c>
      <c r="HG14" s="18">
        <f>'март 2016 '!HG9+'февраль 2016'!HG8+'январь 2016'!HG9</f>
        <v>0</v>
      </c>
      <c r="HH14" s="18">
        <f>'март 2016 '!HH9+'февраль 2016'!HH8+'январь 2016'!HH9</f>
        <v>0</v>
      </c>
      <c r="HI14" s="18">
        <f>'март 2016 '!HI9+'февраль 2016'!HI8+'январь 2016'!HI9</f>
        <v>0</v>
      </c>
      <c r="HJ14" s="18">
        <f>'март 2016 '!HJ9+'февраль 2016'!HJ8+'январь 2016'!HJ9</f>
        <v>0</v>
      </c>
      <c r="HK14" s="18">
        <f>'март 2016 '!HK9+'февраль 2016'!HK8+'январь 2016'!HK9</f>
        <v>0</v>
      </c>
      <c r="HL14" s="18">
        <f>'март 2016 '!HL9+'февраль 2016'!HL8+'январь 2016'!HL9</f>
        <v>0</v>
      </c>
      <c r="HM14" s="18">
        <f>'март 2016 '!HM9+'февраль 2016'!HM8+'январь 2016'!HM9</f>
        <v>0</v>
      </c>
      <c r="HN14" s="18">
        <f>'март 2016 '!HN9+'февраль 2016'!HN8+'январь 2016'!HN9</f>
        <v>0</v>
      </c>
      <c r="HO14" s="18">
        <f>'март 2016 '!HO9+'февраль 2016'!HO8+'январь 2016'!HO9</f>
        <v>0</v>
      </c>
      <c r="HP14" s="18">
        <f>'март 2016 '!HP9+'февраль 2016'!HP8+'январь 2016'!HP9</f>
        <v>0</v>
      </c>
      <c r="HQ14" s="18">
        <f>'март 2016 '!HQ9+'февраль 2016'!HQ8+'январь 2016'!HQ9</f>
        <v>0</v>
      </c>
      <c r="HR14" s="18">
        <f>'март 2016 '!HR9+'февраль 2016'!HR8+'январь 2016'!HR9</f>
        <v>0</v>
      </c>
      <c r="HS14" s="18">
        <f>'март 2016 '!HS9+'февраль 2016'!HS8+'январь 2016'!HS9</f>
        <v>0</v>
      </c>
      <c r="HT14" s="18">
        <f>'март 2016 '!HT9+'февраль 2016'!HT8+'январь 2016'!HT9</f>
        <v>0</v>
      </c>
      <c r="HU14" s="18">
        <f>'март 2016 '!HU9+'февраль 2016'!HU8+'январь 2016'!HU9</f>
        <v>0</v>
      </c>
      <c r="HV14" s="18">
        <f>'март 2016 '!HV9+'февраль 2016'!HV8+'январь 2016'!HV9</f>
        <v>0</v>
      </c>
      <c r="HW14" s="18">
        <f>'март 2016 '!HW9+'февраль 2016'!HW8+'январь 2016'!HW9</f>
        <v>0</v>
      </c>
      <c r="HX14" s="18">
        <f>'март 2016 '!HX9+'февраль 2016'!HX8+'январь 2016'!HX9</f>
        <v>0</v>
      </c>
      <c r="HY14" s="18">
        <f>'март 2016 '!HY9+'февраль 2016'!HY8+'январь 2016'!HY9</f>
        <v>0</v>
      </c>
      <c r="HZ14" s="18">
        <f>'март 2016 '!HZ9+'февраль 2016'!HZ8+'январь 2016'!HZ9</f>
        <v>0</v>
      </c>
      <c r="IA14" s="18">
        <f>'март 2016 '!IA9+'февраль 2016'!IA8+'январь 2016'!IA9</f>
        <v>0</v>
      </c>
      <c r="IB14" s="18">
        <f>'март 2016 '!IB9+'февраль 2016'!IB8+'январь 2016'!IB9</f>
        <v>0</v>
      </c>
      <c r="IC14" s="18">
        <f>'март 2016 '!IC9+'февраль 2016'!IC8+'январь 2016'!IC9</f>
        <v>0</v>
      </c>
      <c r="ID14" s="18">
        <f>'март 2016 '!ID9+'февраль 2016'!ID8+'январь 2016'!ID9</f>
        <v>0</v>
      </c>
      <c r="IE14" s="18">
        <f>'март 2016 '!IE9+'февраль 2016'!IE8+'январь 2016'!IE9</f>
        <v>0</v>
      </c>
      <c r="IF14" s="18">
        <f>'март 2016 '!IF9+'февраль 2016'!IF8+'январь 2016'!IF9</f>
        <v>0</v>
      </c>
    </row>
    <row r="15" spans="1:240" ht="13.5" customHeight="1">
      <c r="A15" s="15"/>
      <c r="B15" s="44" t="s">
        <v>21</v>
      </c>
      <c r="C15" s="16" t="s">
        <v>17</v>
      </c>
      <c r="D15" s="23">
        <f t="shared" si="0"/>
        <v>0</v>
      </c>
      <c r="E15" s="17">
        <f>E17+E19+E20</f>
        <v>0</v>
      </c>
      <c r="F15" s="17"/>
      <c r="G15" s="18">
        <f>'март 2016 '!G10+'февраль 2016'!G9+'январь 2016'!G10</f>
        <v>0</v>
      </c>
      <c r="H15" s="18">
        <f>'март 2016 '!H10+'февраль 2016'!H9+'январь 2016'!H10</f>
        <v>0</v>
      </c>
      <c r="I15" s="18">
        <f>'март 2016 '!I10+'февраль 2016'!I9+'январь 2016'!I10</f>
        <v>0</v>
      </c>
      <c r="J15" s="18">
        <f>'март 2016 '!J10+'февраль 2016'!J9+'январь 2016'!J10</f>
        <v>0</v>
      </c>
      <c r="K15" s="18">
        <f>'март 2016 '!K10+'февраль 2016'!K9+'январь 2016'!K10</f>
        <v>0</v>
      </c>
      <c r="L15" s="18">
        <f>'март 2016 '!L10+'февраль 2016'!L9+'январь 2016'!L10</f>
        <v>0</v>
      </c>
      <c r="M15" s="18">
        <f>'март 2016 '!M10+'февраль 2016'!M9+'январь 2016'!M10</f>
        <v>0</v>
      </c>
      <c r="N15" s="18">
        <f>'март 2016 '!N10+'февраль 2016'!N9+'январь 2016'!N10</f>
        <v>0</v>
      </c>
      <c r="O15" s="18">
        <f>'март 2016 '!O10+'февраль 2016'!O9+'январь 2016'!O10</f>
        <v>0</v>
      </c>
      <c r="P15" s="18">
        <f>'март 2016 '!P10+'февраль 2016'!P9+'январь 2016'!P10</f>
        <v>0</v>
      </c>
      <c r="Q15" s="18">
        <f>'март 2016 '!Q10+'февраль 2016'!Q9+'январь 2016'!Q10</f>
        <v>0</v>
      </c>
      <c r="R15" s="18">
        <f>'март 2016 '!R10+'февраль 2016'!R9+'январь 2016'!R10</f>
        <v>0</v>
      </c>
      <c r="S15" s="18">
        <f>'март 2016 '!S10+'февраль 2016'!S9+'январь 2016'!S10</f>
        <v>0</v>
      </c>
      <c r="T15" s="18">
        <f>'март 2016 '!T10+'февраль 2016'!T9+'январь 2016'!T10</f>
        <v>0</v>
      </c>
      <c r="U15" s="18">
        <f>'март 2016 '!U10+'февраль 2016'!U9+'январь 2016'!U10</f>
        <v>0</v>
      </c>
      <c r="V15" s="18">
        <f>'март 2016 '!V10+'февраль 2016'!V9+'январь 2016'!V10</f>
        <v>0</v>
      </c>
      <c r="W15" s="18">
        <f>'март 2016 '!W10+'февраль 2016'!W9+'январь 2016'!W10</f>
        <v>0</v>
      </c>
      <c r="X15" s="18">
        <f>'март 2016 '!X10+'февраль 2016'!X9+'январь 2016'!X10</f>
        <v>0</v>
      </c>
      <c r="Y15" s="18">
        <f>'март 2016 '!Y10+'февраль 2016'!Y9+'январь 2016'!Y10</f>
        <v>0</v>
      </c>
      <c r="Z15" s="18">
        <f>'март 2016 '!Z10+'февраль 2016'!Z9+'январь 2016'!Z10</f>
        <v>0</v>
      </c>
      <c r="AA15" s="18">
        <f>'март 2016 '!AA10+'февраль 2016'!AA9+'январь 2016'!AA10</f>
        <v>0</v>
      </c>
      <c r="AB15" s="18">
        <f>'март 2016 '!AB10+'февраль 2016'!AB9+'январь 2016'!AB10</f>
        <v>0</v>
      </c>
      <c r="AC15" s="18">
        <f>'март 2016 '!AC10+'февраль 2016'!AC9+'январь 2016'!AC10</f>
        <v>0</v>
      </c>
      <c r="AD15" s="18">
        <f>'март 2016 '!AD10+'февраль 2016'!AD9+'январь 2016'!AD10</f>
        <v>0</v>
      </c>
      <c r="AE15" s="18">
        <f>'март 2016 '!AE10+'февраль 2016'!AE9+'январь 2016'!AE10</f>
        <v>0</v>
      </c>
      <c r="AF15" s="18">
        <f>'март 2016 '!AF10+'февраль 2016'!AF9+'январь 2016'!AF10</f>
        <v>0</v>
      </c>
      <c r="AG15" s="18">
        <f>'март 2016 '!AG10+'февраль 2016'!AG9+'январь 2016'!AG10</f>
        <v>0</v>
      </c>
      <c r="AH15" s="18">
        <f>'март 2016 '!AH10+'февраль 2016'!AH9+'январь 2016'!AH10</f>
        <v>0</v>
      </c>
      <c r="AI15" s="18">
        <f>'март 2016 '!AI10+'февраль 2016'!AI9+'январь 2016'!AI10</f>
        <v>0</v>
      </c>
      <c r="AJ15" s="18">
        <f>'март 2016 '!AJ10+'февраль 2016'!AJ9+'январь 2016'!AJ10</f>
        <v>0</v>
      </c>
      <c r="AK15" s="18">
        <f>'март 2016 '!AK10+'февраль 2016'!AK9+'январь 2016'!AK10</f>
        <v>0</v>
      </c>
      <c r="AL15" s="18">
        <f>'март 2016 '!AL10+'февраль 2016'!AL9+'январь 2016'!AL10</f>
        <v>0</v>
      </c>
      <c r="AM15" s="18">
        <f>'март 2016 '!AM10+'февраль 2016'!AM9+'январь 2016'!AM10</f>
        <v>0</v>
      </c>
      <c r="AN15" s="18">
        <f>'март 2016 '!AN10+'февраль 2016'!AN9+'январь 2016'!AN10</f>
        <v>0</v>
      </c>
      <c r="AO15" s="18">
        <f>'март 2016 '!AO10+'февраль 2016'!AO9+'январь 2016'!AO10</f>
        <v>0</v>
      </c>
      <c r="AP15" s="18">
        <f>'март 2016 '!AP10+'февраль 2016'!AP9+'январь 2016'!AP10</f>
        <v>0</v>
      </c>
      <c r="AQ15" s="18">
        <f>'март 2016 '!AQ10+'февраль 2016'!AQ9+'январь 2016'!AQ10</f>
        <v>0</v>
      </c>
      <c r="AR15" s="18">
        <f>'март 2016 '!AR10+'февраль 2016'!AR9+'январь 2016'!AR10</f>
        <v>0</v>
      </c>
      <c r="AS15" s="18">
        <f>'март 2016 '!AS10+'февраль 2016'!AS9+'январь 2016'!AS10</f>
        <v>0</v>
      </c>
      <c r="AT15" s="18">
        <f>'март 2016 '!AT10+'февраль 2016'!AT9+'январь 2016'!AT10</f>
        <v>0</v>
      </c>
      <c r="AU15" s="18">
        <f>'март 2016 '!AU10+'февраль 2016'!AU9+'январь 2016'!AU10</f>
        <v>0</v>
      </c>
      <c r="AV15" s="18">
        <f>'март 2016 '!AV10+'февраль 2016'!AV9+'январь 2016'!AV10</f>
        <v>0</v>
      </c>
      <c r="AW15" s="18">
        <f>'март 2016 '!AW10+'февраль 2016'!AW9+'январь 2016'!AW10</f>
        <v>0</v>
      </c>
      <c r="AX15" s="18">
        <f>'март 2016 '!AX10+'февраль 2016'!AX9+'январь 2016'!AX10</f>
        <v>0</v>
      </c>
      <c r="AY15" s="18">
        <f>'март 2016 '!AY10+'февраль 2016'!AY9+'январь 2016'!AY10</f>
        <v>0</v>
      </c>
      <c r="AZ15" s="18">
        <f>'март 2016 '!AZ10+'февраль 2016'!AZ9+'январь 2016'!AZ10</f>
        <v>0</v>
      </c>
      <c r="BA15" s="18">
        <f>'март 2016 '!BA10+'февраль 2016'!BA9+'январь 2016'!BA10</f>
        <v>0</v>
      </c>
      <c r="BB15" s="18">
        <f>'март 2016 '!BB10+'февраль 2016'!BB9+'январь 2016'!BB10</f>
        <v>0</v>
      </c>
      <c r="BC15" s="18">
        <f>'март 2016 '!BC10+'февраль 2016'!BC9+'январь 2016'!BC10</f>
        <v>0</v>
      </c>
      <c r="BD15" s="18">
        <f>'март 2016 '!BD10+'февраль 2016'!BD9+'январь 2016'!BD10</f>
        <v>0</v>
      </c>
      <c r="BE15" s="18">
        <f>'март 2016 '!BE10+'февраль 2016'!BE9+'январь 2016'!BE10</f>
        <v>0</v>
      </c>
      <c r="BF15" s="18">
        <f>'март 2016 '!BF10+'февраль 2016'!BF9+'январь 2016'!BF10</f>
        <v>0</v>
      </c>
      <c r="BG15" s="18">
        <f>'март 2016 '!BG10+'февраль 2016'!BG9+'январь 2016'!BG10</f>
        <v>0</v>
      </c>
      <c r="BH15" s="18">
        <f>'март 2016 '!BH10+'февраль 2016'!BH9+'январь 2016'!BH10</f>
        <v>0</v>
      </c>
      <c r="BI15" s="18">
        <f>'март 2016 '!BI10+'февраль 2016'!BI9+'январь 2016'!BI10</f>
        <v>0</v>
      </c>
      <c r="BJ15" s="18">
        <f>'март 2016 '!BJ10+'февраль 2016'!BJ9+'январь 2016'!BJ10</f>
        <v>0</v>
      </c>
      <c r="BK15" s="18">
        <f>'март 2016 '!BK10+'февраль 2016'!BK9+'январь 2016'!BK10</f>
        <v>0</v>
      </c>
      <c r="BL15" s="18">
        <f>'март 2016 '!BL10+'февраль 2016'!BL9+'январь 2016'!BL10</f>
        <v>0</v>
      </c>
      <c r="BM15" s="18">
        <f>'март 2016 '!BM10+'февраль 2016'!BM9+'январь 2016'!BM10</f>
        <v>0</v>
      </c>
      <c r="BN15" s="18">
        <f>'март 2016 '!BN10+'февраль 2016'!BN9+'январь 2016'!BN10</f>
        <v>0</v>
      </c>
      <c r="BO15" s="18">
        <f>'март 2016 '!BO10+'февраль 2016'!BO9+'январь 2016'!BO10</f>
        <v>0</v>
      </c>
      <c r="BP15" s="18">
        <f>'март 2016 '!BP10+'февраль 2016'!BP9+'январь 2016'!BP10</f>
        <v>0</v>
      </c>
      <c r="BQ15" s="18">
        <f>'март 2016 '!BQ10+'февраль 2016'!BQ9+'январь 2016'!BQ10</f>
        <v>0</v>
      </c>
      <c r="BR15" s="18">
        <f>'март 2016 '!BR10+'февраль 2016'!BR9+'январь 2016'!BR10</f>
        <v>0</v>
      </c>
      <c r="BS15" s="18">
        <f>'март 2016 '!BS10+'февраль 2016'!BS9+'январь 2016'!BS10</f>
        <v>0</v>
      </c>
      <c r="BT15" s="18">
        <f>'март 2016 '!BT10+'февраль 2016'!BT9+'январь 2016'!BT10</f>
        <v>0</v>
      </c>
      <c r="BU15" s="18">
        <f>'март 2016 '!BU10+'февраль 2016'!BU9+'январь 2016'!BU10</f>
        <v>0</v>
      </c>
      <c r="BV15" s="18">
        <f>'март 2016 '!BV10+'февраль 2016'!BV9+'январь 2016'!BV10</f>
        <v>0</v>
      </c>
      <c r="BW15" s="18">
        <f>'март 2016 '!BW10+'февраль 2016'!BW9+'январь 2016'!BW10</f>
        <v>0</v>
      </c>
      <c r="BX15" s="18">
        <f>'март 2016 '!BX10+'февраль 2016'!BX9+'январь 2016'!BX10</f>
        <v>0</v>
      </c>
      <c r="BY15" s="18">
        <f>'март 2016 '!BY10+'февраль 2016'!BY9+'январь 2016'!BY10</f>
        <v>0</v>
      </c>
      <c r="BZ15" s="18">
        <f>'март 2016 '!BZ10+'февраль 2016'!BZ9+'январь 2016'!BZ10</f>
        <v>0</v>
      </c>
      <c r="CA15" s="18">
        <f>'март 2016 '!CA10+'февраль 2016'!CA9+'январь 2016'!CA10</f>
        <v>0</v>
      </c>
      <c r="CB15" s="18">
        <f>'март 2016 '!CB10+'февраль 2016'!CB9+'январь 2016'!CB10</f>
        <v>0</v>
      </c>
      <c r="CC15" s="18">
        <f>'март 2016 '!CC10+'февраль 2016'!CC9+'январь 2016'!CC10</f>
        <v>0</v>
      </c>
      <c r="CD15" s="18">
        <f>'март 2016 '!CD10+'февраль 2016'!CD9+'январь 2016'!CD10</f>
        <v>0</v>
      </c>
      <c r="CE15" s="18">
        <f>'март 2016 '!CE10+'февраль 2016'!CE9+'январь 2016'!CE10</f>
        <v>0</v>
      </c>
      <c r="CF15" s="18">
        <f>'март 2016 '!CF10+'февраль 2016'!CF9+'январь 2016'!CF10</f>
        <v>0</v>
      </c>
      <c r="CG15" s="18">
        <f>'март 2016 '!CG10+'февраль 2016'!CG9+'январь 2016'!CG10</f>
        <v>0</v>
      </c>
      <c r="CH15" s="18">
        <f>'март 2016 '!CH10+'февраль 2016'!CH9+'январь 2016'!CH10</f>
        <v>0</v>
      </c>
      <c r="CI15" s="18">
        <f>'март 2016 '!CI10+'февраль 2016'!CI9+'январь 2016'!CI10</f>
        <v>0</v>
      </c>
      <c r="CJ15" s="18">
        <f>'март 2016 '!CJ10+'февраль 2016'!CJ9+'январь 2016'!CJ10</f>
        <v>0</v>
      </c>
      <c r="CK15" s="18">
        <f>'март 2016 '!CK10+'февраль 2016'!CK9+'январь 2016'!CK10</f>
        <v>0</v>
      </c>
      <c r="CL15" s="18">
        <f>'март 2016 '!CL10+'февраль 2016'!CL9+'январь 2016'!CL10</f>
        <v>0</v>
      </c>
      <c r="CM15" s="18">
        <f>'март 2016 '!CM10+'февраль 2016'!CM9+'январь 2016'!CM10</f>
        <v>0</v>
      </c>
      <c r="CN15" s="18">
        <f>'март 2016 '!CN10+'февраль 2016'!CN9+'январь 2016'!CN10</f>
        <v>0</v>
      </c>
      <c r="CO15" s="18">
        <f>'март 2016 '!CO10+'февраль 2016'!CO9+'январь 2016'!CO10</f>
        <v>0</v>
      </c>
      <c r="CP15" s="18">
        <f>'март 2016 '!CP10+'февраль 2016'!CP9+'январь 2016'!CP10</f>
        <v>0</v>
      </c>
      <c r="CQ15" s="18">
        <f>'март 2016 '!CQ10+'февраль 2016'!CQ9+'январь 2016'!CQ10</f>
        <v>0</v>
      </c>
      <c r="CR15" s="18">
        <f>'март 2016 '!CR10+'февраль 2016'!CR9+'январь 2016'!CR10</f>
        <v>0</v>
      </c>
      <c r="CS15" s="18">
        <f>'март 2016 '!CS10+'февраль 2016'!CS9+'январь 2016'!CS10</f>
        <v>0</v>
      </c>
      <c r="CT15" s="18">
        <f>'март 2016 '!CT10+'февраль 2016'!CT9+'январь 2016'!CT10</f>
        <v>0</v>
      </c>
      <c r="CU15" s="18">
        <f>'март 2016 '!CU10+'февраль 2016'!CU9+'январь 2016'!CU10</f>
        <v>0</v>
      </c>
      <c r="CV15" s="18">
        <f>'март 2016 '!CV10+'февраль 2016'!CV9+'январь 2016'!CV10</f>
        <v>0</v>
      </c>
      <c r="CW15" s="18">
        <f>'март 2016 '!CW10+'февраль 2016'!CW9+'январь 2016'!CW10</f>
        <v>0</v>
      </c>
      <c r="CX15" s="18">
        <f>'март 2016 '!CX10+'февраль 2016'!CX9+'январь 2016'!CX10</f>
        <v>0</v>
      </c>
      <c r="CY15" s="18">
        <f>'март 2016 '!CY10+'февраль 2016'!CY9+'январь 2016'!CY10</f>
        <v>0</v>
      </c>
      <c r="CZ15" s="18">
        <f>'март 2016 '!CZ10+'февраль 2016'!CZ9+'январь 2016'!CZ10</f>
        <v>0</v>
      </c>
      <c r="DA15" s="18">
        <f>'март 2016 '!DA10+'февраль 2016'!DA9+'январь 2016'!DA10</f>
        <v>0</v>
      </c>
      <c r="DB15" s="18">
        <f>'март 2016 '!DB10+'февраль 2016'!DB9+'январь 2016'!DB10</f>
        <v>0</v>
      </c>
      <c r="DC15" s="18">
        <f>'март 2016 '!DC10+'февраль 2016'!DC9+'январь 2016'!DC10</f>
        <v>0</v>
      </c>
      <c r="DD15" s="18">
        <f>'март 2016 '!DD10+'февраль 2016'!DD9+'январь 2016'!DD10</f>
        <v>0</v>
      </c>
      <c r="DE15" s="18">
        <f>'март 2016 '!DE10+'февраль 2016'!DE9+'январь 2016'!DE10</f>
        <v>0</v>
      </c>
      <c r="DF15" s="18">
        <f>'март 2016 '!DF10+'февраль 2016'!DF9+'январь 2016'!DF10</f>
        <v>0</v>
      </c>
      <c r="DG15" s="18">
        <f>'март 2016 '!DG10+'февраль 2016'!DG9+'январь 2016'!DG10</f>
        <v>0</v>
      </c>
      <c r="DH15" s="18">
        <f>'март 2016 '!DH10+'февраль 2016'!DH9+'январь 2016'!DH10</f>
        <v>0</v>
      </c>
      <c r="DI15" s="18">
        <f>'март 2016 '!DI10+'февраль 2016'!DI9+'январь 2016'!DI10</f>
        <v>0</v>
      </c>
      <c r="DJ15" s="18">
        <f>'март 2016 '!DJ10+'февраль 2016'!DJ9+'январь 2016'!DJ10</f>
        <v>0</v>
      </c>
      <c r="DK15" s="18">
        <f>'март 2016 '!DK10+'февраль 2016'!DK9+'январь 2016'!DK10</f>
        <v>0</v>
      </c>
      <c r="DL15" s="18">
        <f>'март 2016 '!DL10+'февраль 2016'!DL9+'январь 2016'!DL10</f>
        <v>0</v>
      </c>
      <c r="DM15" s="18">
        <f>'март 2016 '!DM10+'февраль 2016'!DM9+'январь 2016'!DM10</f>
        <v>0</v>
      </c>
      <c r="DN15" s="18">
        <f>'март 2016 '!DN10+'февраль 2016'!DN9+'январь 2016'!DN10</f>
        <v>0</v>
      </c>
      <c r="DO15" s="18">
        <f>'март 2016 '!DO10+'февраль 2016'!DO9+'январь 2016'!DO10</f>
        <v>0</v>
      </c>
      <c r="DP15" s="18">
        <f>'март 2016 '!DP10+'февраль 2016'!DP9+'январь 2016'!DP10</f>
        <v>0</v>
      </c>
      <c r="DQ15" s="18">
        <f>'март 2016 '!DQ10+'февраль 2016'!DQ9+'январь 2016'!DQ10</f>
        <v>0</v>
      </c>
      <c r="DR15" s="18">
        <f>'март 2016 '!DR10+'февраль 2016'!DR9+'январь 2016'!DR10</f>
        <v>0</v>
      </c>
      <c r="DS15" s="18">
        <f>'март 2016 '!DS10+'февраль 2016'!DS9+'январь 2016'!DS10</f>
        <v>0</v>
      </c>
      <c r="DT15" s="18">
        <f>'март 2016 '!DT10+'февраль 2016'!DT9+'январь 2016'!DT10</f>
        <v>0</v>
      </c>
      <c r="DU15" s="18">
        <f>'март 2016 '!DU10+'февраль 2016'!DU9+'январь 2016'!DU10</f>
        <v>0</v>
      </c>
      <c r="DV15" s="18">
        <f>'март 2016 '!DV10+'февраль 2016'!DV9+'январь 2016'!DV10</f>
        <v>0</v>
      </c>
      <c r="DW15" s="18">
        <f>'март 2016 '!DW10+'февраль 2016'!DW9+'январь 2016'!DW10</f>
        <v>0</v>
      </c>
      <c r="DX15" s="18">
        <f>'март 2016 '!DX10+'февраль 2016'!DX9+'январь 2016'!DX10</f>
        <v>0</v>
      </c>
      <c r="DY15" s="18">
        <f>'март 2016 '!DY10+'февраль 2016'!DY9+'январь 2016'!DY10</f>
        <v>0</v>
      </c>
      <c r="DZ15" s="18">
        <f>'март 2016 '!DZ10+'февраль 2016'!DZ9+'январь 2016'!DZ10</f>
        <v>0</v>
      </c>
      <c r="EA15" s="18">
        <f>'март 2016 '!EA10+'февраль 2016'!EA9+'январь 2016'!EA10</f>
        <v>0</v>
      </c>
      <c r="EB15" s="18">
        <f>'март 2016 '!EB10+'февраль 2016'!EB9+'январь 2016'!EB10</f>
        <v>0</v>
      </c>
      <c r="EC15" s="18">
        <f>'март 2016 '!EC10+'февраль 2016'!EC9+'январь 2016'!EC10</f>
        <v>0</v>
      </c>
      <c r="ED15" s="18">
        <f>'март 2016 '!ED10+'февраль 2016'!ED9+'январь 2016'!ED10</f>
        <v>0</v>
      </c>
      <c r="EE15" s="18">
        <f>'март 2016 '!EE10+'февраль 2016'!EE9+'январь 2016'!EE10</f>
        <v>0</v>
      </c>
      <c r="EF15" s="18">
        <f>'март 2016 '!EF10+'февраль 2016'!EF9+'январь 2016'!EF10</f>
        <v>0</v>
      </c>
      <c r="EG15" s="18">
        <f>'март 2016 '!EG10+'февраль 2016'!EG9+'январь 2016'!EG10</f>
        <v>0</v>
      </c>
      <c r="EH15" s="18">
        <f>'март 2016 '!EH10+'февраль 2016'!EH9+'январь 2016'!EH10</f>
        <v>0</v>
      </c>
      <c r="EI15" s="18">
        <f>'март 2016 '!EI10+'февраль 2016'!EI9+'январь 2016'!EI10</f>
        <v>0</v>
      </c>
      <c r="EJ15" s="18">
        <f>'март 2016 '!EJ10+'февраль 2016'!EJ9+'январь 2016'!EJ10</f>
        <v>0</v>
      </c>
      <c r="EK15" s="18">
        <f>'март 2016 '!EK10+'февраль 2016'!EK9+'январь 2016'!EK10</f>
        <v>0</v>
      </c>
      <c r="EL15" s="18">
        <f>'март 2016 '!EL10+'февраль 2016'!EL9+'январь 2016'!EL10</f>
        <v>0</v>
      </c>
      <c r="EM15" s="18">
        <f>'март 2016 '!EM10+'февраль 2016'!EM9+'январь 2016'!EM10</f>
        <v>0</v>
      </c>
      <c r="EN15" s="18">
        <f>'март 2016 '!EN10+'февраль 2016'!EN9+'январь 2016'!EN10</f>
        <v>0</v>
      </c>
      <c r="EO15" s="18">
        <f>'март 2016 '!EO10+'февраль 2016'!EO9+'январь 2016'!EO10</f>
        <v>0</v>
      </c>
      <c r="EP15" s="18">
        <f>'март 2016 '!EP10+'февраль 2016'!EP9+'январь 2016'!EP10</f>
        <v>0</v>
      </c>
      <c r="EQ15" s="18">
        <f>'март 2016 '!EQ10+'февраль 2016'!EQ9+'январь 2016'!EQ10</f>
        <v>0</v>
      </c>
      <c r="ER15" s="18">
        <f>'март 2016 '!ER10+'февраль 2016'!ER9+'январь 2016'!ER10</f>
        <v>0</v>
      </c>
      <c r="ES15" s="18">
        <f>'март 2016 '!ES10+'февраль 2016'!ES9+'январь 2016'!ES10</f>
        <v>0</v>
      </c>
      <c r="ET15" s="18">
        <f>'март 2016 '!ET10+'февраль 2016'!ET9+'январь 2016'!ET10</f>
        <v>0</v>
      </c>
      <c r="EU15" s="18">
        <f>'март 2016 '!EU10+'февраль 2016'!EU9+'январь 2016'!EU10</f>
        <v>0</v>
      </c>
      <c r="EV15" s="18">
        <f>'март 2016 '!EV10+'февраль 2016'!EV9+'январь 2016'!EV10</f>
        <v>0</v>
      </c>
      <c r="EW15" s="18">
        <f>'март 2016 '!EW10+'февраль 2016'!EW9+'январь 2016'!EW10</f>
        <v>0</v>
      </c>
      <c r="EX15" s="18">
        <f>'март 2016 '!EX10+'февраль 2016'!EX9+'январь 2016'!EX10</f>
        <v>0</v>
      </c>
      <c r="EY15" s="18">
        <f>'март 2016 '!EY10+'февраль 2016'!EY9+'январь 2016'!EY10</f>
        <v>0</v>
      </c>
      <c r="EZ15" s="18">
        <f>'март 2016 '!EZ10+'февраль 2016'!EZ9+'январь 2016'!EZ10</f>
        <v>0</v>
      </c>
      <c r="FA15" s="18">
        <f>'март 2016 '!FA10+'февраль 2016'!FA9+'январь 2016'!FA10</f>
        <v>0</v>
      </c>
      <c r="FB15" s="18">
        <f>'март 2016 '!FB10+'февраль 2016'!FB9+'январь 2016'!FB10</f>
        <v>0</v>
      </c>
      <c r="FC15" s="18">
        <f>'март 2016 '!FC10+'февраль 2016'!FC9+'январь 2016'!FC10</f>
        <v>0</v>
      </c>
      <c r="FD15" s="18">
        <f>'март 2016 '!FD10+'февраль 2016'!FD9+'январь 2016'!FD10</f>
        <v>0</v>
      </c>
      <c r="FE15" s="18">
        <f>'март 2016 '!FE10+'февраль 2016'!FE9+'январь 2016'!FE10</f>
        <v>0</v>
      </c>
      <c r="FF15" s="18">
        <f>'март 2016 '!FF10+'февраль 2016'!FF9+'январь 2016'!FF10</f>
        <v>0</v>
      </c>
      <c r="FG15" s="18">
        <f>'март 2016 '!FG10+'февраль 2016'!FG9+'январь 2016'!FG10</f>
        <v>0</v>
      </c>
      <c r="FH15" s="18">
        <f>'март 2016 '!FH10+'февраль 2016'!FH9+'январь 2016'!FH10</f>
        <v>0</v>
      </c>
      <c r="FI15" s="18">
        <f>'март 2016 '!FI10+'февраль 2016'!FI9+'январь 2016'!FI10</f>
        <v>0</v>
      </c>
      <c r="FJ15" s="18">
        <f>'март 2016 '!FJ10+'февраль 2016'!FJ9+'январь 2016'!FJ10</f>
        <v>0</v>
      </c>
      <c r="FK15" s="18">
        <f>'март 2016 '!FK10+'февраль 2016'!FK9+'январь 2016'!FK10</f>
        <v>0</v>
      </c>
      <c r="FL15" s="18">
        <f>'март 2016 '!FL10+'февраль 2016'!FL9+'январь 2016'!FL10</f>
        <v>0</v>
      </c>
      <c r="FM15" s="18">
        <f>'март 2016 '!FM10+'февраль 2016'!FM9+'январь 2016'!FM10</f>
        <v>0</v>
      </c>
      <c r="FN15" s="18">
        <f>'март 2016 '!FN10+'февраль 2016'!FN9+'январь 2016'!FN10</f>
        <v>0</v>
      </c>
      <c r="FO15" s="18">
        <f>'март 2016 '!FO10+'февраль 2016'!FO9+'январь 2016'!FO10</f>
        <v>0</v>
      </c>
      <c r="FP15" s="18">
        <f>'март 2016 '!FP10+'февраль 2016'!FP9+'январь 2016'!FP10</f>
        <v>0</v>
      </c>
      <c r="FQ15" s="18">
        <f>'март 2016 '!FQ10+'февраль 2016'!FQ9+'январь 2016'!FQ10</f>
        <v>0</v>
      </c>
      <c r="FR15" s="18">
        <f>'март 2016 '!FR10+'февраль 2016'!FR9+'январь 2016'!FR10</f>
        <v>0</v>
      </c>
      <c r="FS15" s="18">
        <f>'март 2016 '!FS10+'февраль 2016'!FS9+'январь 2016'!FS10</f>
        <v>0</v>
      </c>
      <c r="FT15" s="18">
        <f>'март 2016 '!FT10+'февраль 2016'!FT9+'январь 2016'!FT10</f>
        <v>0</v>
      </c>
      <c r="FU15" s="18">
        <f>'март 2016 '!FU10+'февраль 2016'!FU9+'январь 2016'!FU10</f>
        <v>0</v>
      </c>
      <c r="FV15" s="18">
        <f>'март 2016 '!FV10+'февраль 2016'!FV9+'январь 2016'!FV10</f>
        <v>0</v>
      </c>
      <c r="FW15" s="18">
        <f>'март 2016 '!FW10+'февраль 2016'!FW9+'январь 2016'!FW10</f>
        <v>0</v>
      </c>
      <c r="FX15" s="18">
        <f>'март 2016 '!FX10+'февраль 2016'!FX9+'январь 2016'!FX10</f>
        <v>0</v>
      </c>
      <c r="FY15" s="18">
        <f>'март 2016 '!FY10+'февраль 2016'!FY9+'январь 2016'!FY10</f>
        <v>0</v>
      </c>
      <c r="FZ15" s="18">
        <f>'март 2016 '!FZ10+'февраль 2016'!FZ9+'январь 2016'!FZ10</f>
        <v>0</v>
      </c>
      <c r="GA15" s="18">
        <f>'март 2016 '!GA10+'февраль 2016'!GA9+'январь 2016'!GA10</f>
        <v>0</v>
      </c>
      <c r="GB15" s="18">
        <f>'март 2016 '!GB10+'февраль 2016'!GB9+'январь 2016'!GB10</f>
        <v>0</v>
      </c>
      <c r="GC15" s="18">
        <f>'март 2016 '!GC10+'февраль 2016'!GC9+'январь 2016'!GC10</f>
        <v>0</v>
      </c>
      <c r="GD15" s="18">
        <f>'март 2016 '!GD10+'февраль 2016'!GD9+'январь 2016'!GD10</f>
        <v>0</v>
      </c>
      <c r="GE15" s="18">
        <f>'март 2016 '!GE10+'февраль 2016'!GE9+'январь 2016'!GE10</f>
        <v>0</v>
      </c>
      <c r="GF15" s="18">
        <f>'март 2016 '!GF10+'февраль 2016'!GF9+'январь 2016'!GF10</f>
        <v>0</v>
      </c>
      <c r="GG15" s="18">
        <f>'март 2016 '!GG10+'февраль 2016'!GG9+'январь 2016'!GG10</f>
        <v>0</v>
      </c>
      <c r="GH15" s="18">
        <f>'март 2016 '!GH10+'февраль 2016'!GH9+'январь 2016'!GH10</f>
        <v>0</v>
      </c>
      <c r="GI15" s="18">
        <f>'март 2016 '!GI10+'февраль 2016'!GI9+'январь 2016'!GI10</f>
        <v>0</v>
      </c>
      <c r="GJ15" s="18">
        <f>'март 2016 '!GJ10+'февраль 2016'!GJ9+'январь 2016'!GJ10</f>
        <v>0</v>
      </c>
      <c r="GK15" s="18">
        <f>'март 2016 '!GK10+'февраль 2016'!GK9+'январь 2016'!GK10</f>
        <v>0</v>
      </c>
      <c r="GL15" s="18">
        <f>'март 2016 '!GL10+'февраль 2016'!GL9+'январь 2016'!GL10</f>
        <v>0</v>
      </c>
      <c r="GM15" s="18">
        <f>'март 2016 '!GM10+'февраль 2016'!GM9+'январь 2016'!GM10</f>
        <v>0</v>
      </c>
      <c r="GN15" s="18">
        <f>'март 2016 '!GN10+'февраль 2016'!GN9+'январь 2016'!GN10</f>
        <v>0</v>
      </c>
      <c r="GO15" s="18">
        <f>'март 2016 '!GO10+'февраль 2016'!GO9+'январь 2016'!GO10</f>
        <v>0</v>
      </c>
      <c r="GP15" s="18">
        <f>'март 2016 '!GP10+'февраль 2016'!GP9+'январь 2016'!GP10</f>
        <v>0</v>
      </c>
      <c r="GQ15" s="18">
        <f>'март 2016 '!GQ10+'февраль 2016'!GQ9+'январь 2016'!GQ10</f>
        <v>0</v>
      </c>
      <c r="GR15" s="18">
        <f>'март 2016 '!GR10+'февраль 2016'!GR9+'январь 2016'!GR10</f>
        <v>0</v>
      </c>
      <c r="GS15" s="18">
        <f>'март 2016 '!GS10+'февраль 2016'!GS9+'январь 2016'!GS10</f>
        <v>0</v>
      </c>
      <c r="GT15" s="18">
        <f>'март 2016 '!GT10+'февраль 2016'!GT9+'январь 2016'!GT10</f>
        <v>0</v>
      </c>
      <c r="GU15" s="18">
        <f>'март 2016 '!GU10+'февраль 2016'!GU9+'январь 2016'!GU10</f>
        <v>0</v>
      </c>
      <c r="GV15" s="18">
        <f>'март 2016 '!GV10+'февраль 2016'!GV9+'январь 2016'!GV10</f>
        <v>0</v>
      </c>
      <c r="GW15" s="18">
        <f>'март 2016 '!GW10+'февраль 2016'!GW9+'январь 2016'!GW10</f>
        <v>0</v>
      </c>
      <c r="GX15" s="18">
        <f>'март 2016 '!GX10+'февраль 2016'!GX9+'январь 2016'!GX10</f>
        <v>0</v>
      </c>
      <c r="GY15" s="18">
        <f>'март 2016 '!GY10+'февраль 2016'!GY9+'январь 2016'!GY10</f>
        <v>0</v>
      </c>
      <c r="GZ15" s="18">
        <f>'март 2016 '!GZ10+'февраль 2016'!GZ9+'январь 2016'!GZ10</f>
        <v>0</v>
      </c>
      <c r="HA15" s="18">
        <f>'март 2016 '!HA10+'февраль 2016'!HA9+'январь 2016'!HA10</f>
        <v>0</v>
      </c>
      <c r="HB15" s="18">
        <f>'март 2016 '!HB10+'февраль 2016'!HB9+'январь 2016'!HB10</f>
        <v>0</v>
      </c>
      <c r="HC15" s="18">
        <f>'март 2016 '!HC10+'февраль 2016'!HC9+'январь 2016'!HC10</f>
        <v>0</v>
      </c>
      <c r="HD15" s="18">
        <f>'март 2016 '!HD10+'февраль 2016'!HD9+'январь 2016'!HD10</f>
        <v>0</v>
      </c>
      <c r="HE15" s="18">
        <f>'март 2016 '!HE10+'февраль 2016'!HE9+'январь 2016'!HE10</f>
        <v>0</v>
      </c>
      <c r="HF15" s="18">
        <f>'март 2016 '!HF10+'февраль 2016'!HF9+'январь 2016'!HF10</f>
        <v>0</v>
      </c>
      <c r="HG15" s="18">
        <f>'март 2016 '!HG10+'февраль 2016'!HG9+'январь 2016'!HG10</f>
        <v>0</v>
      </c>
      <c r="HH15" s="18">
        <f>'март 2016 '!HH10+'февраль 2016'!HH9+'январь 2016'!HH10</f>
        <v>0</v>
      </c>
      <c r="HI15" s="18">
        <f>'март 2016 '!HI10+'февраль 2016'!HI9+'январь 2016'!HI10</f>
        <v>0</v>
      </c>
      <c r="HJ15" s="18">
        <f>'март 2016 '!HJ10+'февраль 2016'!HJ9+'январь 2016'!HJ10</f>
        <v>0</v>
      </c>
      <c r="HK15" s="18">
        <f>'март 2016 '!HK10+'февраль 2016'!HK9+'январь 2016'!HK10</f>
        <v>0</v>
      </c>
      <c r="HL15" s="18">
        <f>'март 2016 '!HL10+'февраль 2016'!HL9+'январь 2016'!HL10</f>
        <v>0</v>
      </c>
      <c r="HM15" s="18">
        <f>'март 2016 '!HM10+'февраль 2016'!HM9+'январь 2016'!HM10</f>
        <v>0</v>
      </c>
      <c r="HN15" s="18">
        <f>'март 2016 '!HN10+'февраль 2016'!HN9+'январь 2016'!HN10</f>
        <v>0</v>
      </c>
      <c r="HO15" s="18">
        <f>'март 2016 '!HO10+'февраль 2016'!HO9+'январь 2016'!HO10</f>
        <v>0</v>
      </c>
      <c r="HP15" s="18">
        <f>'март 2016 '!HP10+'февраль 2016'!HP9+'январь 2016'!HP10</f>
        <v>0</v>
      </c>
      <c r="HQ15" s="18">
        <f>'март 2016 '!HQ10+'февраль 2016'!HQ9+'январь 2016'!HQ10</f>
        <v>0</v>
      </c>
      <c r="HR15" s="18">
        <f>'март 2016 '!HR10+'февраль 2016'!HR9+'январь 2016'!HR10</f>
        <v>0</v>
      </c>
      <c r="HS15" s="18">
        <f>'март 2016 '!HS10+'февраль 2016'!HS9+'январь 2016'!HS10</f>
        <v>0</v>
      </c>
      <c r="HT15" s="18">
        <f>'март 2016 '!HT10+'февраль 2016'!HT9+'январь 2016'!HT10</f>
        <v>0</v>
      </c>
      <c r="HU15" s="18">
        <f>'март 2016 '!HU10+'февраль 2016'!HU9+'январь 2016'!HU10</f>
        <v>0</v>
      </c>
      <c r="HV15" s="18">
        <f>'март 2016 '!HV10+'февраль 2016'!HV9+'январь 2016'!HV10</f>
        <v>0</v>
      </c>
      <c r="HW15" s="18">
        <f>'март 2016 '!HW10+'февраль 2016'!HW9+'январь 2016'!HW10</f>
        <v>0</v>
      </c>
      <c r="HX15" s="18">
        <f>'март 2016 '!HX10+'февраль 2016'!HX9+'январь 2016'!HX10</f>
        <v>0</v>
      </c>
      <c r="HY15" s="18">
        <f>'март 2016 '!HY10+'февраль 2016'!HY9+'январь 2016'!HY10</f>
        <v>0</v>
      </c>
      <c r="HZ15" s="18">
        <f>'март 2016 '!HZ10+'февраль 2016'!HZ9+'январь 2016'!HZ10</f>
        <v>0</v>
      </c>
      <c r="IA15" s="18">
        <f>'март 2016 '!IA10+'февраль 2016'!IA9+'январь 2016'!IA10</f>
        <v>0</v>
      </c>
      <c r="IB15" s="18">
        <f>'март 2016 '!IB10+'февраль 2016'!IB9+'январь 2016'!IB10</f>
        <v>0</v>
      </c>
      <c r="IC15" s="18">
        <f>'март 2016 '!IC10+'февраль 2016'!IC9+'январь 2016'!IC10</f>
        <v>0</v>
      </c>
      <c r="ID15" s="18">
        <f>'март 2016 '!ID10+'февраль 2016'!ID9+'январь 2016'!ID10</f>
        <v>0</v>
      </c>
      <c r="IE15" s="18">
        <f>'март 2016 '!IE10+'февраль 2016'!IE9+'январь 2016'!IE10</f>
        <v>0</v>
      </c>
      <c r="IF15" s="18">
        <f>'март 2016 '!IF10+'февраль 2016'!IF9+'январь 2016'!IF10</f>
        <v>0</v>
      </c>
    </row>
    <row r="16" spans="1:240" ht="13.5" customHeight="1">
      <c r="A16" s="15" t="s">
        <v>22</v>
      </c>
      <c r="B16" s="44" t="s">
        <v>23</v>
      </c>
      <c r="C16" s="16" t="s">
        <v>20</v>
      </c>
      <c r="D16" s="23">
        <f t="shared" si="0"/>
        <v>0</v>
      </c>
      <c r="E16" s="17">
        <f t="shared" ref="E16:E21" si="1">SUM(G16:IF16)</f>
        <v>0</v>
      </c>
      <c r="F16" s="17"/>
      <c r="G16" s="18">
        <f>'март 2016 '!G11+'февраль 2016'!G10+'январь 2016'!G11</f>
        <v>0</v>
      </c>
      <c r="H16" s="18">
        <f>'март 2016 '!H11+'февраль 2016'!H10+'январь 2016'!H11</f>
        <v>0</v>
      </c>
      <c r="I16" s="18">
        <f>'март 2016 '!I11+'февраль 2016'!I10+'январь 2016'!I11</f>
        <v>0</v>
      </c>
      <c r="J16" s="18">
        <f>'март 2016 '!J11+'февраль 2016'!J10+'январь 2016'!J11</f>
        <v>0</v>
      </c>
      <c r="K16" s="18">
        <f>'март 2016 '!K11+'февраль 2016'!K10+'январь 2016'!K11</f>
        <v>0</v>
      </c>
      <c r="L16" s="18">
        <f>'март 2016 '!L11+'февраль 2016'!L10+'январь 2016'!L11</f>
        <v>0</v>
      </c>
      <c r="M16" s="18">
        <f>'март 2016 '!M11+'февраль 2016'!M10+'январь 2016'!M11</f>
        <v>0</v>
      </c>
      <c r="N16" s="18">
        <f>'март 2016 '!N11+'февраль 2016'!N10+'январь 2016'!N11</f>
        <v>0</v>
      </c>
      <c r="O16" s="18">
        <f>'март 2016 '!O11+'февраль 2016'!O10+'январь 2016'!O11</f>
        <v>0</v>
      </c>
      <c r="P16" s="18">
        <f>'март 2016 '!P11+'февраль 2016'!P10+'январь 2016'!P11</f>
        <v>0</v>
      </c>
      <c r="Q16" s="18">
        <f>'март 2016 '!Q11+'февраль 2016'!Q10+'январь 2016'!Q11</f>
        <v>0</v>
      </c>
      <c r="R16" s="18">
        <f>'март 2016 '!R11+'февраль 2016'!R10+'январь 2016'!R11</f>
        <v>0</v>
      </c>
      <c r="S16" s="18">
        <f>'март 2016 '!S11+'февраль 2016'!S10+'январь 2016'!S11</f>
        <v>0</v>
      </c>
      <c r="T16" s="18">
        <f>'март 2016 '!T11+'февраль 2016'!T10+'январь 2016'!T11</f>
        <v>0</v>
      </c>
      <c r="U16" s="18">
        <f>'март 2016 '!U11+'февраль 2016'!U10+'январь 2016'!U11</f>
        <v>0</v>
      </c>
      <c r="V16" s="18">
        <f>'март 2016 '!V11+'февраль 2016'!V10+'январь 2016'!V11</f>
        <v>0</v>
      </c>
      <c r="W16" s="18">
        <f>'март 2016 '!W11+'февраль 2016'!W10+'январь 2016'!W11</f>
        <v>0</v>
      </c>
      <c r="X16" s="18">
        <f>'март 2016 '!X11+'февраль 2016'!X10+'январь 2016'!X11</f>
        <v>0</v>
      </c>
      <c r="Y16" s="18">
        <f>'март 2016 '!Y11+'февраль 2016'!Y10+'январь 2016'!Y11</f>
        <v>0</v>
      </c>
      <c r="Z16" s="18">
        <f>'март 2016 '!Z11+'февраль 2016'!Z10+'январь 2016'!Z11</f>
        <v>0</v>
      </c>
      <c r="AA16" s="18">
        <f>'март 2016 '!AA11+'февраль 2016'!AA10+'январь 2016'!AA11</f>
        <v>0</v>
      </c>
      <c r="AB16" s="18">
        <f>'март 2016 '!AB11+'февраль 2016'!AB10+'январь 2016'!AB11</f>
        <v>0</v>
      </c>
      <c r="AC16" s="18">
        <f>'март 2016 '!AC11+'февраль 2016'!AC10+'январь 2016'!AC11</f>
        <v>0</v>
      </c>
      <c r="AD16" s="18">
        <f>'март 2016 '!AD11+'февраль 2016'!AD10+'январь 2016'!AD11</f>
        <v>0</v>
      </c>
      <c r="AE16" s="18">
        <f>'март 2016 '!AE11+'февраль 2016'!AE10+'январь 2016'!AE11</f>
        <v>0</v>
      </c>
      <c r="AF16" s="18">
        <f>'март 2016 '!AF11+'февраль 2016'!AF10+'январь 2016'!AF11</f>
        <v>0</v>
      </c>
      <c r="AG16" s="18">
        <f>'март 2016 '!AG11+'февраль 2016'!AG10+'январь 2016'!AG11</f>
        <v>0</v>
      </c>
      <c r="AH16" s="18">
        <f>'март 2016 '!AH11+'февраль 2016'!AH10+'январь 2016'!AH11</f>
        <v>0</v>
      </c>
      <c r="AI16" s="18">
        <f>'март 2016 '!AI11+'февраль 2016'!AI10+'январь 2016'!AI11</f>
        <v>0</v>
      </c>
      <c r="AJ16" s="18">
        <f>'март 2016 '!AJ11+'февраль 2016'!AJ10+'январь 2016'!AJ11</f>
        <v>0</v>
      </c>
      <c r="AK16" s="18">
        <f>'март 2016 '!AK11+'февраль 2016'!AK10+'январь 2016'!AK11</f>
        <v>0</v>
      </c>
      <c r="AL16" s="18">
        <f>'март 2016 '!AL11+'февраль 2016'!AL10+'январь 2016'!AL11</f>
        <v>0</v>
      </c>
      <c r="AM16" s="18">
        <f>'март 2016 '!AM11+'февраль 2016'!AM10+'январь 2016'!AM11</f>
        <v>0</v>
      </c>
      <c r="AN16" s="18">
        <f>'март 2016 '!AN11+'февраль 2016'!AN10+'январь 2016'!AN11</f>
        <v>0</v>
      </c>
      <c r="AO16" s="18">
        <f>'март 2016 '!AO11+'февраль 2016'!AO10+'январь 2016'!AO11</f>
        <v>0</v>
      </c>
      <c r="AP16" s="18">
        <f>'март 2016 '!AP11+'февраль 2016'!AP10+'январь 2016'!AP11</f>
        <v>0</v>
      </c>
      <c r="AQ16" s="18">
        <f>'март 2016 '!AQ11+'февраль 2016'!AQ10+'январь 2016'!AQ11</f>
        <v>0</v>
      </c>
      <c r="AR16" s="18">
        <f>'март 2016 '!AR11+'февраль 2016'!AR10+'январь 2016'!AR11</f>
        <v>0</v>
      </c>
      <c r="AS16" s="18">
        <f>'март 2016 '!AS11+'февраль 2016'!AS10+'январь 2016'!AS11</f>
        <v>0</v>
      </c>
      <c r="AT16" s="18">
        <f>'март 2016 '!AT11+'февраль 2016'!AT10+'январь 2016'!AT11</f>
        <v>0</v>
      </c>
      <c r="AU16" s="18">
        <f>'март 2016 '!AU11+'февраль 2016'!AU10+'январь 2016'!AU11</f>
        <v>0</v>
      </c>
      <c r="AV16" s="18">
        <f>'март 2016 '!AV11+'февраль 2016'!AV10+'январь 2016'!AV11</f>
        <v>0</v>
      </c>
      <c r="AW16" s="18">
        <f>'март 2016 '!AW11+'февраль 2016'!AW10+'январь 2016'!AW11</f>
        <v>0</v>
      </c>
      <c r="AX16" s="18">
        <f>'март 2016 '!AX11+'февраль 2016'!AX10+'январь 2016'!AX11</f>
        <v>0</v>
      </c>
      <c r="AY16" s="18">
        <f>'март 2016 '!AY11+'февраль 2016'!AY10+'январь 2016'!AY11</f>
        <v>0</v>
      </c>
      <c r="AZ16" s="18">
        <f>'март 2016 '!AZ11+'февраль 2016'!AZ10+'январь 2016'!AZ11</f>
        <v>0</v>
      </c>
      <c r="BA16" s="18">
        <f>'март 2016 '!BA11+'февраль 2016'!BA10+'январь 2016'!BA11</f>
        <v>0</v>
      </c>
      <c r="BB16" s="18">
        <f>'март 2016 '!BB11+'февраль 2016'!BB10+'январь 2016'!BB11</f>
        <v>0</v>
      </c>
      <c r="BC16" s="18">
        <f>'март 2016 '!BC11+'февраль 2016'!BC10+'январь 2016'!BC11</f>
        <v>0</v>
      </c>
      <c r="BD16" s="18">
        <f>'март 2016 '!BD11+'февраль 2016'!BD10+'январь 2016'!BD11</f>
        <v>0</v>
      </c>
      <c r="BE16" s="18">
        <f>'март 2016 '!BE11+'февраль 2016'!BE10+'январь 2016'!BE11</f>
        <v>0</v>
      </c>
      <c r="BF16" s="18">
        <f>'март 2016 '!BF11+'февраль 2016'!BF10+'январь 2016'!BF11</f>
        <v>0</v>
      </c>
      <c r="BG16" s="18">
        <f>'март 2016 '!BG11+'февраль 2016'!BG10+'январь 2016'!BG11</f>
        <v>0</v>
      </c>
      <c r="BH16" s="18">
        <f>'март 2016 '!BH11+'февраль 2016'!BH10+'январь 2016'!BH11</f>
        <v>0</v>
      </c>
      <c r="BI16" s="18">
        <f>'март 2016 '!BI11+'февраль 2016'!BI10+'январь 2016'!BI11</f>
        <v>0</v>
      </c>
      <c r="BJ16" s="18">
        <f>'март 2016 '!BJ11+'февраль 2016'!BJ10+'январь 2016'!BJ11</f>
        <v>0</v>
      </c>
      <c r="BK16" s="18">
        <f>'март 2016 '!BK11+'февраль 2016'!BK10+'январь 2016'!BK11</f>
        <v>0</v>
      </c>
      <c r="BL16" s="18">
        <f>'март 2016 '!BL11+'февраль 2016'!BL10+'январь 2016'!BL11</f>
        <v>0</v>
      </c>
      <c r="BM16" s="18">
        <f>'март 2016 '!BM11+'февраль 2016'!BM10+'январь 2016'!BM11</f>
        <v>0</v>
      </c>
      <c r="BN16" s="18">
        <f>'март 2016 '!BN11+'февраль 2016'!BN10+'январь 2016'!BN11</f>
        <v>0</v>
      </c>
      <c r="BO16" s="18">
        <f>'март 2016 '!BO11+'февраль 2016'!BO10+'январь 2016'!BO11</f>
        <v>0</v>
      </c>
      <c r="BP16" s="18">
        <f>'март 2016 '!BP11+'февраль 2016'!BP10+'январь 2016'!BP11</f>
        <v>0</v>
      </c>
      <c r="BQ16" s="18">
        <f>'март 2016 '!BQ11+'февраль 2016'!BQ10+'январь 2016'!BQ11</f>
        <v>0</v>
      </c>
      <c r="BR16" s="18">
        <f>'март 2016 '!BR11+'февраль 2016'!BR10+'январь 2016'!BR11</f>
        <v>0</v>
      </c>
      <c r="BS16" s="18">
        <f>'март 2016 '!BS11+'февраль 2016'!BS10+'январь 2016'!BS11</f>
        <v>0</v>
      </c>
      <c r="BT16" s="18">
        <f>'март 2016 '!BT11+'февраль 2016'!BT10+'январь 2016'!BT11</f>
        <v>0</v>
      </c>
      <c r="BU16" s="18">
        <f>'март 2016 '!BU11+'февраль 2016'!BU10+'январь 2016'!BU11</f>
        <v>0</v>
      </c>
      <c r="BV16" s="18">
        <f>'март 2016 '!BV11+'февраль 2016'!BV10+'январь 2016'!BV11</f>
        <v>0</v>
      </c>
      <c r="BW16" s="18">
        <f>'март 2016 '!BW11+'февраль 2016'!BW10+'январь 2016'!BW11</f>
        <v>0</v>
      </c>
      <c r="BX16" s="18">
        <f>'март 2016 '!BX11+'февраль 2016'!BX10+'январь 2016'!BX11</f>
        <v>0</v>
      </c>
      <c r="BY16" s="18">
        <f>'март 2016 '!BY11+'февраль 2016'!BY10+'январь 2016'!BY11</f>
        <v>0</v>
      </c>
      <c r="BZ16" s="18">
        <f>'март 2016 '!BZ11+'февраль 2016'!BZ10+'январь 2016'!BZ11</f>
        <v>0</v>
      </c>
      <c r="CA16" s="18">
        <f>'март 2016 '!CA11+'февраль 2016'!CA10+'январь 2016'!CA11</f>
        <v>0</v>
      </c>
      <c r="CB16" s="18">
        <f>'март 2016 '!CB11+'февраль 2016'!CB10+'январь 2016'!CB11</f>
        <v>0</v>
      </c>
      <c r="CC16" s="18">
        <f>'март 2016 '!CC11+'февраль 2016'!CC10+'январь 2016'!CC11</f>
        <v>0</v>
      </c>
      <c r="CD16" s="18">
        <f>'март 2016 '!CD11+'февраль 2016'!CD10+'январь 2016'!CD11</f>
        <v>0</v>
      </c>
      <c r="CE16" s="18">
        <f>'март 2016 '!CE11+'февраль 2016'!CE10+'январь 2016'!CE11</f>
        <v>0</v>
      </c>
      <c r="CF16" s="18">
        <f>'март 2016 '!CF11+'февраль 2016'!CF10+'январь 2016'!CF11</f>
        <v>0</v>
      </c>
      <c r="CG16" s="18">
        <f>'март 2016 '!CG11+'февраль 2016'!CG10+'январь 2016'!CG11</f>
        <v>0</v>
      </c>
      <c r="CH16" s="18">
        <f>'март 2016 '!CH11+'февраль 2016'!CH10+'январь 2016'!CH11</f>
        <v>0</v>
      </c>
      <c r="CI16" s="18">
        <f>'март 2016 '!CI11+'февраль 2016'!CI10+'январь 2016'!CI11</f>
        <v>0</v>
      </c>
      <c r="CJ16" s="18">
        <f>'март 2016 '!CJ11+'февраль 2016'!CJ10+'январь 2016'!CJ11</f>
        <v>0</v>
      </c>
      <c r="CK16" s="18">
        <f>'март 2016 '!CK11+'февраль 2016'!CK10+'январь 2016'!CK11</f>
        <v>0</v>
      </c>
      <c r="CL16" s="18">
        <f>'март 2016 '!CL11+'февраль 2016'!CL10+'январь 2016'!CL11</f>
        <v>0</v>
      </c>
      <c r="CM16" s="18">
        <f>'март 2016 '!CM11+'февраль 2016'!CM10+'январь 2016'!CM11</f>
        <v>0</v>
      </c>
      <c r="CN16" s="18">
        <f>'март 2016 '!CN11+'февраль 2016'!CN10+'январь 2016'!CN11</f>
        <v>0</v>
      </c>
      <c r="CO16" s="18">
        <f>'март 2016 '!CO11+'февраль 2016'!CO10+'январь 2016'!CO11</f>
        <v>0</v>
      </c>
      <c r="CP16" s="18">
        <f>'март 2016 '!CP11+'февраль 2016'!CP10+'январь 2016'!CP11</f>
        <v>0</v>
      </c>
      <c r="CQ16" s="18">
        <f>'март 2016 '!CQ11+'февраль 2016'!CQ10+'январь 2016'!CQ11</f>
        <v>0</v>
      </c>
      <c r="CR16" s="18">
        <f>'март 2016 '!CR11+'февраль 2016'!CR10+'январь 2016'!CR11</f>
        <v>0</v>
      </c>
      <c r="CS16" s="18">
        <f>'март 2016 '!CS11+'февраль 2016'!CS10+'январь 2016'!CS11</f>
        <v>0</v>
      </c>
      <c r="CT16" s="18">
        <f>'март 2016 '!CT11+'февраль 2016'!CT10+'январь 2016'!CT11</f>
        <v>0</v>
      </c>
      <c r="CU16" s="18">
        <f>'март 2016 '!CU11+'февраль 2016'!CU10+'январь 2016'!CU11</f>
        <v>0</v>
      </c>
      <c r="CV16" s="18">
        <f>'март 2016 '!CV11+'февраль 2016'!CV10+'январь 2016'!CV11</f>
        <v>0</v>
      </c>
      <c r="CW16" s="18">
        <f>'март 2016 '!CW11+'февраль 2016'!CW10+'январь 2016'!CW11</f>
        <v>0</v>
      </c>
      <c r="CX16" s="18">
        <f>'март 2016 '!CX11+'февраль 2016'!CX10+'январь 2016'!CX11</f>
        <v>0</v>
      </c>
      <c r="CY16" s="18">
        <f>'март 2016 '!CY11+'февраль 2016'!CY10+'январь 2016'!CY11</f>
        <v>0</v>
      </c>
      <c r="CZ16" s="18">
        <f>'март 2016 '!CZ11+'февраль 2016'!CZ10+'январь 2016'!CZ11</f>
        <v>0</v>
      </c>
      <c r="DA16" s="18">
        <f>'март 2016 '!DA11+'февраль 2016'!DA10+'январь 2016'!DA11</f>
        <v>0</v>
      </c>
      <c r="DB16" s="18">
        <f>'март 2016 '!DB11+'февраль 2016'!DB10+'январь 2016'!DB11</f>
        <v>0</v>
      </c>
      <c r="DC16" s="18">
        <f>'март 2016 '!DC11+'февраль 2016'!DC10+'январь 2016'!DC11</f>
        <v>0</v>
      </c>
      <c r="DD16" s="18">
        <f>'март 2016 '!DD11+'февраль 2016'!DD10+'январь 2016'!DD11</f>
        <v>0</v>
      </c>
      <c r="DE16" s="18">
        <f>'март 2016 '!DE11+'февраль 2016'!DE10+'январь 2016'!DE11</f>
        <v>0</v>
      </c>
      <c r="DF16" s="18">
        <f>'март 2016 '!DF11+'февраль 2016'!DF10+'январь 2016'!DF11</f>
        <v>0</v>
      </c>
      <c r="DG16" s="18">
        <f>'март 2016 '!DG11+'февраль 2016'!DG10+'январь 2016'!DG11</f>
        <v>0</v>
      </c>
      <c r="DH16" s="18">
        <f>'март 2016 '!DH11+'февраль 2016'!DH10+'январь 2016'!DH11</f>
        <v>0</v>
      </c>
      <c r="DI16" s="18">
        <f>'март 2016 '!DI11+'февраль 2016'!DI10+'январь 2016'!DI11</f>
        <v>0</v>
      </c>
      <c r="DJ16" s="18">
        <f>'март 2016 '!DJ11+'февраль 2016'!DJ10+'январь 2016'!DJ11</f>
        <v>0</v>
      </c>
      <c r="DK16" s="18">
        <f>'март 2016 '!DK11+'февраль 2016'!DK10+'январь 2016'!DK11</f>
        <v>0</v>
      </c>
      <c r="DL16" s="18">
        <f>'март 2016 '!DL11+'февраль 2016'!DL10+'январь 2016'!DL11</f>
        <v>0</v>
      </c>
      <c r="DM16" s="18">
        <f>'март 2016 '!DM11+'февраль 2016'!DM10+'январь 2016'!DM11</f>
        <v>0</v>
      </c>
      <c r="DN16" s="18">
        <f>'март 2016 '!DN11+'февраль 2016'!DN10+'январь 2016'!DN11</f>
        <v>0</v>
      </c>
      <c r="DO16" s="18">
        <f>'март 2016 '!DO11+'февраль 2016'!DO10+'январь 2016'!DO11</f>
        <v>0</v>
      </c>
      <c r="DP16" s="18">
        <f>'март 2016 '!DP11+'февраль 2016'!DP10+'январь 2016'!DP11</f>
        <v>0</v>
      </c>
      <c r="DQ16" s="18">
        <f>'март 2016 '!DQ11+'февраль 2016'!DQ10+'январь 2016'!DQ11</f>
        <v>0</v>
      </c>
      <c r="DR16" s="18">
        <f>'март 2016 '!DR11+'февраль 2016'!DR10+'январь 2016'!DR11</f>
        <v>0</v>
      </c>
      <c r="DS16" s="18">
        <f>'март 2016 '!DS11+'февраль 2016'!DS10+'январь 2016'!DS11</f>
        <v>0</v>
      </c>
      <c r="DT16" s="18">
        <f>'март 2016 '!DT11+'февраль 2016'!DT10+'январь 2016'!DT11</f>
        <v>0</v>
      </c>
      <c r="DU16" s="18">
        <f>'март 2016 '!DU11+'февраль 2016'!DU10+'январь 2016'!DU11</f>
        <v>0</v>
      </c>
      <c r="DV16" s="18">
        <f>'март 2016 '!DV11+'февраль 2016'!DV10+'январь 2016'!DV11</f>
        <v>0</v>
      </c>
      <c r="DW16" s="18">
        <f>'март 2016 '!DW11+'февраль 2016'!DW10+'январь 2016'!DW11</f>
        <v>0</v>
      </c>
      <c r="DX16" s="18">
        <f>'март 2016 '!DX11+'февраль 2016'!DX10+'январь 2016'!DX11</f>
        <v>0</v>
      </c>
      <c r="DY16" s="18">
        <f>'март 2016 '!DY11+'февраль 2016'!DY10+'январь 2016'!DY11</f>
        <v>0</v>
      </c>
      <c r="DZ16" s="18">
        <f>'март 2016 '!DZ11+'февраль 2016'!DZ10+'январь 2016'!DZ11</f>
        <v>0</v>
      </c>
      <c r="EA16" s="18">
        <f>'март 2016 '!EA11+'февраль 2016'!EA10+'январь 2016'!EA11</f>
        <v>0</v>
      </c>
      <c r="EB16" s="18">
        <f>'март 2016 '!EB11+'февраль 2016'!EB10+'январь 2016'!EB11</f>
        <v>0</v>
      </c>
      <c r="EC16" s="18">
        <f>'март 2016 '!EC11+'февраль 2016'!EC10+'январь 2016'!EC11</f>
        <v>0</v>
      </c>
      <c r="ED16" s="18">
        <f>'март 2016 '!ED11+'февраль 2016'!ED10+'январь 2016'!ED11</f>
        <v>0</v>
      </c>
      <c r="EE16" s="18">
        <f>'март 2016 '!EE11+'февраль 2016'!EE10+'январь 2016'!EE11</f>
        <v>0</v>
      </c>
      <c r="EF16" s="18">
        <f>'март 2016 '!EF11+'февраль 2016'!EF10+'январь 2016'!EF11</f>
        <v>0</v>
      </c>
      <c r="EG16" s="18">
        <f>'март 2016 '!EG11+'февраль 2016'!EG10+'январь 2016'!EG11</f>
        <v>0</v>
      </c>
      <c r="EH16" s="18">
        <f>'март 2016 '!EH11+'февраль 2016'!EH10+'январь 2016'!EH11</f>
        <v>0</v>
      </c>
      <c r="EI16" s="18">
        <f>'март 2016 '!EI11+'февраль 2016'!EI10+'январь 2016'!EI11</f>
        <v>0</v>
      </c>
      <c r="EJ16" s="18">
        <f>'март 2016 '!EJ11+'февраль 2016'!EJ10+'январь 2016'!EJ11</f>
        <v>0</v>
      </c>
      <c r="EK16" s="18">
        <f>'март 2016 '!EK11+'февраль 2016'!EK10+'январь 2016'!EK11</f>
        <v>0</v>
      </c>
      <c r="EL16" s="18">
        <f>'март 2016 '!EL11+'февраль 2016'!EL10+'январь 2016'!EL11</f>
        <v>0</v>
      </c>
      <c r="EM16" s="18">
        <f>'март 2016 '!EM11+'февраль 2016'!EM10+'январь 2016'!EM11</f>
        <v>0</v>
      </c>
      <c r="EN16" s="18">
        <f>'март 2016 '!EN11+'февраль 2016'!EN10+'январь 2016'!EN11</f>
        <v>0</v>
      </c>
      <c r="EO16" s="18">
        <f>'март 2016 '!EO11+'февраль 2016'!EO10+'январь 2016'!EO11</f>
        <v>0</v>
      </c>
      <c r="EP16" s="18">
        <f>'март 2016 '!EP11+'февраль 2016'!EP10+'январь 2016'!EP11</f>
        <v>0</v>
      </c>
      <c r="EQ16" s="18">
        <f>'март 2016 '!EQ11+'февраль 2016'!EQ10+'январь 2016'!EQ11</f>
        <v>0</v>
      </c>
      <c r="ER16" s="18">
        <f>'март 2016 '!ER11+'февраль 2016'!ER10+'январь 2016'!ER11</f>
        <v>0</v>
      </c>
      <c r="ES16" s="18">
        <f>'март 2016 '!ES11+'февраль 2016'!ES10+'январь 2016'!ES11</f>
        <v>0</v>
      </c>
      <c r="ET16" s="18">
        <f>'март 2016 '!ET11+'февраль 2016'!ET10+'январь 2016'!ET11</f>
        <v>0</v>
      </c>
      <c r="EU16" s="18">
        <f>'март 2016 '!EU11+'февраль 2016'!EU10+'январь 2016'!EU11</f>
        <v>0</v>
      </c>
      <c r="EV16" s="18">
        <f>'март 2016 '!EV11+'февраль 2016'!EV10+'январь 2016'!EV11</f>
        <v>0</v>
      </c>
      <c r="EW16" s="18">
        <f>'март 2016 '!EW11+'февраль 2016'!EW10+'январь 2016'!EW11</f>
        <v>0</v>
      </c>
      <c r="EX16" s="18">
        <f>'март 2016 '!EX11+'февраль 2016'!EX10+'январь 2016'!EX11</f>
        <v>0</v>
      </c>
      <c r="EY16" s="18">
        <f>'март 2016 '!EY11+'февраль 2016'!EY10+'январь 2016'!EY11</f>
        <v>0</v>
      </c>
      <c r="EZ16" s="18">
        <f>'март 2016 '!EZ11+'февраль 2016'!EZ10+'январь 2016'!EZ11</f>
        <v>0</v>
      </c>
      <c r="FA16" s="18">
        <f>'март 2016 '!FA11+'февраль 2016'!FA10+'январь 2016'!FA11</f>
        <v>0</v>
      </c>
      <c r="FB16" s="18">
        <f>'март 2016 '!FB11+'февраль 2016'!FB10+'январь 2016'!FB11</f>
        <v>0</v>
      </c>
      <c r="FC16" s="18">
        <f>'март 2016 '!FC11+'февраль 2016'!FC10+'январь 2016'!FC11</f>
        <v>0</v>
      </c>
      <c r="FD16" s="18">
        <f>'март 2016 '!FD11+'февраль 2016'!FD10+'январь 2016'!FD11</f>
        <v>0</v>
      </c>
      <c r="FE16" s="18">
        <f>'март 2016 '!FE11+'февраль 2016'!FE10+'январь 2016'!FE11</f>
        <v>0</v>
      </c>
      <c r="FF16" s="18">
        <f>'март 2016 '!FF11+'февраль 2016'!FF10+'январь 2016'!FF11</f>
        <v>0</v>
      </c>
      <c r="FG16" s="18">
        <f>'март 2016 '!FG11+'февраль 2016'!FG10+'январь 2016'!FG11</f>
        <v>0</v>
      </c>
      <c r="FH16" s="18">
        <f>'март 2016 '!FH11+'февраль 2016'!FH10+'январь 2016'!FH11</f>
        <v>0</v>
      </c>
      <c r="FI16" s="18">
        <f>'март 2016 '!FI11+'февраль 2016'!FI10+'январь 2016'!FI11</f>
        <v>0</v>
      </c>
      <c r="FJ16" s="18">
        <f>'март 2016 '!FJ11+'февраль 2016'!FJ10+'январь 2016'!FJ11</f>
        <v>0</v>
      </c>
      <c r="FK16" s="18">
        <f>'март 2016 '!FK11+'февраль 2016'!FK10+'январь 2016'!FK11</f>
        <v>0</v>
      </c>
      <c r="FL16" s="18">
        <f>'март 2016 '!FL11+'февраль 2016'!FL10+'январь 2016'!FL11</f>
        <v>0</v>
      </c>
      <c r="FM16" s="18">
        <f>'март 2016 '!FM11+'февраль 2016'!FM10+'январь 2016'!FM11</f>
        <v>0</v>
      </c>
      <c r="FN16" s="18">
        <f>'март 2016 '!FN11+'февраль 2016'!FN10+'январь 2016'!FN11</f>
        <v>0</v>
      </c>
      <c r="FO16" s="18">
        <f>'март 2016 '!FO11+'февраль 2016'!FO10+'январь 2016'!FO11</f>
        <v>0</v>
      </c>
      <c r="FP16" s="18">
        <f>'март 2016 '!FP11+'февраль 2016'!FP10+'январь 2016'!FP11</f>
        <v>0</v>
      </c>
      <c r="FQ16" s="18">
        <f>'март 2016 '!FQ11+'февраль 2016'!FQ10+'январь 2016'!FQ11</f>
        <v>0</v>
      </c>
      <c r="FR16" s="18">
        <f>'март 2016 '!FR11+'февраль 2016'!FR10+'январь 2016'!FR11</f>
        <v>0</v>
      </c>
      <c r="FS16" s="18">
        <f>'март 2016 '!FS11+'февраль 2016'!FS10+'январь 2016'!FS11</f>
        <v>0</v>
      </c>
      <c r="FT16" s="18">
        <f>'март 2016 '!FT11+'февраль 2016'!FT10+'январь 2016'!FT11</f>
        <v>0</v>
      </c>
      <c r="FU16" s="18">
        <f>'март 2016 '!FU11+'февраль 2016'!FU10+'январь 2016'!FU11</f>
        <v>0</v>
      </c>
      <c r="FV16" s="18">
        <f>'март 2016 '!FV11+'февраль 2016'!FV10+'январь 2016'!FV11</f>
        <v>0</v>
      </c>
      <c r="FW16" s="18">
        <f>'март 2016 '!FW11+'февраль 2016'!FW10+'январь 2016'!FW11</f>
        <v>0</v>
      </c>
      <c r="FX16" s="18">
        <f>'март 2016 '!FX11+'февраль 2016'!FX10+'январь 2016'!FX11</f>
        <v>0</v>
      </c>
      <c r="FY16" s="18">
        <f>'март 2016 '!FY11+'февраль 2016'!FY10+'январь 2016'!FY11</f>
        <v>0</v>
      </c>
      <c r="FZ16" s="18">
        <f>'март 2016 '!FZ11+'февраль 2016'!FZ10+'январь 2016'!FZ11</f>
        <v>0</v>
      </c>
      <c r="GA16" s="18">
        <f>'март 2016 '!GA11+'февраль 2016'!GA10+'январь 2016'!GA11</f>
        <v>0</v>
      </c>
      <c r="GB16" s="18">
        <f>'март 2016 '!GB11+'февраль 2016'!GB10+'январь 2016'!GB11</f>
        <v>0</v>
      </c>
      <c r="GC16" s="18">
        <f>'март 2016 '!GC11+'февраль 2016'!GC10+'январь 2016'!GC11</f>
        <v>0</v>
      </c>
      <c r="GD16" s="18">
        <f>'март 2016 '!GD11+'февраль 2016'!GD10+'январь 2016'!GD11</f>
        <v>0</v>
      </c>
      <c r="GE16" s="18">
        <f>'март 2016 '!GE11+'февраль 2016'!GE10+'январь 2016'!GE11</f>
        <v>0</v>
      </c>
      <c r="GF16" s="18">
        <f>'март 2016 '!GF11+'февраль 2016'!GF10+'январь 2016'!GF11</f>
        <v>0</v>
      </c>
      <c r="GG16" s="18">
        <f>'март 2016 '!GG11+'февраль 2016'!GG10+'январь 2016'!GG11</f>
        <v>0</v>
      </c>
      <c r="GH16" s="18">
        <f>'март 2016 '!GH11+'февраль 2016'!GH10+'январь 2016'!GH11</f>
        <v>0</v>
      </c>
      <c r="GI16" s="18">
        <f>'март 2016 '!GI11+'февраль 2016'!GI10+'январь 2016'!GI11</f>
        <v>0</v>
      </c>
      <c r="GJ16" s="18">
        <f>'март 2016 '!GJ11+'февраль 2016'!GJ10+'январь 2016'!GJ11</f>
        <v>0</v>
      </c>
      <c r="GK16" s="18">
        <f>'март 2016 '!GK11+'февраль 2016'!GK10+'январь 2016'!GK11</f>
        <v>0</v>
      </c>
      <c r="GL16" s="18">
        <f>'март 2016 '!GL11+'февраль 2016'!GL10+'январь 2016'!GL11</f>
        <v>0</v>
      </c>
      <c r="GM16" s="18">
        <f>'март 2016 '!GM11+'февраль 2016'!GM10+'январь 2016'!GM11</f>
        <v>0</v>
      </c>
      <c r="GN16" s="18">
        <f>'март 2016 '!GN11+'февраль 2016'!GN10+'январь 2016'!GN11</f>
        <v>0</v>
      </c>
      <c r="GO16" s="18">
        <f>'март 2016 '!GO11+'февраль 2016'!GO10+'январь 2016'!GO11</f>
        <v>0</v>
      </c>
      <c r="GP16" s="18">
        <f>'март 2016 '!GP11+'февраль 2016'!GP10+'январь 2016'!GP11</f>
        <v>0</v>
      </c>
      <c r="GQ16" s="18">
        <f>'март 2016 '!GQ11+'февраль 2016'!GQ10+'январь 2016'!GQ11</f>
        <v>0</v>
      </c>
      <c r="GR16" s="18">
        <f>'март 2016 '!GR11+'февраль 2016'!GR10+'январь 2016'!GR11</f>
        <v>0</v>
      </c>
      <c r="GS16" s="18">
        <f>'март 2016 '!GS11+'февраль 2016'!GS10+'январь 2016'!GS11</f>
        <v>0</v>
      </c>
      <c r="GT16" s="18">
        <f>'март 2016 '!GT11+'февраль 2016'!GT10+'январь 2016'!GT11</f>
        <v>0</v>
      </c>
      <c r="GU16" s="18">
        <f>'март 2016 '!GU11+'февраль 2016'!GU10+'январь 2016'!GU11</f>
        <v>0</v>
      </c>
      <c r="GV16" s="18">
        <f>'март 2016 '!GV11+'февраль 2016'!GV10+'январь 2016'!GV11</f>
        <v>0</v>
      </c>
      <c r="GW16" s="18">
        <f>'март 2016 '!GW11+'февраль 2016'!GW10+'январь 2016'!GW11</f>
        <v>0</v>
      </c>
      <c r="GX16" s="18">
        <f>'март 2016 '!GX11+'февраль 2016'!GX10+'январь 2016'!GX11</f>
        <v>0</v>
      </c>
      <c r="GY16" s="18">
        <f>'март 2016 '!GY11+'февраль 2016'!GY10+'январь 2016'!GY11</f>
        <v>0</v>
      </c>
      <c r="GZ16" s="18">
        <f>'март 2016 '!GZ11+'февраль 2016'!GZ10+'январь 2016'!GZ11</f>
        <v>0</v>
      </c>
      <c r="HA16" s="18">
        <f>'март 2016 '!HA11+'февраль 2016'!HA10+'январь 2016'!HA11</f>
        <v>0</v>
      </c>
      <c r="HB16" s="18">
        <f>'март 2016 '!HB11+'февраль 2016'!HB10+'январь 2016'!HB11</f>
        <v>0</v>
      </c>
      <c r="HC16" s="18">
        <f>'март 2016 '!HC11+'февраль 2016'!HC10+'январь 2016'!HC11</f>
        <v>0</v>
      </c>
      <c r="HD16" s="18">
        <f>'март 2016 '!HD11+'февраль 2016'!HD10+'январь 2016'!HD11</f>
        <v>0</v>
      </c>
      <c r="HE16" s="18">
        <f>'март 2016 '!HE11+'февраль 2016'!HE10+'январь 2016'!HE11</f>
        <v>0</v>
      </c>
      <c r="HF16" s="18">
        <f>'март 2016 '!HF11+'февраль 2016'!HF10+'январь 2016'!HF11</f>
        <v>0</v>
      </c>
      <c r="HG16" s="18">
        <f>'март 2016 '!HG11+'февраль 2016'!HG10+'январь 2016'!HG11</f>
        <v>0</v>
      </c>
      <c r="HH16" s="18">
        <f>'март 2016 '!HH11+'февраль 2016'!HH10+'январь 2016'!HH11</f>
        <v>0</v>
      </c>
      <c r="HI16" s="18">
        <f>'март 2016 '!HI11+'февраль 2016'!HI10+'январь 2016'!HI11</f>
        <v>0</v>
      </c>
      <c r="HJ16" s="18">
        <f>'март 2016 '!HJ11+'февраль 2016'!HJ10+'январь 2016'!HJ11</f>
        <v>0</v>
      </c>
      <c r="HK16" s="18">
        <f>'март 2016 '!HK11+'февраль 2016'!HK10+'январь 2016'!HK11</f>
        <v>0</v>
      </c>
      <c r="HL16" s="18">
        <f>'март 2016 '!HL11+'февраль 2016'!HL10+'январь 2016'!HL11</f>
        <v>0</v>
      </c>
      <c r="HM16" s="18">
        <f>'март 2016 '!HM11+'февраль 2016'!HM10+'январь 2016'!HM11</f>
        <v>0</v>
      </c>
      <c r="HN16" s="18">
        <f>'март 2016 '!HN11+'февраль 2016'!HN10+'январь 2016'!HN11</f>
        <v>0</v>
      </c>
      <c r="HO16" s="18">
        <f>'март 2016 '!HO11+'февраль 2016'!HO10+'январь 2016'!HO11</f>
        <v>0</v>
      </c>
      <c r="HP16" s="18">
        <f>'март 2016 '!HP11+'февраль 2016'!HP10+'январь 2016'!HP11</f>
        <v>0</v>
      </c>
      <c r="HQ16" s="18">
        <f>'март 2016 '!HQ11+'февраль 2016'!HQ10+'январь 2016'!HQ11</f>
        <v>0</v>
      </c>
      <c r="HR16" s="18">
        <f>'март 2016 '!HR11+'февраль 2016'!HR10+'январь 2016'!HR11</f>
        <v>0</v>
      </c>
      <c r="HS16" s="18">
        <f>'март 2016 '!HS11+'февраль 2016'!HS10+'январь 2016'!HS11</f>
        <v>0</v>
      </c>
      <c r="HT16" s="18">
        <f>'март 2016 '!HT11+'февраль 2016'!HT10+'январь 2016'!HT11</f>
        <v>0</v>
      </c>
      <c r="HU16" s="18">
        <f>'март 2016 '!HU11+'февраль 2016'!HU10+'январь 2016'!HU11</f>
        <v>0</v>
      </c>
      <c r="HV16" s="18">
        <f>'март 2016 '!HV11+'февраль 2016'!HV10+'январь 2016'!HV11</f>
        <v>0</v>
      </c>
      <c r="HW16" s="18">
        <f>'март 2016 '!HW11+'февраль 2016'!HW10+'январь 2016'!HW11</f>
        <v>0</v>
      </c>
      <c r="HX16" s="18">
        <f>'март 2016 '!HX11+'февраль 2016'!HX10+'январь 2016'!HX11</f>
        <v>0</v>
      </c>
      <c r="HY16" s="18">
        <f>'март 2016 '!HY11+'февраль 2016'!HY10+'январь 2016'!HY11</f>
        <v>0</v>
      </c>
      <c r="HZ16" s="18">
        <f>'март 2016 '!HZ11+'февраль 2016'!HZ10+'январь 2016'!HZ11</f>
        <v>0</v>
      </c>
      <c r="IA16" s="18">
        <f>'март 2016 '!IA11+'февраль 2016'!IA10+'январь 2016'!IA11</f>
        <v>0</v>
      </c>
      <c r="IB16" s="18">
        <f>'март 2016 '!IB11+'февраль 2016'!IB10+'январь 2016'!IB11</f>
        <v>0</v>
      </c>
      <c r="IC16" s="18">
        <f>'март 2016 '!IC11+'февраль 2016'!IC10+'январь 2016'!IC11</f>
        <v>0</v>
      </c>
      <c r="ID16" s="18">
        <f>'март 2016 '!ID11+'февраль 2016'!ID10+'январь 2016'!ID11</f>
        <v>0</v>
      </c>
      <c r="IE16" s="18">
        <f>'март 2016 '!IE11+'февраль 2016'!IE10+'январь 2016'!IE11</f>
        <v>0</v>
      </c>
      <c r="IF16" s="18">
        <f>'март 2016 '!IF11+'февраль 2016'!IF10+'январь 2016'!IF11</f>
        <v>0</v>
      </c>
    </row>
    <row r="17" spans="1:240" ht="13.5" customHeight="1">
      <c r="A17" s="15"/>
      <c r="B17" s="44"/>
      <c r="C17" s="16" t="s">
        <v>17</v>
      </c>
      <c r="D17" s="23">
        <f t="shared" si="0"/>
        <v>0</v>
      </c>
      <c r="E17" s="17">
        <f t="shared" si="1"/>
        <v>0</v>
      </c>
      <c r="F17" s="17"/>
      <c r="G17" s="18">
        <f>'март 2016 '!G12+'февраль 2016'!G11+'январь 2016'!G12</f>
        <v>0</v>
      </c>
      <c r="H17" s="18">
        <f>'март 2016 '!H12+'февраль 2016'!H11+'январь 2016'!H12</f>
        <v>0</v>
      </c>
      <c r="I17" s="18">
        <f>'март 2016 '!I12+'февраль 2016'!I11+'январь 2016'!I12</f>
        <v>0</v>
      </c>
      <c r="J17" s="18">
        <f>'март 2016 '!J12+'февраль 2016'!J11+'январь 2016'!J12</f>
        <v>0</v>
      </c>
      <c r="K17" s="18">
        <f>'март 2016 '!K12+'февраль 2016'!K11+'январь 2016'!K12</f>
        <v>0</v>
      </c>
      <c r="L17" s="18">
        <f>'март 2016 '!L12+'февраль 2016'!L11+'январь 2016'!L12</f>
        <v>0</v>
      </c>
      <c r="M17" s="18">
        <f>'март 2016 '!M12+'февраль 2016'!M11+'январь 2016'!M12</f>
        <v>0</v>
      </c>
      <c r="N17" s="18">
        <f>'март 2016 '!N12+'февраль 2016'!N11+'январь 2016'!N12</f>
        <v>0</v>
      </c>
      <c r="O17" s="18">
        <f>'март 2016 '!O12+'февраль 2016'!O11+'январь 2016'!O12</f>
        <v>0</v>
      </c>
      <c r="P17" s="18">
        <f>'март 2016 '!P12+'февраль 2016'!P11+'январь 2016'!P12</f>
        <v>0</v>
      </c>
      <c r="Q17" s="18">
        <f>'март 2016 '!Q12+'февраль 2016'!Q11+'январь 2016'!Q12</f>
        <v>0</v>
      </c>
      <c r="R17" s="18">
        <f>'март 2016 '!R12+'февраль 2016'!R11+'январь 2016'!R12</f>
        <v>0</v>
      </c>
      <c r="S17" s="18">
        <f>'март 2016 '!S12+'февраль 2016'!S11+'январь 2016'!S12</f>
        <v>0</v>
      </c>
      <c r="T17" s="18">
        <f>'март 2016 '!T12+'февраль 2016'!T11+'январь 2016'!T12</f>
        <v>0</v>
      </c>
      <c r="U17" s="18">
        <f>'март 2016 '!U12+'февраль 2016'!U11+'январь 2016'!U12</f>
        <v>0</v>
      </c>
      <c r="V17" s="18">
        <f>'март 2016 '!V12+'февраль 2016'!V11+'январь 2016'!V12</f>
        <v>0</v>
      </c>
      <c r="W17" s="18">
        <f>'март 2016 '!W12+'февраль 2016'!W11+'январь 2016'!W12</f>
        <v>0</v>
      </c>
      <c r="X17" s="18">
        <f>'март 2016 '!X12+'февраль 2016'!X11+'январь 2016'!X12</f>
        <v>0</v>
      </c>
      <c r="Y17" s="18">
        <f>'март 2016 '!Y12+'февраль 2016'!Y11+'январь 2016'!Y12</f>
        <v>0</v>
      </c>
      <c r="Z17" s="18">
        <f>'март 2016 '!Z12+'февраль 2016'!Z11+'январь 2016'!Z12</f>
        <v>0</v>
      </c>
      <c r="AA17" s="18">
        <f>'март 2016 '!AA12+'февраль 2016'!AA11+'январь 2016'!AA12</f>
        <v>0</v>
      </c>
      <c r="AB17" s="18">
        <f>'март 2016 '!AB12+'февраль 2016'!AB11+'январь 2016'!AB12</f>
        <v>0</v>
      </c>
      <c r="AC17" s="18">
        <f>'март 2016 '!AC12+'февраль 2016'!AC11+'январь 2016'!AC12</f>
        <v>0</v>
      </c>
      <c r="AD17" s="18">
        <f>'март 2016 '!AD12+'февраль 2016'!AD11+'январь 2016'!AD12</f>
        <v>0</v>
      </c>
      <c r="AE17" s="18">
        <f>'март 2016 '!AE12+'февраль 2016'!AE11+'январь 2016'!AE12</f>
        <v>0</v>
      </c>
      <c r="AF17" s="18">
        <f>'март 2016 '!AF12+'февраль 2016'!AF11+'январь 2016'!AF12</f>
        <v>0</v>
      </c>
      <c r="AG17" s="18">
        <f>'март 2016 '!AG12+'февраль 2016'!AG11+'январь 2016'!AG12</f>
        <v>0</v>
      </c>
      <c r="AH17" s="18">
        <f>'март 2016 '!AH12+'февраль 2016'!AH11+'январь 2016'!AH12</f>
        <v>0</v>
      </c>
      <c r="AI17" s="18">
        <f>'март 2016 '!AI12+'февраль 2016'!AI11+'январь 2016'!AI12</f>
        <v>0</v>
      </c>
      <c r="AJ17" s="18">
        <f>'март 2016 '!AJ12+'февраль 2016'!AJ11+'январь 2016'!AJ12</f>
        <v>0</v>
      </c>
      <c r="AK17" s="18">
        <f>'март 2016 '!AK12+'февраль 2016'!AK11+'январь 2016'!AK12</f>
        <v>0</v>
      </c>
      <c r="AL17" s="18">
        <f>'март 2016 '!AL12+'февраль 2016'!AL11+'январь 2016'!AL12</f>
        <v>0</v>
      </c>
      <c r="AM17" s="18">
        <f>'март 2016 '!AM12+'февраль 2016'!AM11+'январь 2016'!AM12</f>
        <v>0</v>
      </c>
      <c r="AN17" s="18">
        <f>'март 2016 '!AN12+'февраль 2016'!AN11+'январь 2016'!AN12</f>
        <v>0</v>
      </c>
      <c r="AO17" s="18">
        <f>'март 2016 '!AO12+'февраль 2016'!AO11+'январь 2016'!AO12</f>
        <v>0</v>
      </c>
      <c r="AP17" s="18">
        <f>'март 2016 '!AP12+'февраль 2016'!AP11+'январь 2016'!AP12</f>
        <v>0</v>
      </c>
      <c r="AQ17" s="18">
        <f>'март 2016 '!AQ12+'февраль 2016'!AQ11+'январь 2016'!AQ12</f>
        <v>0</v>
      </c>
      <c r="AR17" s="18">
        <f>'март 2016 '!AR12+'февраль 2016'!AR11+'январь 2016'!AR12</f>
        <v>0</v>
      </c>
      <c r="AS17" s="18">
        <f>'март 2016 '!AS12+'февраль 2016'!AS11+'январь 2016'!AS12</f>
        <v>0</v>
      </c>
      <c r="AT17" s="18">
        <f>'март 2016 '!AT12+'февраль 2016'!AT11+'январь 2016'!AT12</f>
        <v>0</v>
      </c>
      <c r="AU17" s="18">
        <f>'март 2016 '!AU12+'февраль 2016'!AU11+'январь 2016'!AU12</f>
        <v>0</v>
      </c>
      <c r="AV17" s="18">
        <f>'март 2016 '!AV12+'февраль 2016'!AV11+'январь 2016'!AV12</f>
        <v>0</v>
      </c>
      <c r="AW17" s="18">
        <f>'март 2016 '!AW12+'февраль 2016'!AW11+'январь 2016'!AW12</f>
        <v>0</v>
      </c>
      <c r="AX17" s="18">
        <f>'март 2016 '!AX12+'февраль 2016'!AX11+'январь 2016'!AX12</f>
        <v>0</v>
      </c>
      <c r="AY17" s="18">
        <f>'март 2016 '!AY12+'февраль 2016'!AY11+'январь 2016'!AY12</f>
        <v>0</v>
      </c>
      <c r="AZ17" s="18">
        <f>'март 2016 '!AZ12+'февраль 2016'!AZ11+'январь 2016'!AZ12</f>
        <v>0</v>
      </c>
      <c r="BA17" s="18">
        <f>'март 2016 '!BA12+'февраль 2016'!BA11+'январь 2016'!BA12</f>
        <v>0</v>
      </c>
      <c r="BB17" s="18">
        <f>'март 2016 '!BB12+'февраль 2016'!BB11+'январь 2016'!BB12</f>
        <v>0</v>
      </c>
      <c r="BC17" s="18">
        <f>'март 2016 '!BC12+'февраль 2016'!BC11+'январь 2016'!BC12</f>
        <v>0</v>
      </c>
      <c r="BD17" s="18">
        <f>'март 2016 '!BD12+'февраль 2016'!BD11+'январь 2016'!BD12</f>
        <v>0</v>
      </c>
      <c r="BE17" s="18">
        <f>'март 2016 '!BE12+'февраль 2016'!BE11+'январь 2016'!BE12</f>
        <v>0</v>
      </c>
      <c r="BF17" s="18">
        <f>'март 2016 '!BF12+'февраль 2016'!BF11+'январь 2016'!BF12</f>
        <v>0</v>
      </c>
      <c r="BG17" s="18">
        <f>'март 2016 '!BG12+'февраль 2016'!BG11+'январь 2016'!BG12</f>
        <v>0</v>
      </c>
      <c r="BH17" s="18">
        <f>'март 2016 '!BH12+'февраль 2016'!BH11+'январь 2016'!BH12</f>
        <v>0</v>
      </c>
      <c r="BI17" s="18">
        <f>'март 2016 '!BI12+'февраль 2016'!BI11+'январь 2016'!BI12</f>
        <v>0</v>
      </c>
      <c r="BJ17" s="18">
        <f>'март 2016 '!BJ12+'февраль 2016'!BJ11+'январь 2016'!BJ12</f>
        <v>0</v>
      </c>
      <c r="BK17" s="18">
        <f>'март 2016 '!BK12+'февраль 2016'!BK11+'январь 2016'!BK12</f>
        <v>0</v>
      </c>
      <c r="BL17" s="18">
        <f>'март 2016 '!BL12+'февраль 2016'!BL11+'январь 2016'!BL12</f>
        <v>0</v>
      </c>
      <c r="BM17" s="18">
        <f>'март 2016 '!BM12+'февраль 2016'!BM11+'январь 2016'!BM12</f>
        <v>0</v>
      </c>
      <c r="BN17" s="18">
        <f>'март 2016 '!BN12+'февраль 2016'!BN11+'январь 2016'!BN12</f>
        <v>0</v>
      </c>
      <c r="BO17" s="18">
        <f>'март 2016 '!BO12+'февраль 2016'!BO11+'январь 2016'!BO12</f>
        <v>0</v>
      </c>
      <c r="BP17" s="18">
        <f>'март 2016 '!BP12+'февраль 2016'!BP11+'январь 2016'!BP12</f>
        <v>0</v>
      </c>
      <c r="BQ17" s="18">
        <f>'март 2016 '!BQ12+'февраль 2016'!BQ11+'январь 2016'!BQ12</f>
        <v>0</v>
      </c>
      <c r="BR17" s="18">
        <f>'март 2016 '!BR12+'февраль 2016'!BR11+'январь 2016'!BR12</f>
        <v>0</v>
      </c>
      <c r="BS17" s="18">
        <f>'март 2016 '!BS12+'февраль 2016'!BS11+'январь 2016'!BS12</f>
        <v>0</v>
      </c>
      <c r="BT17" s="18">
        <f>'март 2016 '!BT12+'февраль 2016'!BT11+'январь 2016'!BT12</f>
        <v>0</v>
      </c>
      <c r="BU17" s="18">
        <f>'март 2016 '!BU12+'февраль 2016'!BU11+'январь 2016'!BU12</f>
        <v>0</v>
      </c>
      <c r="BV17" s="18">
        <f>'март 2016 '!BV12+'февраль 2016'!BV11+'январь 2016'!BV12</f>
        <v>0</v>
      </c>
      <c r="BW17" s="18">
        <f>'март 2016 '!BW12+'февраль 2016'!BW11+'январь 2016'!BW12</f>
        <v>0</v>
      </c>
      <c r="BX17" s="18">
        <f>'март 2016 '!BX12+'февраль 2016'!BX11+'январь 2016'!BX12</f>
        <v>0</v>
      </c>
      <c r="BY17" s="18">
        <f>'март 2016 '!BY12+'февраль 2016'!BY11+'январь 2016'!BY12</f>
        <v>0</v>
      </c>
      <c r="BZ17" s="18">
        <f>'март 2016 '!BZ12+'февраль 2016'!BZ11+'январь 2016'!BZ12</f>
        <v>0</v>
      </c>
      <c r="CA17" s="18">
        <f>'март 2016 '!CA12+'февраль 2016'!CA11+'январь 2016'!CA12</f>
        <v>0</v>
      </c>
      <c r="CB17" s="18">
        <f>'март 2016 '!CB12+'февраль 2016'!CB11+'январь 2016'!CB12</f>
        <v>0</v>
      </c>
      <c r="CC17" s="18">
        <f>'март 2016 '!CC12+'февраль 2016'!CC11+'январь 2016'!CC12</f>
        <v>0</v>
      </c>
      <c r="CD17" s="18">
        <f>'март 2016 '!CD12+'февраль 2016'!CD11+'январь 2016'!CD12</f>
        <v>0</v>
      </c>
      <c r="CE17" s="18">
        <f>'март 2016 '!CE12+'февраль 2016'!CE11+'январь 2016'!CE12</f>
        <v>0</v>
      </c>
      <c r="CF17" s="18">
        <f>'март 2016 '!CF12+'февраль 2016'!CF11+'январь 2016'!CF12</f>
        <v>0</v>
      </c>
      <c r="CG17" s="18">
        <f>'март 2016 '!CG12+'февраль 2016'!CG11+'январь 2016'!CG12</f>
        <v>0</v>
      </c>
      <c r="CH17" s="18">
        <f>'март 2016 '!CH12+'февраль 2016'!CH11+'январь 2016'!CH12</f>
        <v>0</v>
      </c>
      <c r="CI17" s="18">
        <f>'март 2016 '!CI12+'февраль 2016'!CI11+'январь 2016'!CI12</f>
        <v>0</v>
      </c>
      <c r="CJ17" s="18">
        <f>'март 2016 '!CJ12+'февраль 2016'!CJ11+'январь 2016'!CJ12</f>
        <v>0</v>
      </c>
      <c r="CK17" s="18">
        <f>'март 2016 '!CK12+'февраль 2016'!CK11+'январь 2016'!CK12</f>
        <v>0</v>
      </c>
      <c r="CL17" s="18">
        <f>'март 2016 '!CL12+'февраль 2016'!CL11+'январь 2016'!CL12</f>
        <v>0</v>
      </c>
      <c r="CM17" s="18">
        <f>'март 2016 '!CM12+'февраль 2016'!CM11+'январь 2016'!CM12</f>
        <v>0</v>
      </c>
      <c r="CN17" s="18">
        <f>'март 2016 '!CN12+'февраль 2016'!CN11+'январь 2016'!CN12</f>
        <v>0</v>
      </c>
      <c r="CO17" s="18">
        <f>'март 2016 '!CO12+'февраль 2016'!CO11+'январь 2016'!CO12</f>
        <v>0</v>
      </c>
      <c r="CP17" s="18">
        <f>'март 2016 '!CP12+'февраль 2016'!CP11+'январь 2016'!CP12</f>
        <v>0</v>
      </c>
      <c r="CQ17" s="18">
        <f>'март 2016 '!CQ12+'февраль 2016'!CQ11+'январь 2016'!CQ12</f>
        <v>0</v>
      </c>
      <c r="CR17" s="18">
        <f>'март 2016 '!CR12+'февраль 2016'!CR11+'январь 2016'!CR12</f>
        <v>0</v>
      </c>
      <c r="CS17" s="18">
        <f>'март 2016 '!CS12+'февраль 2016'!CS11+'январь 2016'!CS12</f>
        <v>0</v>
      </c>
      <c r="CT17" s="18">
        <f>'март 2016 '!CT12+'февраль 2016'!CT11+'январь 2016'!CT12</f>
        <v>0</v>
      </c>
      <c r="CU17" s="18">
        <f>'март 2016 '!CU12+'февраль 2016'!CU11+'январь 2016'!CU12</f>
        <v>0</v>
      </c>
      <c r="CV17" s="18">
        <f>'март 2016 '!CV12+'февраль 2016'!CV11+'январь 2016'!CV12</f>
        <v>0</v>
      </c>
      <c r="CW17" s="18">
        <f>'март 2016 '!CW12+'февраль 2016'!CW11+'январь 2016'!CW12</f>
        <v>0</v>
      </c>
      <c r="CX17" s="18">
        <f>'март 2016 '!CX12+'февраль 2016'!CX11+'январь 2016'!CX12</f>
        <v>0</v>
      </c>
      <c r="CY17" s="18">
        <f>'март 2016 '!CY12+'февраль 2016'!CY11+'январь 2016'!CY12</f>
        <v>0</v>
      </c>
      <c r="CZ17" s="18">
        <f>'март 2016 '!CZ12+'февраль 2016'!CZ11+'январь 2016'!CZ12</f>
        <v>0</v>
      </c>
      <c r="DA17" s="18">
        <f>'март 2016 '!DA12+'февраль 2016'!DA11+'январь 2016'!DA12</f>
        <v>0</v>
      </c>
      <c r="DB17" s="18">
        <f>'март 2016 '!DB12+'февраль 2016'!DB11+'январь 2016'!DB12</f>
        <v>0</v>
      </c>
      <c r="DC17" s="18">
        <f>'март 2016 '!DC12+'февраль 2016'!DC11+'январь 2016'!DC12</f>
        <v>0</v>
      </c>
      <c r="DD17" s="18">
        <f>'март 2016 '!DD12+'февраль 2016'!DD11+'январь 2016'!DD12</f>
        <v>0</v>
      </c>
      <c r="DE17" s="18">
        <f>'март 2016 '!DE12+'февраль 2016'!DE11+'январь 2016'!DE12</f>
        <v>0</v>
      </c>
      <c r="DF17" s="18">
        <f>'март 2016 '!DF12+'февраль 2016'!DF11+'январь 2016'!DF12</f>
        <v>0</v>
      </c>
      <c r="DG17" s="18">
        <f>'март 2016 '!DG12+'февраль 2016'!DG11+'январь 2016'!DG12</f>
        <v>0</v>
      </c>
      <c r="DH17" s="18">
        <f>'март 2016 '!DH12+'февраль 2016'!DH11+'январь 2016'!DH12</f>
        <v>0</v>
      </c>
      <c r="DI17" s="18">
        <f>'март 2016 '!DI12+'февраль 2016'!DI11+'январь 2016'!DI12</f>
        <v>0</v>
      </c>
      <c r="DJ17" s="18">
        <f>'март 2016 '!DJ12+'февраль 2016'!DJ11+'январь 2016'!DJ12</f>
        <v>0</v>
      </c>
      <c r="DK17" s="18">
        <f>'март 2016 '!DK12+'февраль 2016'!DK11+'январь 2016'!DK12</f>
        <v>0</v>
      </c>
      <c r="DL17" s="18">
        <f>'март 2016 '!DL12+'февраль 2016'!DL11+'январь 2016'!DL12</f>
        <v>0</v>
      </c>
      <c r="DM17" s="18">
        <f>'март 2016 '!DM12+'февраль 2016'!DM11+'январь 2016'!DM12</f>
        <v>0</v>
      </c>
      <c r="DN17" s="18">
        <f>'март 2016 '!DN12+'февраль 2016'!DN11+'январь 2016'!DN12</f>
        <v>0</v>
      </c>
      <c r="DO17" s="18">
        <f>'март 2016 '!DO12+'февраль 2016'!DO11+'январь 2016'!DO12</f>
        <v>0</v>
      </c>
      <c r="DP17" s="18">
        <f>'март 2016 '!DP12+'февраль 2016'!DP11+'январь 2016'!DP12</f>
        <v>0</v>
      </c>
      <c r="DQ17" s="18">
        <f>'март 2016 '!DQ12+'февраль 2016'!DQ11+'январь 2016'!DQ12</f>
        <v>0</v>
      </c>
      <c r="DR17" s="18">
        <f>'март 2016 '!DR12+'февраль 2016'!DR11+'январь 2016'!DR12</f>
        <v>0</v>
      </c>
      <c r="DS17" s="18">
        <f>'март 2016 '!DS12+'февраль 2016'!DS11+'январь 2016'!DS12</f>
        <v>0</v>
      </c>
      <c r="DT17" s="18">
        <f>'март 2016 '!DT12+'февраль 2016'!DT11+'январь 2016'!DT12</f>
        <v>0</v>
      </c>
      <c r="DU17" s="18">
        <f>'март 2016 '!DU12+'февраль 2016'!DU11+'январь 2016'!DU12</f>
        <v>0</v>
      </c>
      <c r="DV17" s="18">
        <f>'март 2016 '!DV12+'февраль 2016'!DV11+'январь 2016'!DV12</f>
        <v>0</v>
      </c>
      <c r="DW17" s="18">
        <f>'март 2016 '!DW12+'февраль 2016'!DW11+'январь 2016'!DW12</f>
        <v>0</v>
      </c>
      <c r="DX17" s="18">
        <f>'март 2016 '!DX12+'февраль 2016'!DX11+'январь 2016'!DX12</f>
        <v>0</v>
      </c>
      <c r="DY17" s="18">
        <f>'март 2016 '!DY12+'февраль 2016'!DY11+'январь 2016'!DY12</f>
        <v>0</v>
      </c>
      <c r="DZ17" s="18">
        <f>'март 2016 '!DZ12+'февраль 2016'!DZ11+'январь 2016'!DZ12</f>
        <v>0</v>
      </c>
      <c r="EA17" s="18">
        <f>'март 2016 '!EA12+'февраль 2016'!EA11+'январь 2016'!EA12</f>
        <v>0</v>
      </c>
      <c r="EB17" s="18">
        <f>'март 2016 '!EB12+'февраль 2016'!EB11+'январь 2016'!EB12</f>
        <v>0</v>
      </c>
      <c r="EC17" s="18">
        <f>'март 2016 '!EC12+'февраль 2016'!EC11+'январь 2016'!EC12</f>
        <v>0</v>
      </c>
      <c r="ED17" s="18">
        <f>'март 2016 '!ED12+'февраль 2016'!ED11+'январь 2016'!ED12</f>
        <v>0</v>
      </c>
      <c r="EE17" s="18">
        <f>'март 2016 '!EE12+'февраль 2016'!EE11+'январь 2016'!EE12</f>
        <v>0</v>
      </c>
      <c r="EF17" s="18">
        <f>'март 2016 '!EF12+'февраль 2016'!EF11+'январь 2016'!EF12</f>
        <v>0</v>
      </c>
      <c r="EG17" s="18">
        <f>'март 2016 '!EG12+'февраль 2016'!EG11+'январь 2016'!EG12</f>
        <v>0</v>
      </c>
      <c r="EH17" s="18">
        <f>'март 2016 '!EH12+'февраль 2016'!EH11+'январь 2016'!EH12</f>
        <v>0</v>
      </c>
      <c r="EI17" s="18">
        <f>'март 2016 '!EI12+'февраль 2016'!EI11+'январь 2016'!EI12</f>
        <v>0</v>
      </c>
      <c r="EJ17" s="18">
        <f>'март 2016 '!EJ12+'февраль 2016'!EJ11+'январь 2016'!EJ12</f>
        <v>0</v>
      </c>
      <c r="EK17" s="18">
        <f>'март 2016 '!EK12+'февраль 2016'!EK11+'январь 2016'!EK12</f>
        <v>0</v>
      </c>
      <c r="EL17" s="18">
        <f>'март 2016 '!EL12+'февраль 2016'!EL11+'январь 2016'!EL12</f>
        <v>0</v>
      </c>
      <c r="EM17" s="18">
        <f>'март 2016 '!EM12+'февраль 2016'!EM11+'январь 2016'!EM12</f>
        <v>0</v>
      </c>
      <c r="EN17" s="18">
        <f>'март 2016 '!EN12+'февраль 2016'!EN11+'январь 2016'!EN12</f>
        <v>0</v>
      </c>
      <c r="EO17" s="18">
        <f>'март 2016 '!EO12+'февраль 2016'!EO11+'январь 2016'!EO12</f>
        <v>0</v>
      </c>
      <c r="EP17" s="18">
        <f>'март 2016 '!EP12+'февраль 2016'!EP11+'январь 2016'!EP12</f>
        <v>0</v>
      </c>
      <c r="EQ17" s="18">
        <f>'март 2016 '!EQ12+'февраль 2016'!EQ11+'январь 2016'!EQ12</f>
        <v>0</v>
      </c>
      <c r="ER17" s="18">
        <f>'март 2016 '!ER12+'февраль 2016'!ER11+'январь 2016'!ER12</f>
        <v>0</v>
      </c>
      <c r="ES17" s="18">
        <f>'март 2016 '!ES12+'февраль 2016'!ES11+'январь 2016'!ES12</f>
        <v>0</v>
      </c>
      <c r="ET17" s="18">
        <f>'март 2016 '!ET12+'февраль 2016'!ET11+'январь 2016'!ET12</f>
        <v>0</v>
      </c>
      <c r="EU17" s="18">
        <f>'март 2016 '!EU12+'февраль 2016'!EU11+'январь 2016'!EU12</f>
        <v>0</v>
      </c>
      <c r="EV17" s="18">
        <f>'март 2016 '!EV12+'февраль 2016'!EV11+'январь 2016'!EV12</f>
        <v>0</v>
      </c>
      <c r="EW17" s="18">
        <f>'март 2016 '!EW12+'февраль 2016'!EW11+'январь 2016'!EW12</f>
        <v>0</v>
      </c>
      <c r="EX17" s="18">
        <f>'март 2016 '!EX12+'февраль 2016'!EX11+'январь 2016'!EX12</f>
        <v>0</v>
      </c>
      <c r="EY17" s="18">
        <f>'март 2016 '!EY12+'февраль 2016'!EY11+'январь 2016'!EY12</f>
        <v>0</v>
      </c>
      <c r="EZ17" s="18">
        <f>'март 2016 '!EZ12+'февраль 2016'!EZ11+'январь 2016'!EZ12</f>
        <v>0</v>
      </c>
      <c r="FA17" s="18">
        <f>'март 2016 '!FA12+'февраль 2016'!FA11+'январь 2016'!FA12</f>
        <v>0</v>
      </c>
      <c r="FB17" s="18">
        <f>'март 2016 '!FB12+'февраль 2016'!FB11+'январь 2016'!FB12</f>
        <v>0</v>
      </c>
      <c r="FC17" s="18">
        <f>'март 2016 '!FC12+'февраль 2016'!FC11+'январь 2016'!FC12</f>
        <v>0</v>
      </c>
      <c r="FD17" s="18">
        <f>'март 2016 '!FD12+'февраль 2016'!FD11+'январь 2016'!FD12</f>
        <v>0</v>
      </c>
      <c r="FE17" s="18">
        <f>'март 2016 '!FE12+'февраль 2016'!FE11+'январь 2016'!FE12</f>
        <v>0</v>
      </c>
      <c r="FF17" s="18">
        <f>'март 2016 '!FF12+'февраль 2016'!FF11+'январь 2016'!FF12</f>
        <v>0</v>
      </c>
      <c r="FG17" s="18">
        <f>'март 2016 '!FG12+'февраль 2016'!FG11+'январь 2016'!FG12</f>
        <v>0</v>
      </c>
      <c r="FH17" s="18">
        <f>'март 2016 '!FH12+'февраль 2016'!FH11+'январь 2016'!FH12</f>
        <v>0</v>
      </c>
      <c r="FI17" s="18">
        <f>'март 2016 '!FI12+'февраль 2016'!FI11+'январь 2016'!FI12</f>
        <v>0</v>
      </c>
      <c r="FJ17" s="18">
        <f>'март 2016 '!FJ12+'февраль 2016'!FJ11+'январь 2016'!FJ12</f>
        <v>0</v>
      </c>
      <c r="FK17" s="18">
        <f>'март 2016 '!FK12+'февраль 2016'!FK11+'январь 2016'!FK12</f>
        <v>0</v>
      </c>
      <c r="FL17" s="18">
        <f>'март 2016 '!FL12+'февраль 2016'!FL11+'январь 2016'!FL12</f>
        <v>0</v>
      </c>
      <c r="FM17" s="18">
        <f>'март 2016 '!FM12+'февраль 2016'!FM11+'январь 2016'!FM12</f>
        <v>0</v>
      </c>
      <c r="FN17" s="18">
        <f>'март 2016 '!FN12+'февраль 2016'!FN11+'январь 2016'!FN12</f>
        <v>0</v>
      </c>
      <c r="FO17" s="18">
        <f>'март 2016 '!FO12+'февраль 2016'!FO11+'январь 2016'!FO12</f>
        <v>0</v>
      </c>
      <c r="FP17" s="18">
        <f>'март 2016 '!FP12+'февраль 2016'!FP11+'январь 2016'!FP12</f>
        <v>0</v>
      </c>
      <c r="FQ17" s="18">
        <f>'март 2016 '!FQ12+'февраль 2016'!FQ11+'январь 2016'!FQ12</f>
        <v>0</v>
      </c>
      <c r="FR17" s="18">
        <f>'март 2016 '!FR12+'февраль 2016'!FR11+'январь 2016'!FR12</f>
        <v>0</v>
      </c>
      <c r="FS17" s="18">
        <f>'март 2016 '!FS12+'февраль 2016'!FS11+'январь 2016'!FS12</f>
        <v>0</v>
      </c>
      <c r="FT17" s="18">
        <f>'март 2016 '!FT12+'февраль 2016'!FT11+'январь 2016'!FT12</f>
        <v>0</v>
      </c>
      <c r="FU17" s="18">
        <f>'март 2016 '!FU12+'февраль 2016'!FU11+'январь 2016'!FU12</f>
        <v>0</v>
      </c>
      <c r="FV17" s="18">
        <f>'март 2016 '!FV12+'февраль 2016'!FV11+'январь 2016'!FV12</f>
        <v>0</v>
      </c>
      <c r="FW17" s="18">
        <f>'март 2016 '!FW12+'февраль 2016'!FW11+'январь 2016'!FW12</f>
        <v>0</v>
      </c>
      <c r="FX17" s="18">
        <f>'март 2016 '!FX12+'февраль 2016'!FX11+'январь 2016'!FX12</f>
        <v>0</v>
      </c>
      <c r="FY17" s="18">
        <f>'март 2016 '!FY12+'февраль 2016'!FY11+'январь 2016'!FY12</f>
        <v>0</v>
      </c>
      <c r="FZ17" s="18">
        <f>'март 2016 '!FZ12+'февраль 2016'!FZ11+'январь 2016'!FZ12</f>
        <v>0</v>
      </c>
      <c r="GA17" s="18">
        <f>'март 2016 '!GA12+'февраль 2016'!GA11+'январь 2016'!GA12</f>
        <v>0</v>
      </c>
      <c r="GB17" s="18">
        <f>'март 2016 '!GB12+'февраль 2016'!GB11+'январь 2016'!GB12</f>
        <v>0</v>
      </c>
      <c r="GC17" s="18">
        <f>'март 2016 '!GC12+'февраль 2016'!GC11+'январь 2016'!GC12</f>
        <v>0</v>
      </c>
      <c r="GD17" s="18">
        <f>'март 2016 '!GD12+'февраль 2016'!GD11+'январь 2016'!GD12</f>
        <v>0</v>
      </c>
      <c r="GE17" s="18">
        <f>'март 2016 '!GE12+'февраль 2016'!GE11+'январь 2016'!GE12</f>
        <v>0</v>
      </c>
      <c r="GF17" s="18">
        <f>'март 2016 '!GF12+'февраль 2016'!GF11+'январь 2016'!GF12</f>
        <v>0</v>
      </c>
      <c r="GG17" s="18">
        <f>'март 2016 '!GG12+'февраль 2016'!GG11+'январь 2016'!GG12</f>
        <v>0</v>
      </c>
      <c r="GH17" s="18">
        <f>'март 2016 '!GH12+'февраль 2016'!GH11+'январь 2016'!GH12</f>
        <v>0</v>
      </c>
      <c r="GI17" s="18">
        <f>'март 2016 '!GI12+'февраль 2016'!GI11+'январь 2016'!GI12</f>
        <v>0</v>
      </c>
      <c r="GJ17" s="18">
        <f>'март 2016 '!GJ12+'февраль 2016'!GJ11+'январь 2016'!GJ12</f>
        <v>0</v>
      </c>
      <c r="GK17" s="18">
        <f>'март 2016 '!GK12+'февраль 2016'!GK11+'январь 2016'!GK12</f>
        <v>0</v>
      </c>
      <c r="GL17" s="18">
        <f>'март 2016 '!GL12+'февраль 2016'!GL11+'январь 2016'!GL12</f>
        <v>0</v>
      </c>
      <c r="GM17" s="18">
        <f>'март 2016 '!GM12+'февраль 2016'!GM11+'январь 2016'!GM12</f>
        <v>0</v>
      </c>
      <c r="GN17" s="18">
        <f>'март 2016 '!GN12+'февраль 2016'!GN11+'январь 2016'!GN12</f>
        <v>0</v>
      </c>
      <c r="GO17" s="18">
        <f>'март 2016 '!GO12+'февраль 2016'!GO11+'январь 2016'!GO12</f>
        <v>0</v>
      </c>
      <c r="GP17" s="18">
        <f>'март 2016 '!GP12+'февраль 2016'!GP11+'январь 2016'!GP12</f>
        <v>0</v>
      </c>
      <c r="GQ17" s="18">
        <f>'март 2016 '!GQ12+'февраль 2016'!GQ11+'январь 2016'!GQ12</f>
        <v>0</v>
      </c>
      <c r="GR17" s="18">
        <f>'март 2016 '!GR12+'февраль 2016'!GR11+'январь 2016'!GR12</f>
        <v>0</v>
      </c>
      <c r="GS17" s="18">
        <f>'март 2016 '!GS12+'февраль 2016'!GS11+'январь 2016'!GS12</f>
        <v>0</v>
      </c>
      <c r="GT17" s="18">
        <f>'март 2016 '!GT12+'февраль 2016'!GT11+'январь 2016'!GT12</f>
        <v>0</v>
      </c>
      <c r="GU17" s="18">
        <f>'март 2016 '!GU12+'февраль 2016'!GU11+'январь 2016'!GU12</f>
        <v>0</v>
      </c>
      <c r="GV17" s="18">
        <f>'март 2016 '!GV12+'февраль 2016'!GV11+'январь 2016'!GV12</f>
        <v>0</v>
      </c>
      <c r="GW17" s="18">
        <f>'март 2016 '!GW12+'февраль 2016'!GW11+'январь 2016'!GW12</f>
        <v>0</v>
      </c>
      <c r="GX17" s="18">
        <f>'март 2016 '!GX12+'февраль 2016'!GX11+'январь 2016'!GX12</f>
        <v>0</v>
      </c>
      <c r="GY17" s="18">
        <f>'март 2016 '!GY12+'февраль 2016'!GY11+'январь 2016'!GY12</f>
        <v>0</v>
      </c>
      <c r="GZ17" s="18">
        <f>'март 2016 '!GZ12+'февраль 2016'!GZ11+'январь 2016'!GZ12</f>
        <v>0</v>
      </c>
      <c r="HA17" s="18">
        <f>'март 2016 '!HA12+'февраль 2016'!HA11+'январь 2016'!HA12</f>
        <v>0</v>
      </c>
      <c r="HB17" s="18">
        <f>'март 2016 '!HB12+'февраль 2016'!HB11+'январь 2016'!HB12</f>
        <v>0</v>
      </c>
      <c r="HC17" s="18">
        <f>'март 2016 '!HC12+'февраль 2016'!HC11+'январь 2016'!HC12</f>
        <v>0</v>
      </c>
      <c r="HD17" s="18">
        <f>'март 2016 '!HD12+'февраль 2016'!HD11+'январь 2016'!HD12</f>
        <v>0</v>
      </c>
      <c r="HE17" s="18">
        <f>'март 2016 '!HE12+'февраль 2016'!HE11+'январь 2016'!HE12</f>
        <v>0</v>
      </c>
      <c r="HF17" s="18">
        <f>'март 2016 '!HF12+'февраль 2016'!HF11+'январь 2016'!HF12</f>
        <v>0</v>
      </c>
      <c r="HG17" s="18">
        <f>'март 2016 '!HG12+'февраль 2016'!HG11+'январь 2016'!HG12</f>
        <v>0</v>
      </c>
      <c r="HH17" s="18">
        <f>'март 2016 '!HH12+'февраль 2016'!HH11+'январь 2016'!HH12</f>
        <v>0</v>
      </c>
      <c r="HI17" s="18">
        <f>'март 2016 '!HI12+'февраль 2016'!HI11+'январь 2016'!HI12</f>
        <v>0</v>
      </c>
      <c r="HJ17" s="18">
        <f>'март 2016 '!HJ12+'февраль 2016'!HJ11+'январь 2016'!HJ12</f>
        <v>0</v>
      </c>
      <c r="HK17" s="18">
        <f>'март 2016 '!HK12+'февраль 2016'!HK11+'январь 2016'!HK12</f>
        <v>0</v>
      </c>
      <c r="HL17" s="18">
        <f>'март 2016 '!HL12+'февраль 2016'!HL11+'январь 2016'!HL12</f>
        <v>0</v>
      </c>
      <c r="HM17" s="18">
        <f>'март 2016 '!HM12+'февраль 2016'!HM11+'январь 2016'!HM12</f>
        <v>0</v>
      </c>
      <c r="HN17" s="18">
        <f>'март 2016 '!HN12+'февраль 2016'!HN11+'январь 2016'!HN12</f>
        <v>0</v>
      </c>
      <c r="HO17" s="18">
        <f>'март 2016 '!HO12+'февраль 2016'!HO11+'январь 2016'!HO12</f>
        <v>0</v>
      </c>
      <c r="HP17" s="18">
        <f>'март 2016 '!HP12+'февраль 2016'!HP11+'январь 2016'!HP12</f>
        <v>0</v>
      </c>
      <c r="HQ17" s="18">
        <f>'март 2016 '!HQ12+'февраль 2016'!HQ11+'январь 2016'!HQ12</f>
        <v>0</v>
      </c>
      <c r="HR17" s="18">
        <f>'март 2016 '!HR12+'февраль 2016'!HR11+'январь 2016'!HR12</f>
        <v>0</v>
      </c>
      <c r="HS17" s="18">
        <f>'март 2016 '!HS12+'февраль 2016'!HS11+'январь 2016'!HS12</f>
        <v>0</v>
      </c>
      <c r="HT17" s="18">
        <f>'март 2016 '!HT12+'февраль 2016'!HT11+'январь 2016'!HT12</f>
        <v>0</v>
      </c>
      <c r="HU17" s="18">
        <f>'март 2016 '!HU12+'февраль 2016'!HU11+'январь 2016'!HU12</f>
        <v>0</v>
      </c>
      <c r="HV17" s="18">
        <f>'март 2016 '!HV12+'февраль 2016'!HV11+'январь 2016'!HV12</f>
        <v>0</v>
      </c>
      <c r="HW17" s="18">
        <f>'март 2016 '!HW12+'февраль 2016'!HW11+'январь 2016'!HW12</f>
        <v>0</v>
      </c>
      <c r="HX17" s="18">
        <f>'март 2016 '!HX12+'февраль 2016'!HX11+'январь 2016'!HX12</f>
        <v>0</v>
      </c>
      <c r="HY17" s="18">
        <f>'март 2016 '!HY12+'февраль 2016'!HY11+'январь 2016'!HY12</f>
        <v>0</v>
      </c>
      <c r="HZ17" s="18">
        <f>'март 2016 '!HZ12+'февраль 2016'!HZ11+'январь 2016'!HZ12</f>
        <v>0</v>
      </c>
      <c r="IA17" s="18">
        <f>'март 2016 '!IA12+'февраль 2016'!IA11+'январь 2016'!IA12</f>
        <v>0</v>
      </c>
      <c r="IB17" s="18">
        <f>'март 2016 '!IB12+'февраль 2016'!IB11+'январь 2016'!IB12</f>
        <v>0</v>
      </c>
      <c r="IC17" s="18">
        <f>'март 2016 '!IC12+'февраль 2016'!IC11+'январь 2016'!IC12</f>
        <v>0</v>
      </c>
      <c r="ID17" s="18">
        <f>'март 2016 '!ID12+'февраль 2016'!ID11+'январь 2016'!ID12</f>
        <v>0</v>
      </c>
      <c r="IE17" s="18">
        <f>'март 2016 '!IE12+'февраль 2016'!IE11+'январь 2016'!IE12</f>
        <v>0</v>
      </c>
      <c r="IF17" s="18">
        <f>'март 2016 '!IF12+'февраль 2016'!IF11+'январь 2016'!IF12</f>
        <v>0</v>
      </c>
    </row>
    <row r="18" spans="1:240" ht="13.5" customHeight="1">
      <c r="A18" s="15" t="s">
        <v>24</v>
      </c>
      <c r="B18" s="44" t="s">
        <v>25</v>
      </c>
      <c r="C18" s="16" t="s">
        <v>20</v>
      </c>
      <c r="D18" s="23">
        <f t="shared" si="0"/>
        <v>0</v>
      </c>
      <c r="E18" s="17">
        <f t="shared" si="1"/>
        <v>0</v>
      </c>
      <c r="F18" s="17"/>
      <c r="G18" s="18">
        <f>'март 2016 '!G13+'февраль 2016'!G12+'январь 2016'!G13</f>
        <v>0</v>
      </c>
      <c r="H18" s="18">
        <f>'март 2016 '!H13+'февраль 2016'!H12+'январь 2016'!H13</f>
        <v>0</v>
      </c>
      <c r="I18" s="18">
        <f>'март 2016 '!I13+'февраль 2016'!I12+'январь 2016'!I13</f>
        <v>0</v>
      </c>
      <c r="J18" s="18">
        <f>'март 2016 '!J13+'февраль 2016'!J12+'январь 2016'!J13</f>
        <v>0</v>
      </c>
      <c r="K18" s="18">
        <f>'март 2016 '!K13+'февраль 2016'!K12+'январь 2016'!K13</f>
        <v>0</v>
      </c>
      <c r="L18" s="18">
        <f>'март 2016 '!L13+'февраль 2016'!L12+'январь 2016'!L13</f>
        <v>0</v>
      </c>
      <c r="M18" s="18">
        <f>'март 2016 '!M13+'февраль 2016'!M12+'январь 2016'!M13</f>
        <v>0</v>
      </c>
      <c r="N18" s="18">
        <f>'март 2016 '!N13+'февраль 2016'!N12+'январь 2016'!N13</f>
        <v>0</v>
      </c>
      <c r="O18" s="18">
        <f>'март 2016 '!O13+'февраль 2016'!O12+'январь 2016'!O13</f>
        <v>0</v>
      </c>
      <c r="P18" s="18">
        <f>'март 2016 '!P13+'февраль 2016'!P12+'январь 2016'!P13</f>
        <v>0</v>
      </c>
      <c r="Q18" s="18">
        <f>'март 2016 '!Q13+'февраль 2016'!Q12+'январь 2016'!Q13</f>
        <v>0</v>
      </c>
      <c r="R18" s="18">
        <f>'март 2016 '!R13+'февраль 2016'!R12+'январь 2016'!R13</f>
        <v>0</v>
      </c>
      <c r="S18" s="18">
        <f>'март 2016 '!S13+'февраль 2016'!S12+'январь 2016'!S13</f>
        <v>0</v>
      </c>
      <c r="T18" s="18">
        <f>'март 2016 '!T13+'февраль 2016'!T12+'январь 2016'!T13</f>
        <v>0</v>
      </c>
      <c r="U18" s="18">
        <f>'март 2016 '!U13+'февраль 2016'!U12+'январь 2016'!U13</f>
        <v>0</v>
      </c>
      <c r="V18" s="18">
        <f>'март 2016 '!V13+'февраль 2016'!V12+'январь 2016'!V13</f>
        <v>0</v>
      </c>
      <c r="W18" s="18">
        <f>'март 2016 '!W13+'февраль 2016'!W12+'январь 2016'!W13</f>
        <v>0</v>
      </c>
      <c r="X18" s="18">
        <f>'март 2016 '!X13+'февраль 2016'!X12+'январь 2016'!X13</f>
        <v>0</v>
      </c>
      <c r="Y18" s="18">
        <f>'март 2016 '!Y13+'февраль 2016'!Y12+'январь 2016'!Y13</f>
        <v>0</v>
      </c>
      <c r="Z18" s="18">
        <f>'март 2016 '!Z13+'февраль 2016'!Z12+'январь 2016'!Z13</f>
        <v>0</v>
      </c>
      <c r="AA18" s="18">
        <f>'март 2016 '!AA13+'февраль 2016'!AA12+'январь 2016'!AA13</f>
        <v>0</v>
      </c>
      <c r="AB18" s="18">
        <f>'март 2016 '!AB13+'февраль 2016'!AB12+'январь 2016'!AB13</f>
        <v>0</v>
      </c>
      <c r="AC18" s="18">
        <f>'март 2016 '!AC13+'февраль 2016'!AC12+'январь 2016'!AC13</f>
        <v>0</v>
      </c>
      <c r="AD18" s="18">
        <f>'март 2016 '!AD13+'февраль 2016'!AD12+'январь 2016'!AD13</f>
        <v>0</v>
      </c>
      <c r="AE18" s="18">
        <f>'март 2016 '!AE13+'февраль 2016'!AE12+'январь 2016'!AE13</f>
        <v>0</v>
      </c>
      <c r="AF18" s="18">
        <f>'март 2016 '!AF13+'февраль 2016'!AF12+'январь 2016'!AF13</f>
        <v>0</v>
      </c>
      <c r="AG18" s="18">
        <f>'март 2016 '!AG13+'февраль 2016'!AG12+'январь 2016'!AG13</f>
        <v>0</v>
      </c>
      <c r="AH18" s="18">
        <f>'март 2016 '!AH13+'февраль 2016'!AH12+'январь 2016'!AH13</f>
        <v>0</v>
      </c>
      <c r="AI18" s="18">
        <f>'март 2016 '!AI13+'февраль 2016'!AI12+'январь 2016'!AI13</f>
        <v>0</v>
      </c>
      <c r="AJ18" s="18">
        <f>'март 2016 '!AJ13+'февраль 2016'!AJ12+'январь 2016'!AJ13</f>
        <v>0</v>
      </c>
      <c r="AK18" s="18">
        <f>'март 2016 '!AK13+'февраль 2016'!AK12+'январь 2016'!AK13</f>
        <v>0</v>
      </c>
      <c r="AL18" s="18">
        <f>'март 2016 '!AL13+'февраль 2016'!AL12+'январь 2016'!AL13</f>
        <v>0</v>
      </c>
      <c r="AM18" s="18">
        <f>'март 2016 '!AM13+'февраль 2016'!AM12+'январь 2016'!AM13</f>
        <v>0</v>
      </c>
      <c r="AN18" s="18">
        <f>'март 2016 '!AN13+'февраль 2016'!AN12+'январь 2016'!AN13</f>
        <v>0</v>
      </c>
      <c r="AO18" s="18">
        <f>'март 2016 '!AO13+'февраль 2016'!AO12+'январь 2016'!AO13</f>
        <v>0</v>
      </c>
      <c r="AP18" s="18">
        <f>'март 2016 '!AP13+'февраль 2016'!AP12+'январь 2016'!AP13</f>
        <v>0</v>
      </c>
      <c r="AQ18" s="18">
        <f>'март 2016 '!AQ13+'февраль 2016'!AQ12+'январь 2016'!AQ13</f>
        <v>0</v>
      </c>
      <c r="AR18" s="18">
        <f>'март 2016 '!AR13+'февраль 2016'!AR12+'январь 2016'!AR13</f>
        <v>0</v>
      </c>
      <c r="AS18" s="18">
        <f>'март 2016 '!AS13+'февраль 2016'!AS12+'январь 2016'!AS13</f>
        <v>0</v>
      </c>
      <c r="AT18" s="18">
        <f>'март 2016 '!AT13+'февраль 2016'!AT12+'январь 2016'!AT13</f>
        <v>0</v>
      </c>
      <c r="AU18" s="18">
        <f>'март 2016 '!AU13+'февраль 2016'!AU12+'январь 2016'!AU13</f>
        <v>0</v>
      </c>
      <c r="AV18" s="18">
        <f>'март 2016 '!AV13+'февраль 2016'!AV12+'январь 2016'!AV13</f>
        <v>0</v>
      </c>
      <c r="AW18" s="18">
        <f>'март 2016 '!AW13+'февраль 2016'!AW12+'январь 2016'!AW13</f>
        <v>0</v>
      </c>
      <c r="AX18" s="18">
        <f>'март 2016 '!AX13+'февраль 2016'!AX12+'январь 2016'!AX13</f>
        <v>0</v>
      </c>
      <c r="AY18" s="18">
        <f>'март 2016 '!AY13+'февраль 2016'!AY12+'январь 2016'!AY13</f>
        <v>0</v>
      </c>
      <c r="AZ18" s="18">
        <f>'март 2016 '!AZ13+'февраль 2016'!AZ12+'январь 2016'!AZ13</f>
        <v>0</v>
      </c>
      <c r="BA18" s="18">
        <f>'март 2016 '!BA13+'февраль 2016'!BA12+'январь 2016'!BA13</f>
        <v>0</v>
      </c>
      <c r="BB18" s="18">
        <f>'март 2016 '!BB13+'февраль 2016'!BB12+'январь 2016'!BB13</f>
        <v>0</v>
      </c>
      <c r="BC18" s="18">
        <f>'март 2016 '!BC13+'февраль 2016'!BC12+'январь 2016'!BC13</f>
        <v>0</v>
      </c>
      <c r="BD18" s="18">
        <f>'март 2016 '!BD13+'февраль 2016'!BD12+'январь 2016'!BD13</f>
        <v>0</v>
      </c>
      <c r="BE18" s="18">
        <f>'март 2016 '!BE13+'февраль 2016'!BE12+'январь 2016'!BE13</f>
        <v>0</v>
      </c>
      <c r="BF18" s="18">
        <f>'март 2016 '!BF13+'февраль 2016'!BF12+'январь 2016'!BF13</f>
        <v>0</v>
      </c>
      <c r="BG18" s="18">
        <f>'март 2016 '!BG13+'февраль 2016'!BG12+'январь 2016'!BG13</f>
        <v>0</v>
      </c>
      <c r="BH18" s="18">
        <f>'март 2016 '!BH13+'февраль 2016'!BH12+'январь 2016'!BH13</f>
        <v>0</v>
      </c>
      <c r="BI18" s="18">
        <f>'март 2016 '!BI13+'февраль 2016'!BI12+'январь 2016'!BI13</f>
        <v>0</v>
      </c>
      <c r="BJ18" s="18">
        <f>'март 2016 '!BJ13+'февраль 2016'!BJ12+'январь 2016'!BJ13</f>
        <v>0</v>
      </c>
      <c r="BK18" s="18">
        <f>'март 2016 '!BK13+'февраль 2016'!BK12+'январь 2016'!BK13</f>
        <v>0</v>
      </c>
      <c r="BL18" s="18">
        <f>'март 2016 '!BL13+'февраль 2016'!BL12+'январь 2016'!BL13</f>
        <v>0</v>
      </c>
      <c r="BM18" s="18">
        <f>'март 2016 '!BM13+'февраль 2016'!BM12+'январь 2016'!BM13</f>
        <v>0</v>
      </c>
      <c r="BN18" s="18">
        <f>'март 2016 '!BN13+'февраль 2016'!BN12+'январь 2016'!BN13</f>
        <v>0</v>
      </c>
      <c r="BO18" s="18">
        <f>'март 2016 '!BO13+'февраль 2016'!BO12+'январь 2016'!BO13</f>
        <v>0</v>
      </c>
      <c r="BP18" s="18">
        <f>'март 2016 '!BP13+'февраль 2016'!BP12+'январь 2016'!BP13</f>
        <v>0</v>
      </c>
      <c r="BQ18" s="18">
        <f>'март 2016 '!BQ13+'февраль 2016'!BQ12+'январь 2016'!BQ13</f>
        <v>0</v>
      </c>
      <c r="BR18" s="18">
        <f>'март 2016 '!BR13+'февраль 2016'!BR12+'январь 2016'!BR13</f>
        <v>0</v>
      </c>
      <c r="BS18" s="18">
        <f>'март 2016 '!BS13+'февраль 2016'!BS12+'январь 2016'!BS13</f>
        <v>0</v>
      </c>
      <c r="BT18" s="18">
        <f>'март 2016 '!BT13+'февраль 2016'!BT12+'январь 2016'!BT13</f>
        <v>0</v>
      </c>
      <c r="BU18" s="18">
        <f>'март 2016 '!BU13+'февраль 2016'!BU12+'январь 2016'!BU13</f>
        <v>0</v>
      </c>
      <c r="BV18" s="18">
        <f>'март 2016 '!BV13+'февраль 2016'!BV12+'январь 2016'!BV13</f>
        <v>0</v>
      </c>
      <c r="BW18" s="18">
        <f>'март 2016 '!BW13+'февраль 2016'!BW12+'январь 2016'!BW13</f>
        <v>0</v>
      </c>
      <c r="BX18" s="18">
        <f>'март 2016 '!BX13+'февраль 2016'!BX12+'январь 2016'!BX13</f>
        <v>0</v>
      </c>
      <c r="BY18" s="18">
        <f>'март 2016 '!BY13+'февраль 2016'!BY12+'январь 2016'!BY13</f>
        <v>0</v>
      </c>
      <c r="BZ18" s="18">
        <f>'март 2016 '!BZ13+'февраль 2016'!BZ12+'январь 2016'!BZ13</f>
        <v>0</v>
      </c>
      <c r="CA18" s="18">
        <f>'март 2016 '!CA13+'февраль 2016'!CA12+'январь 2016'!CA13</f>
        <v>0</v>
      </c>
      <c r="CB18" s="18">
        <f>'март 2016 '!CB13+'февраль 2016'!CB12+'январь 2016'!CB13</f>
        <v>0</v>
      </c>
      <c r="CC18" s="18">
        <f>'март 2016 '!CC13+'февраль 2016'!CC12+'январь 2016'!CC13</f>
        <v>0</v>
      </c>
      <c r="CD18" s="18">
        <f>'март 2016 '!CD13+'февраль 2016'!CD12+'январь 2016'!CD13</f>
        <v>0</v>
      </c>
      <c r="CE18" s="18">
        <f>'март 2016 '!CE13+'февраль 2016'!CE12+'январь 2016'!CE13</f>
        <v>0</v>
      </c>
      <c r="CF18" s="18">
        <f>'март 2016 '!CF13+'февраль 2016'!CF12+'январь 2016'!CF13</f>
        <v>0</v>
      </c>
      <c r="CG18" s="18">
        <f>'март 2016 '!CG13+'февраль 2016'!CG12+'январь 2016'!CG13</f>
        <v>0</v>
      </c>
      <c r="CH18" s="18">
        <f>'март 2016 '!CH13+'февраль 2016'!CH12+'январь 2016'!CH13</f>
        <v>0</v>
      </c>
      <c r="CI18" s="18">
        <f>'март 2016 '!CI13+'февраль 2016'!CI12+'январь 2016'!CI13</f>
        <v>0</v>
      </c>
      <c r="CJ18" s="18">
        <f>'март 2016 '!CJ13+'февраль 2016'!CJ12+'январь 2016'!CJ13</f>
        <v>0</v>
      </c>
      <c r="CK18" s="18">
        <f>'март 2016 '!CK13+'февраль 2016'!CK12+'январь 2016'!CK13</f>
        <v>0</v>
      </c>
      <c r="CL18" s="18">
        <f>'март 2016 '!CL13+'февраль 2016'!CL12+'январь 2016'!CL13</f>
        <v>0</v>
      </c>
      <c r="CM18" s="18">
        <f>'март 2016 '!CM13+'февраль 2016'!CM12+'январь 2016'!CM13</f>
        <v>0</v>
      </c>
      <c r="CN18" s="18">
        <f>'март 2016 '!CN13+'февраль 2016'!CN12+'январь 2016'!CN13</f>
        <v>0</v>
      </c>
      <c r="CO18" s="18">
        <f>'март 2016 '!CO13+'февраль 2016'!CO12+'январь 2016'!CO13</f>
        <v>0</v>
      </c>
      <c r="CP18" s="18">
        <f>'март 2016 '!CP13+'февраль 2016'!CP12+'январь 2016'!CP13</f>
        <v>0</v>
      </c>
      <c r="CQ18" s="18">
        <f>'март 2016 '!CQ13+'февраль 2016'!CQ12+'январь 2016'!CQ13</f>
        <v>0</v>
      </c>
      <c r="CR18" s="18">
        <f>'март 2016 '!CR13+'февраль 2016'!CR12+'январь 2016'!CR13</f>
        <v>0</v>
      </c>
      <c r="CS18" s="18">
        <f>'март 2016 '!CS13+'февраль 2016'!CS12+'январь 2016'!CS13</f>
        <v>0</v>
      </c>
      <c r="CT18" s="18">
        <f>'март 2016 '!CT13+'февраль 2016'!CT12+'январь 2016'!CT13</f>
        <v>0</v>
      </c>
      <c r="CU18" s="18">
        <f>'март 2016 '!CU13+'февраль 2016'!CU12+'январь 2016'!CU13</f>
        <v>0</v>
      </c>
      <c r="CV18" s="18">
        <f>'март 2016 '!CV13+'февраль 2016'!CV12+'январь 2016'!CV13</f>
        <v>0</v>
      </c>
      <c r="CW18" s="18">
        <f>'март 2016 '!CW13+'февраль 2016'!CW12+'январь 2016'!CW13</f>
        <v>0</v>
      </c>
      <c r="CX18" s="18">
        <f>'март 2016 '!CX13+'февраль 2016'!CX12+'январь 2016'!CX13</f>
        <v>0</v>
      </c>
      <c r="CY18" s="18">
        <f>'март 2016 '!CY13+'февраль 2016'!CY12+'январь 2016'!CY13</f>
        <v>0</v>
      </c>
      <c r="CZ18" s="18">
        <f>'март 2016 '!CZ13+'февраль 2016'!CZ12+'январь 2016'!CZ13</f>
        <v>0</v>
      </c>
      <c r="DA18" s="18">
        <f>'март 2016 '!DA13+'февраль 2016'!DA12+'январь 2016'!DA13</f>
        <v>0</v>
      </c>
      <c r="DB18" s="18">
        <f>'март 2016 '!DB13+'февраль 2016'!DB12+'январь 2016'!DB13</f>
        <v>0</v>
      </c>
      <c r="DC18" s="18">
        <f>'март 2016 '!DC13+'февраль 2016'!DC12+'январь 2016'!DC13</f>
        <v>0</v>
      </c>
      <c r="DD18" s="18">
        <f>'март 2016 '!DD13+'февраль 2016'!DD12+'январь 2016'!DD13</f>
        <v>0</v>
      </c>
      <c r="DE18" s="18">
        <f>'март 2016 '!DE13+'февраль 2016'!DE12+'январь 2016'!DE13</f>
        <v>0</v>
      </c>
      <c r="DF18" s="18">
        <f>'март 2016 '!DF13+'февраль 2016'!DF12+'январь 2016'!DF13</f>
        <v>0</v>
      </c>
      <c r="DG18" s="18">
        <f>'март 2016 '!DG13+'февраль 2016'!DG12+'январь 2016'!DG13</f>
        <v>0</v>
      </c>
      <c r="DH18" s="18">
        <f>'март 2016 '!DH13+'февраль 2016'!DH12+'январь 2016'!DH13</f>
        <v>0</v>
      </c>
      <c r="DI18" s="18">
        <f>'март 2016 '!DI13+'февраль 2016'!DI12+'январь 2016'!DI13</f>
        <v>0</v>
      </c>
      <c r="DJ18" s="18">
        <f>'март 2016 '!DJ13+'февраль 2016'!DJ12+'январь 2016'!DJ13</f>
        <v>0</v>
      </c>
      <c r="DK18" s="18">
        <f>'март 2016 '!DK13+'февраль 2016'!DK12+'январь 2016'!DK13</f>
        <v>0</v>
      </c>
      <c r="DL18" s="18">
        <f>'март 2016 '!DL13+'февраль 2016'!DL12+'январь 2016'!DL13</f>
        <v>0</v>
      </c>
      <c r="DM18" s="18">
        <f>'март 2016 '!DM13+'февраль 2016'!DM12+'январь 2016'!DM13</f>
        <v>0</v>
      </c>
      <c r="DN18" s="18">
        <f>'март 2016 '!DN13+'февраль 2016'!DN12+'январь 2016'!DN13</f>
        <v>0</v>
      </c>
      <c r="DO18" s="18">
        <f>'март 2016 '!DO13+'февраль 2016'!DO12+'январь 2016'!DO13</f>
        <v>0</v>
      </c>
      <c r="DP18" s="18">
        <f>'март 2016 '!DP13+'февраль 2016'!DP12+'январь 2016'!DP13</f>
        <v>0</v>
      </c>
      <c r="DQ18" s="18">
        <f>'март 2016 '!DQ13+'февраль 2016'!DQ12+'январь 2016'!DQ13</f>
        <v>0</v>
      </c>
      <c r="DR18" s="18">
        <f>'март 2016 '!DR13+'февраль 2016'!DR12+'январь 2016'!DR13</f>
        <v>0</v>
      </c>
      <c r="DS18" s="18">
        <f>'март 2016 '!DS13+'февраль 2016'!DS12+'январь 2016'!DS13</f>
        <v>0</v>
      </c>
      <c r="DT18" s="18">
        <f>'март 2016 '!DT13+'февраль 2016'!DT12+'январь 2016'!DT13</f>
        <v>0</v>
      </c>
      <c r="DU18" s="18">
        <f>'март 2016 '!DU13+'февраль 2016'!DU12+'январь 2016'!DU13</f>
        <v>0</v>
      </c>
      <c r="DV18" s="18">
        <f>'март 2016 '!DV13+'февраль 2016'!DV12+'январь 2016'!DV13</f>
        <v>0</v>
      </c>
      <c r="DW18" s="18">
        <f>'март 2016 '!DW13+'февраль 2016'!DW12+'январь 2016'!DW13</f>
        <v>0</v>
      </c>
      <c r="DX18" s="18">
        <f>'март 2016 '!DX13+'февраль 2016'!DX12+'январь 2016'!DX13</f>
        <v>0</v>
      </c>
      <c r="DY18" s="18">
        <f>'март 2016 '!DY13+'февраль 2016'!DY12+'январь 2016'!DY13</f>
        <v>0</v>
      </c>
      <c r="DZ18" s="18">
        <f>'март 2016 '!DZ13+'февраль 2016'!DZ12+'январь 2016'!DZ13</f>
        <v>0</v>
      </c>
      <c r="EA18" s="18">
        <f>'март 2016 '!EA13+'февраль 2016'!EA12+'январь 2016'!EA13</f>
        <v>0</v>
      </c>
      <c r="EB18" s="18">
        <f>'март 2016 '!EB13+'февраль 2016'!EB12+'январь 2016'!EB13</f>
        <v>0</v>
      </c>
      <c r="EC18" s="18">
        <f>'март 2016 '!EC13+'февраль 2016'!EC12+'январь 2016'!EC13</f>
        <v>0</v>
      </c>
      <c r="ED18" s="18">
        <f>'март 2016 '!ED13+'февраль 2016'!ED12+'январь 2016'!ED13</f>
        <v>0</v>
      </c>
      <c r="EE18" s="18">
        <f>'март 2016 '!EE13+'февраль 2016'!EE12+'январь 2016'!EE13</f>
        <v>0</v>
      </c>
      <c r="EF18" s="18">
        <f>'март 2016 '!EF13+'февраль 2016'!EF12+'январь 2016'!EF13</f>
        <v>0</v>
      </c>
      <c r="EG18" s="18">
        <f>'март 2016 '!EG13+'февраль 2016'!EG12+'январь 2016'!EG13</f>
        <v>0</v>
      </c>
      <c r="EH18" s="18">
        <f>'март 2016 '!EH13+'февраль 2016'!EH12+'январь 2016'!EH13</f>
        <v>0</v>
      </c>
      <c r="EI18" s="18">
        <f>'март 2016 '!EI13+'февраль 2016'!EI12+'январь 2016'!EI13</f>
        <v>0</v>
      </c>
      <c r="EJ18" s="18">
        <f>'март 2016 '!EJ13+'февраль 2016'!EJ12+'январь 2016'!EJ13</f>
        <v>0</v>
      </c>
      <c r="EK18" s="18">
        <f>'март 2016 '!EK13+'февраль 2016'!EK12+'январь 2016'!EK13</f>
        <v>0</v>
      </c>
      <c r="EL18" s="18">
        <f>'март 2016 '!EL13+'февраль 2016'!EL12+'январь 2016'!EL13</f>
        <v>0</v>
      </c>
      <c r="EM18" s="18">
        <f>'март 2016 '!EM13+'февраль 2016'!EM12+'январь 2016'!EM13</f>
        <v>0</v>
      </c>
      <c r="EN18" s="18">
        <f>'март 2016 '!EN13+'февраль 2016'!EN12+'январь 2016'!EN13</f>
        <v>0</v>
      </c>
      <c r="EO18" s="18">
        <f>'март 2016 '!EO13+'февраль 2016'!EO12+'январь 2016'!EO13</f>
        <v>0</v>
      </c>
      <c r="EP18" s="18">
        <f>'март 2016 '!EP13+'февраль 2016'!EP12+'январь 2016'!EP13</f>
        <v>0</v>
      </c>
      <c r="EQ18" s="18">
        <f>'март 2016 '!EQ13+'февраль 2016'!EQ12+'январь 2016'!EQ13</f>
        <v>0</v>
      </c>
      <c r="ER18" s="18">
        <f>'март 2016 '!ER13+'февраль 2016'!ER12+'январь 2016'!ER13</f>
        <v>0</v>
      </c>
      <c r="ES18" s="18">
        <f>'март 2016 '!ES13+'февраль 2016'!ES12+'январь 2016'!ES13</f>
        <v>0</v>
      </c>
      <c r="ET18" s="18">
        <f>'март 2016 '!ET13+'февраль 2016'!ET12+'январь 2016'!ET13</f>
        <v>0</v>
      </c>
      <c r="EU18" s="18">
        <f>'март 2016 '!EU13+'февраль 2016'!EU12+'январь 2016'!EU13</f>
        <v>0</v>
      </c>
      <c r="EV18" s="18">
        <f>'март 2016 '!EV13+'февраль 2016'!EV12+'январь 2016'!EV13</f>
        <v>0</v>
      </c>
      <c r="EW18" s="18">
        <f>'март 2016 '!EW13+'февраль 2016'!EW12+'январь 2016'!EW13</f>
        <v>0</v>
      </c>
      <c r="EX18" s="18">
        <f>'март 2016 '!EX13+'февраль 2016'!EX12+'январь 2016'!EX13</f>
        <v>0</v>
      </c>
      <c r="EY18" s="18">
        <f>'март 2016 '!EY13+'февраль 2016'!EY12+'январь 2016'!EY13</f>
        <v>0</v>
      </c>
      <c r="EZ18" s="18">
        <f>'март 2016 '!EZ13+'февраль 2016'!EZ12+'январь 2016'!EZ13</f>
        <v>0</v>
      </c>
      <c r="FA18" s="18">
        <f>'март 2016 '!FA13+'февраль 2016'!FA12+'январь 2016'!FA13</f>
        <v>0</v>
      </c>
      <c r="FB18" s="18">
        <f>'март 2016 '!FB13+'февраль 2016'!FB12+'январь 2016'!FB13</f>
        <v>0</v>
      </c>
      <c r="FC18" s="18">
        <f>'март 2016 '!FC13+'февраль 2016'!FC12+'январь 2016'!FC13</f>
        <v>0</v>
      </c>
      <c r="FD18" s="18">
        <f>'март 2016 '!FD13+'февраль 2016'!FD12+'январь 2016'!FD13</f>
        <v>0</v>
      </c>
      <c r="FE18" s="18">
        <f>'март 2016 '!FE13+'февраль 2016'!FE12+'январь 2016'!FE13</f>
        <v>0</v>
      </c>
      <c r="FF18" s="18">
        <f>'март 2016 '!FF13+'февраль 2016'!FF12+'январь 2016'!FF13</f>
        <v>0</v>
      </c>
      <c r="FG18" s="18">
        <f>'март 2016 '!FG13+'февраль 2016'!FG12+'январь 2016'!FG13</f>
        <v>0</v>
      </c>
      <c r="FH18" s="18">
        <f>'март 2016 '!FH13+'февраль 2016'!FH12+'январь 2016'!FH13</f>
        <v>0</v>
      </c>
      <c r="FI18" s="18">
        <f>'март 2016 '!FI13+'февраль 2016'!FI12+'январь 2016'!FI13</f>
        <v>0</v>
      </c>
      <c r="FJ18" s="18">
        <f>'март 2016 '!FJ13+'февраль 2016'!FJ12+'январь 2016'!FJ13</f>
        <v>0</v>
      </c>
      <c r="FK18" s="18">
        <f>'март 2016 '!FK13+'февраль 2016'!FK12+'январь 2016'!FK13</f>
        <v>0</v>
      </c>
      <c r="FL18" s="18">
        <f>'март 2016 '!FL13+'февраль 2016'!FL12+'январь 2016'!FL13</f>
        <v>0</v>
      </c>
      <c r="FM18" s="18">
        <f>'март 2016 '!FM13+'февраль 2016'!FM12+'январь 2016'!FM13</f>
        <v>0</v>
      </c>
      <c r="FN18" s="18">
        <f>'март 2016 '!FN13+'февраль 2016'!FN12+'январь 2016'!FN13</f>
        <v>0</v>
      </c>
      <c r="FO18" s="18">
        <f>'март 2016 '!FO13+'февраль 2016'!FO12+'январь 2016'!FO13</f>
        <v>0</v>
      </c>
      <c r="FP18" s="18">
        <f>'март 2016 '!FP13+'февраль 2016'!FP12+'январь 2016'!FP13</f>
        <v>0</v>
      </c>
      <c r="FQ18" s="18">
        <f>'март 2016 '!FQ13+'февраль 2016'!FQ12+'январь 2016'!FQ13</f>
        <v>0</v>
      </c>
      <c r="FR18" s="18">
        <f>'март 2016 '!FR13+'февраль 2016'!FR12+'январь 2016'!FR13</f>
        <v>0</v>
      </c>
      <c r="FS18" s="18">
        <f>'март 2016 '!FS13+'февраль 2016'!FS12+'январь 2016'!FS13</f>
        <v>0</v>
      </c>
      <c r="FT18" s="18">
        <f>'март 2016 '!FT13+'февраль 2016'!FT12+'январь 2016'!FT13</f>
        <v>0</v>
      </c>
      <c r="FU18" s="18">
        <f>'март 2016 '!FU13+'февраль 2016'!FU12+'январь 2016'!FU13</f>
        <v>0</v>
      </c>
      <c r="FV18" s="18">
        <f>'март 2016 '!FV13+'февраль 2016'!FV12+'январь 2016'!FV13</f>
        <v>0</v>
      </c>
      <c r="FW18" s="18">
        <f>'март 2016 '!FW13+'февраль 2016'!FW12+'январь 2016'!FW13</f>
        <v>0</v>
      </c>
      <c r="FX18" s="18">
        <f>'март 2016 '!FX13+'февраль 2016'!FX12+'январь 2016'!FX13</f>
        <v>0</v>
      </c>
      <c r="FY18" s="18">
        <f>'март 2016 '!FY13+'февраль 2016'!FY12+'январь 2016'!FY13</f>
        <v>0</v>
      </c>
      <c r="FZ18" s="18">
        <f>'март 2016 '!FZ13+'февраль 2016'!FZ12+'январь 2016'!FZ13</f>
        <v>0</v>
      </c>
      <c r="GA18" s="18">
        <f>'март 2016 '!GA13+'февраль 2016'!GA12+'январь 2016'!GA13</f>
        <v>0</v>
      </c>
      <c r="GB18" s="18">
        <f>'март 2016 '!GB13+'февраль 2016'!GB12+'январь 2016'!GB13</f>
        <v>0</v>
      </c>
      <c r="GC18" s="18">
        <f>'март 2016 '!GC13+'февраль 2016'!GC12+'январь 2016'!GC13</f>
        <v>0</v>
      </c>
      <c r="GD18" s="18">
        <f>'март 2016 '!GD13+'февраль 2016'!GD12+'январь 2016'!GD13</f>
        <v>0</v>
      </c>
      <c r="GE18" s="18">
        <f>'март 2016 '!GE13+'февраль 2016'!GE12+'январь 2016'!GE13</f>
        <v>0</v>
      </c>
      <c r="GF18" s="18">
        <f>'март 2016 '!GF13+'февраль 2016'!GF12+'январь 2016'!GF13</f>
        <v>0</v>
      </c>
      <c r="GG18" s="18">
        <f>'март 2016 '!GG13+'февраль 2016'!GG12+'январь 2016'!GG13</f>
        <v>0</v>
      </c>
      <c r="GH18" s="18">
        <f>'март 2016 '!GH13+'февраль 2016'!GH12+'январь 2016'!GH13</f>
        <v>0</v>
      </c>
      <c r="GI18" s="18">
        <f>'март 2016 '!GI13+'февраль 2016'!GI12+'январь 2016'!GI13</f>
        <v>0</v>
      </c>
      <c r="GJ18" s="18">
        <f>'март 2016 '!GJ13+'февраль 2016'!GJ12+'январь 2016'!GJ13</f>
        <v>0</v>
      </c>
      <c r="GK18" s="18">
        <f>'март 2016 '!GK13+'февраль 2016'!GK12+'январь 2016'!GK13</f>
        <v>0</v>
      </c>
      <c r="GL18" s="18">
        <f>'март 2016 '!GL13+'февраль 2016'!GL12+'январь 2016'!GL13</f>
        <v>0</v>
      </c>
      <c r="GM18" s="18">
        <f>'март 2016 '!GM13+'февраль 2016'!GM12+'январь 2016'!GM13</f>
        <v>0</v>
      </c>
      <c r="GN18" s="18">
        <f>'март 2016 '!GN13+'февраль 2016'!GN12+'январь 2016'!GN13</f>
        <v>0</v>
      </c>
      <c r="GO18" s="18">
        <f>'март 2016 '!GO13+'февраль 2016'!GO12+'январь 2016'!GO13</f>
        <v>0</v>
      </c>
      <c r="GP18" s="18">
        <f>'март 2016 '!GP13+'февраль 2016'!GP12+'январь 2016'!GP13</f>
        <v>0</v>
      </c>
      <c r="GQ18" s="18">
        <f>'март 2016 '!GQ13+'февраль 2016'!GQ12+'январь 2016'!GQ13</f>
        <v>0</v>
      </c>
      <c r="GR18" s="18">
        <f>'март 2016 '!GR13+'февраль 2016'!GR12+'январь 2016'!GR13</f>
        <v>0</v>
      </c>
      <c r="GS18" s="18">
        <f>'март 2016 '!GS13+'февраль 2016'!GS12+'январь 2016'!GS13</f>
        <v>0</v>
      </c>
      <c r="GT18" s="18">
        <f>'март 2016 '!GT13+'февраль 2016'!GT12+'январь 2016'!GT13</f>
        <v>0</v>
      </c>
      <c r="GU18" s="18">
        <f>'март 2016 '!GU13+'февраль 2016'!GU12+'январь 2016'!GU13</f>
        <v>0</v>
      </c>
      <c r="GV18" s="18">
        <f>'март 2016 '!GV13+'февраль 2016'!GV12+'январь 2016'!GV13</f>
        <v>0</v>
      </c>
      <c r="GW18" s="18">
        <f>'март 2016 '!GW13+'февраль 2016'!GW12+'январь 2016'!GW13</f>
        <v>0</v>
      </c>
      <c r="GX18" s="18">
        <f>'март 2016 '!GX13+'февраль 2016'!GX12+'январь 2016'!GX13</f>
        <v>0</v>
      </c>
      <c r="GY18" s="18">
        <f>'март 2016 '!GY13+'февраль 2016'!GY12+'январь 2016'!GY13</f>
        <v>0</v>
      </c>
      <c r="GZ18" s="18">
        <f>'март 2016 '!GZ13+'февраль 2016'!GZ12+'январь 2016'!GZ13</f>
        <v>0</v>
      </c>
      <c r="HA18" s="18">
        <f>'март 2016 '!HA13+'февраль 2016'!HA12+'январь 2016'!HA13</f>
        <v>0</v>
      </c>
      <c r="HB18" s="18">
        <f>'март 2016 '!HB13+'февраль 2016'!HB12+'январь 2016'!HB13</f>
        <v>0</v>
      </c>
      <c r="HC18" s="18">
        <f>'март 2016 '!HC13+'февраль 2016'!HC12+'январь 2016'!HC13</f>
        <v>0</v>
      </c>
      <c r="HD18" s="18">
        <f>'март 2016 '!HD13+'февраль 2016'!HD12+'январь 2016'!HD13</f>
        <v>0</v>
      </c>
      <c r="HE18" s="18">
        <f>'март 2016 '!HE13+'февраль 2016'!HE12+'январь 2016'!HE13</f>
        <v>0</v>
      </c>
      <c r="HF18" s="18">
        <f>'март 2016 '!HF13+'февраль 2016'!HF12+'январь 2016'!HF13</f>
        <v>0</v>
      </c>
      <c r="HG18" s="18">
        <f>'март 2016 '!HG13+'февраль 2016'!HG12+'январь 2016'!HG13</f>
        <v>0</v>
      </c>
      <c r="HH18" s="18">
        <f>'март 2016 '!HH13+'февраль 2016'!HH12+'январь 2016'!HH13</f>
        <v>0</v>
      </c>
      <c r="HI18" s="18">
        <f>'март 2016 '!HI13+'февраль 2016'!HI12+'январь 2016'!HI13</f>
        <v>0</v>
      </c>
      <c r="HJ18" s="18">
        <f>'март 2016 '!HJ13+'февраль 2016'!HJ12+'январь 2016'!HJ13</f>
        <v>0</v>
      </c>
      <c r="HK18" s="18">
        <f>'март 2016 '!HK13+'февраль 2016'!HK12+'январь 2016'!HK13</f>
        <v>0</v>
      </c>
      <c r="HL18" s="18">
        <f>'март 2016 '!HL13+'февраль 2016'!HL12+'январь 2016'!HL13</f>
        <v>0</v>
      </c>
      <c r="HM18" s="18">
        <f>'март 2016 '!HM13+'февраль 2016'!HM12+'январь 2016'!HM13</f>
        <v>0</v>
      </c>
      <c r="HN18" s="18">
        <f>'март 2016 '!HN13+'февраль 2016'!HN12+'январь 2016'!HN13</f>
        <v>0</v>
      </c>
      <c r="HO18" s="18">
        <f>'март 2016 '!HO13+'февраль 2016'!HO12+'январь 2016'!HO13</f>
        <v>0</v>
      </c>
      <c r="HP18" s="18">
        <f>'март 2016 '!HP13+'февраль 2016'!HP12+'январь 2016'!HP13</f>
        <v>0</v>
      </c>
      <c r="HQ18" s="18">
        <f>'март 2016 '!HQ13+'февраль 2016'!HQ12+'январь 2016'!HQ13</f>
        <v>0</v>
      </c>
      <c r="HR18" s="18">
        <f>'март 2016 '!HR13+'февраль 2016'!HR12+'январь 2016'!HR13</f>
        <v>0</v>
      </c>
      <c r="HS18" s="18">
        <f>'март 2016 '!HS13+'февраль 2016'!HS12+'январь 2016'!HS13</f>
        <v>0</v>
      </c>
      <c r="HT18" s="18">
        <f>'март 2016 '!HT13+'февраль 2016'!HT12+'январь 2016'!HT13</f>
        <v>0</v>
      </c>
      <c r="HU18" s="18">
        <f>'март 2016 '!HU13+'февраль 2016'!HU12+'январь 2016'!HU13</f>
        <v>0</v>
      </c>
      <c r="HV18" s="18">
        <f>'март 2016 '!HV13+'февраль 2016'!HV12+'январь 2016'!HV13</f>
        <v>0</v>
      </c>
      <c r="HW18" s="18">
        <f>'март 2016 '!HW13+'февраль 2016'!HW12+'январь 2016'!HW13</f>
        <v>0</v>
      </c>
      <c r="HX18" s="18">
        <f>'март 2016 '!HX13+'февраль 2016'!HX12+'январь 2016'!HX13</f>
        <v>0</v>
      </c>
      <c r="HY18" s="18">
        <f>'март 2016 '!HY13+'февраль 2016'!HY12+'январь 2016'!HY13</f>
        <v>0</v>
      </c>
      <c r="HZ18" s="18">
        <f>'март 2016 '!HZ13+'февраль 2016'!HZ12+'январь 2016'!HZ13</f>
        <v>0</v>
      </c>
      <c r="IA18" s="18">
        <f>'март 2016 '!IA13+'февраль 2016'!IA12+'январь 2016'!IA13</f>
        <v>0</v>
      </c>
      <c r="IB18" s="18">
        <f>'март 2016 '!IB13+'февраль 2016'!IB12+'январь 2016'!IB13</f>
        <v>0</v>
      </c>
      <c r="IC18" s="18">
        <f>'март 2016 '!IC13+'февраль 2016'!IC12+'январь 2016'!IC13</f>
        <v>0</v>
      </c>
      <c r="ID18" s="18">
        <f>'март 2016 '!ID13+'февраль 2016'!ID12+'январь 2016'!ID13</f>
        <v>0</v>
      </c>
      <c r="IE18" s="18">
        <f>'март 2016 '!IE13+'февраль 2016'!IE12+'январь 2016'!IE13</f>
        <v>0</v>
      </c>
      <c r="IF18" s="18">
        <f>'март 2016 '!IF13+'февраль 2016'!IF12+'январь 2016'!IF13</f>
        <v>0</v>
      </c>
    </row>
    <row r="19" spans="1:240" ht="13.5" customHeight="1">
      <c r="A19" s="15"/>
      <c r="B19" s="44"/>
      <c r="C19" s="16" t="s">
        <v>17</v>
      </c>
      <c r="D19" s="23">
        <f t="shared" si="0"/>
        <v>0</v>
      </c>
      <c r="E19" s="17">
        <f t="shared" si="1"/>
        <v>0</v>
      </c>
      <c r="F19" s="17"/>
      <c r="G19" s="18">
        <f>'март 2016 '!G14+'февраль 2016'!G13+'январь 2016'!G14</f>
        <v>0</v>
      </c>
      <c r="H19" s="18">
        <f>'март 2016 '!H14+'февраль 2016'!H13+'январь 2016'!H14</f>
        <v>0</v>
      </c>
      <c r="I19" s="18">
        <f>'март 2016 '!I14+'февраль 2016'!I13+'январь 2016'!I14</f>
        <v>0</v>
      </c>
      <c r="J19" s="18">
        <f>'март 2016 '!J14+'февраль 2016'!J13+'январь 2016'!J14</f>
        <v>0</v>
      </c>
      <c r="K19" s="18">
        <f>'март 2016 '!K14+'февраль 2016'!K13+'январь 2016'!K14</f>
        <v>0</v>
      </c>
      <c r="L19" s="18">
        <f>'март 2016 '!L14+'февраль 2016'!L13+'январь 2016'!L14</f>
        <v>0</v>
      </c>
      <c r="M19" s="18">
        <f>'март 2016 '!M14+'февраль 2016'!M13+'январь 2016'!M14</f>
        <v>0</v>
      </c>
      <c r="N19" s="18">
        <f>'март 2016 '!N14+'февраль 2016'!N13+'январь 2016'!N14</f>
        <v>0</v>
      </c>
      <c r="O19" s="18">
        <f>'март 2016 '!O14+'февраль 2016'!O13+'январь 2016'!O14</f>
        <v>0</v>
      </c>
      <c r="P19" s="18">
        <f>'март 2016 '!P14+'февраль 2016'!P13+'январь 2016'!P14</f>
        <v>0</v>
      </c>
      <c r="Q19" s="18">
        <f>'март 2016 '!Q14+'февраль 2016'!Q13+'январь 2016'!Q14</f>
        <v>0</v>
      </c>
      <c r="R19" s="18">
        <f>'март 2016 '!R14+'февраль 2016'!R13+'январь 2016'!R14</f>
        <v>0</v>
      </c>
      <c r="S19" s="18">
        <f>'март 2016 '!S14+'февраль 2016'!S13+'январь 2016'!S14</f>
        <v>0</v>
      </c>
      <c r="T19" s="18">
        <f>'март 2016 '!T14+'февраль 2016'!T13+'январь 2016'!T14</f>
        <v>0</v>
      </c>
      <c r="U19" s="18">
        <f>'март 2016 '!U14+'февраль 2016'!U13+'январь 2016'!U14</f>
        <v>0</v>
      </c>
      <c r="V19" s="18">
        <f>'март 2016 '!V14+'февраль 2016'!V13+'январь 2016'!V14</f>
        <v>0</v>
      </c>
      <c r="W19" s="18">
        <f>'март 2016 '!W14+'февраль 2016'!W13+'январь 2016'!W14</f>
        <v>0</v>
      </c>
      <c r="X19" s="18">
        <f>'март 2016 '!X14+'февраль 2016'!X13+'январь 2016'!X14</f>
        <v>0</v>
      </c>
      <c r="Y19" s="18">
        <f>'март 2016 '!Y14+'февраль 2016'!Y13+'январь 2016'!Y14</f>
        <v>0</v>
      </c>
      <c r="Z19" s="18">
        <f>'март 2016 '!Z14+'февраль 2016'!Z13+'январь 2016'!Z14</f>
        <v>0</v>
      </c>
      <c r="AA19" s="18">
        <f>'март 2016 '!AA14+'февраль 2016'!AA13+'январь 2016'!AA14</f>
        <v>0</v>
      </c>
      <c r="AB19" s="18">
        <f>'март 2016 '!AB14+'февраль 2016'!AB13+'январь 2016'!AB14</f>
        <v>0</v>
      </c>
      <c r="AC19" s="18">
        <f>'март 2016 '!AC14+'февраль 2016'!AC13+'январь 2016'!AC14</f>
        <v>0</v>
      </c>
      <c r="AD19" s="18">
        <f>'март 2016 '!AD14+'февраль 2016'!AD13+'январь 2016'!AD14</f>
        <v>0</v>
      </c>
      <c r="AE19" s="18">
        <f>'март 2016 '!AE14+'февраль 2016'!AE13+'январь 2016'!AE14</f>
        <v>0</v>
      </c>
      <c r="AF19" s="18">
        <f>'март 2016 '!AF14+'февраль 2016'!AF13+'январь 2016'!AF14</f>
        <v>0</v>
      </c>
      <c r="AG19" s="18">
        <f>'март 2016 '!AG14+'февраль 2016'!AG13+'январь 2016'!AG14</f>
        <v>0</v>
      </c>
      <c r="AH19" s="18">
        <f>'март 2016 '!AH14+'февраль 2016'!AH13+'январь 2016'!AH14</f>
        <v>0</v>
      </c>
      <c r="AI19" s="18">
        <f>'март 2016 '!AI14+'февраль 2016'!AI13+'январь 2016'!AI14</f>
        <v>0</v>
      </c>
      <c r="AJ19" s="18">
        <f>'март 2016 '!AJ14+'февраль 2016'!AJ13+'январь 2016'!AJ14</f>
        <v>0</v>
      </c>
      <c r="AK19" s="18">
        <f>'март 2016 '!AK14+'февраль 2016'!AK13+'январь 2016'!AK14</f>
        <v>0</v>
      </c>
      <c r="AL19" s="18">
        <f>'март 2016 '!AL14+'февраль 2016'!AL13+'январь 2016'!AL14</f>
        <v>0</v>
      </c>
      <c r="AM19" s="18">
        <f>'март 2016 '!AM14+'февраль 2016'!AM13+'январь 2016'!AM14</f>
        <v>0</v>
      </c>
      <c r="AN19" s="18">
        <f>'март 2016 '!AN14+'февраль 2016'!AN13+'январь 2016'!AN14</f>
        <v>0</v>
      </c>
      <c r="AO19" s="18">
        <f>'март 2016 '!AO14+'февраль 2016'!AO13+'январь 2016'!AO14</f>
        <v>0</v>
      </c>
      <c r="AP19" s="18">
        <f>'март 2016 '!AP14+'февраль 2016'!AP13+'январь 2016'!AP14</f>
        <v>0</v>
      </c>
      <c r="AQ19" s="18">
        <f>'март 2016 '!AQ14+'февраль 2016'!AQ13+'январь 2016'!AQ14</f>
        <v>0</v>
      </c>
      <c r="AR19" s="18">
        <f>'март 2016 '!AR14+'февраль 2016'!AR13+'январь 2016'!AR14</f>
        <v>0</v>
      </c>
      <c r="AS19" s="18">
        <f>'март 2016 '!AS14+'февраль 2016'!AS13+'январь 2016'!AS14</f>
        <v>0</v>
      </c>
      <c r="AT19" s="18">
        <f>'март 2016 '!AT14+'февраль 2016'!AT13+'январь 2016'!AT14</f>
        <v>0</v>
      </c>
      <c r="AU19" s="18">
        <f>'март 2016 '!AU14+'февраль 2016'!AU13+'январь 2016'!AU14</f>
        <v>0</v>
      </c>
      <c r="AV19" s="18">
        <f>'март 2016 '!AV14+'февраль 2016'!AV13+'январь 2016'!AV14</f>
        <v>0</v>
      </c>
      <c r="AW19" s="18">
        <f>'март 2016 '!AW14+'февраль 2016'!AW13+'январь 2016'!AW14</f>
        <v>0</v>
      </c>
      <c r="AX19" s="18">
        <f>'март 2016 '!AX14+'февраль 2016'!AX13+'январь 2016'!AX14</f>
        <v>0</v>
      </c>
      <c r="AY19" s="18">
        <f>'март 2016 '!AY14+'февраль 2016'!AY13+'январь 2016'!AY14</f>
        <v>0</v>
      </c>
      <c r="AZ19" s="18">
        <f>'март 2016 '!AZ14+'февраль 2016'!AZ13+'январь 2016'!AZ14</f>
        <v>0</v>
      </c>
      <c r="BA19" s="18">
        <f>'март 2016 '!BA14+'февраль 2016'!BA13+'январь 2016'!BA14</f>
        <v>0</v>
      </c>
      <c r="BB19" s="18">
        <f>'март 2016 '!BB14+'февраль 2016'!BB13+'январь 2016'!BB14</f>
        <v>0</v>
      </c>
      <c r="BC19" s="18">
        <f>'март 2016 '!BC14+'февраль 2016'!BC13+'январь 2016'!BC14</f>
        <v>0</v>
      </c>
      <c r="BD19" s="18">
        <f>'март 2016 '!BD14+'февраль 2016'!BD13+'январь 2016'!BD14</f>
        <v>0</v>
      </c>
      <c r="BE19" s="18">
        <f>'март 2016 '!BE14+'февраль 2016'!BE13+'январь 2016'!BE14</f>
        <v>0</v>
      </c>
      <c r="BF19" s="18">
        <f>'март 2016 '!BF14+'февраль 2016'!BF13+'январь 2016'!BF14</f>
        <v>0</v>
      </c>
      <c r="BG19" s="18">
        <f>'март 2016 '!BG14+'февраль 2016'!BG13+'январь 2016'!BG14</f>
        <v>0</v>
      </c>
      <c r="BH19" s="18">
        <f>'март 2016 '!BH14+'февраль 2016'!BH13+'январь 2016'!BH14</f>
        <v>0</v>
      </c>
      <c r="BI19" s="18">
        <f>'март 2016 '!BI14+'февраль 2016'!BI13+'январь 2016'!BI14</f>
        <v>0</v>
      </c>
      <c r="BJ19" s="18">
        <f>'март 2016 '!BJ14+'февраль 2016'!BJ13+'январь 2016'!BJ14</f>
        <v>0</v>
      </c>
      <c r="BK19" s="18">
        <f>'март 2016 '!BK14+'февраль 2016'!BK13+'январь 2016'!BK14</f>
        <v>0</v>
      </c>
      <c r="BL19" s="18">
        <f>'март 2016 '!BL14+'февраль 2016'!BL13+'январь 2016'!BL14</f>
        <v>0</v>
      </c>
      <c r="BM19" s="18">
        <f>'март 2016 '!BM14+'февраль 2016'!BM13+'январь 2016'!BM14</f>
        <v>0</v>
      </c>
      <c r="BN19" s="18">
        <f>'март 2016 '!BN14+'февраль 2016'!BN13+'январь 2016'!BN14</f>
        <v>0</v>
      </c>
      <c r="BO19" s="18">
        <f>'март 2016 '!BO14+'февраль 2016'!BO13+'январь 2016'!BO14</f>
        <v>0</v>
      </c>
      <c r="BP19" s="18">
        <f>'март 2016 '!BP14+'февраль 2016'!BP13+'январь 2016'!BP14</f>
        <v>0</v>
      </c>
      <c r="BQ19" s="18">
        <f>'март 2016 '!BQ14+'февраль 2016'!BQ13+'январь 2016'!BQ14</f>
        <v>0</v>
      </c>
      <c r="BR19" s="18">
        <f>'март 2016 '!BR14+'февраль 2016'!BR13+'январь 2016'!BR14</f>
        <v>0</v>
      </c>
      <c r="BS19" s="18">
        <f>'март 2016 '!BS14+'февраль 2016'!BS13+'январь 2016'!BS14</f>
        <v>0</v>
      </c>
      <c r="BT19" s="18">
        <f>'март 2016 '!BT14+'февраль 2016'!BT13+'январь 2016'!BT14</f>
        <v>0</v>
      </c>
      <c r="BU19" s="18">
        <f>'март 2016 '!BU14+'февраль 2016'!BU13+'январь 2016'!BU14</f>
        <v>0</v>
      </c>
      <c r="BV19" s="18">
        <f>'март 2016 '!BV14+'февраль 2016'!BV13+'январь 2016'!BV14</f>
        <v>0</v>
      </c>
      <c r="BW19" s="18">
        <f>'март 2016 '!BW14+'февраль 2016'!BW13+'январь 2016'!BW14</f>
        <v>0</v>
      </c>
      <c r="BX19" s="18">
        <f>'март 2016 '!BX14+'февраль 2016'!BX13+'январь 2016'!BX14</f>
        <v>0</v>
      </c>
      <c r="BY19" s="18">
        <f>'март 2016 '!BY14+'февраль 2016'!BY13+'январь 2016'!BY14</f>
        <v>0</v>
      </c>
      <c r="BZ19" s="18">
        <f>'март 2016 '!BZ14+'февраль 2016'!BZ13+'январь 2016'!BZ14</f>
        <v>0</v>
      </c>
      <c r="CA19" s="18">
        <f>'март 2016 '!CA14+'февраль 2016'!CA13+'январь 2016'!CA14</f>
        <v>0</v>
      </c>
      <c r="CB19" s="18">
        <f>'март 2016 '!CB14+'февраль 2016'!CB13+'январь 2016'!CB14</f>
        <v>0</v>
      </c>
      <c r="CC19" s="18">
        <f>'март 2016 '!CC14+'февраль 2016'!CC13+'январь 2016'!CC14</f>
        <v>0</v>
      </c>
      <c r="CD19" s="18">
        <f>'март 2016 '!CD14+'февраль 2016'!CD13+'январь 2016'!CD14</f>
        <v>0</v>
      </c>
      <c r="CE19" s="18">
        <f>'март 2016 '!CE14+'февраль 2016'!CE13+'январь 2016'!CE14</f>
        <v>0</v>
      </c>
      <c r="CF19" s="18">
        <f>'март 2016 '!CF14+'февраль 2016'!CF13+'январь 2016'!CF14</f>
        <v>0</v>
      </c>
      <c r="CG19" s="18">
        <f>'март 2016 '!CG14+'февраль 2016'!CG13+'январь 2016'!CG14</f>
        <v>0</v>
      </c>
      <c r="CH19" s="18">
        <f>'март 2016 '!CH14+'февраль 2016'!CH13+'январь 2016'!CH14</f>
        <v>0</v>
      </c>
      <c r="CI19" s="18">
        <f>'март 2016 '!CI14+'февраль 2016'!CI13+'январь 2016'!CI14</f>
        <v>0</v>
      </c>
      <c r="CJ19" s="18">
        <f>'март 2016 '!CJ14+'февраль 2016'!CJ13+'январь 2016'!CJ14</f>
        <v>0</v>
      </c>
      <c r="CK19" s="18">
        <f>'март 2016 '!CK14+'февраль 2016'!CK13+'январь 2016'!CK14</f>
        <v>0</v>
      </c>
      <c r="CL19" s="18">
        <f>'март 2016 '!CL14+'февраль 2016'!CL13+'январь 2016'!CL14</f>
        <v>0</v>
      </c>
      <c r="CM19" s="18">
        <f>'март 2016 '!CM14+'февраль 2016'!CM13+'январь 2016'!CM14</f>
        <v>0</v>
      </c>
      <c r="CN19" s="18">
        <f>'март 2016 '!CN14+'февраль 2016'!CN13+'январь 2016'!CN14</f>
        <v>0</v>
      </c>
      <c r="CO19" s="18">
        <f>'март 2016 '!CO14+'февраль 2016'!CO13+'январь 2016'!CO14</f>
        <v>0</v>
      </c>
      <c r="CP19" s="18">
        <f>'март 2016 '!CP14+'февраль 2016'!CP13+'январь 2016'!CP14</f>
        <v>0</v>
      </c>
      <c r="CQ19" s="18">
        <f>'март 2016 '!CQ14+'февраль 2016'!CQ13+'январь 2016'!CQ14</f>
        <v>0</v>
      </c>
      <c r="CR19" s="18">
        <f>'март 2016 '!CR14+'февраль 2016'!CR13+'январь 2016'!CR14</f>
        <v>0</v>
      </c>
      <c r="CS19" s="18">
        <f>'март 2016 '!CS14+'февраль 2016'!CS13+'январь 2016'!CS14</f>
        <v>0</v>
      </c>
      <c r="CT19" s="18">
        <f>'март 2016 '!CT14+'февраль 2016'!CT13+'январь 2016'!CT14</f>
        <v>0</v>
      </c>
      <c r="CU19" s="18">
        <f>'март 2016 '!CU14+'февраль 2016'!CU13+'январь 2016'!CU14</f>
        <v>0</v>
      </c>
      <c r="CV19" s="18">
        <f>'март 2016 '!CV14+'февраль 2016'!CV13+'январь 2016'!CV14</f>
        <v>0</v>
      </c>
      <c r="CW19" s="18">
        <f>'март 2016 '!CW14+'февраль 2016'!CW13+'январь 2016'!CW14</f>
        <v>0</v>
      </c>
      <c r="CX19" s="18">
        <f>'март 2016 '!CX14+'февраль 2016'!CX13+'январь 2016'!CX14</f>
        <v>0</v>
      </c>
      <c r="CY19" s="18">
        <f>'март 2016 '!CY14+'февраль 2016'!CY13+'январь 2016'!CY14</f>
        <v>0</v>
      </c>
      <c r="CZ19" s="18">
        <f>'март 2016 '!CZ14+'февраль 2016'!CZ13+'январь 2016'!CZ14</f>
        <v>0</v>
      </c>
      <c r="DA19" s="18">
        <f>'март 2016 '!DA14+'февраль 2016'!DA13+'январь 2016'!DA14</f>
        <v>0</v>
      </c>
      <c r="DB19" s="18">
        <f>'март 2016 '!DB14+'февраль 2016'!DB13+'январь 2016'!DB14</f>
        <v>0</v>
      </c>
      <c r="DC19" s="18">
        <f>'март 2016 '!DC14+'февраль 2016'!DC13+'январь 2016'!DC14</f>
        <v>0</v>
      </c>
      <c r="DD19" s="18">
        <f>'март 2016 '!DD14+'февраль 2016'!DD13+'январь 2016'!DD14</f>
        <v>0</v>
      </c>
      <c r="DE19" s="18">
        <f>'март 2016 '!DE14+'февраль 2016'!DE13+'январь 2016'!DE14</f>
        <v>0</v>
      </c>
      <c r="DF19" s="18">
        <f>'март 2016 '!DF14+'февраль 2016'!DF13+'январь 2016'!DF14</f>
        <v>0</v>
      </c>
      <c r="DG19" s="18">
        <f>'март 2016 '!DG14+'февраль 2016'!DG13+'январь 2016'!DG14</f>
        <v>0</v>
      </c>
      <c r="DH19" s="18">
        <f>'март 2016 '!DH14+'февраль 2016'!DH13+'январь 2016'!DH14</f>
        <v>0</v>
      </c>
      <c r="DI19" s="18">
        <f>'март 2016 '!DI14+'февраль 2016'!DI13+'январь 2016'!DI14</f>
        <v>0</v>
      </c>
      <c r="DJ19" s="18">
        <f>'март 2016 '!DJ14+'февраль 2016'!DJ13+'январь 2016'!DJ14</f>
        <v>0</v>
      </c>
      <c r="DK19" s="18">
        <f>'март 2016 '!DK14+'февраль 2016'!DK13+'январь 2016'!DK14</f>
        <v>0</v>
      </c>
      <c r="DL19" s="18">
        <f>'март 2016 '!DL14+'февраль 2016'!DL13+'январь 2016'!DL14</f>
        <v>0</v>
      </c>
      <c r="DM19" s="18">
        <f>'март 2016 '!DM14+'февраль 2016'!DM13+'январь 2016'!DM14</f>
        <v>0</v>
      </c>
      <c r="DN19" s="18">
        <f>'март 2016 '!DN14+'февраль 2016'!DN13+'январь 2016'!DN14</f>
        <v>0</v>
      </c>
      <c r="DO19" s="18">
        <f>'март 2016 '!DO14+'февраль 2016'!DO13+'январь 2016'!DO14</f>
        <v>0</v>
      </c>
      <c r="DP19" s="18">
        <f>'март 2016 '!DP14+'февраль 2016'!DP13+'январь 2016'!DP14</f>
        <v>0</v>
      </c>
      <c r="DQ19" s="18">
        <f>'март 2016 '!DQ14+'февраль 2016'!DQ13+'январь 2016'!DQ14</f>
        <v>0</v>
      </c>
      <c r="DR19" s="18">
        <f>'март 2016 '!DR14+'февраль 2016'!DR13+'январь 2016'!DR14</f>
        <v>0</v>
      </c>
      <c r="DS19" s="18">
        <f>'март 2016 '!DS14+'февраль 2016'!DS13+'январь 2016'!DS14</f>
        <v>0</v>
      </c>
      <c r="DT19" s="18">
        <f>'март 2016 '!DT14+'февраль 2016'!DT13+'январь 2016'!DT14</f>
        <v>0</v>
      </c>
      <c r="DU19" s="18">
        <f>'март 2016 '!DU14+'февраль 2016'!DU13+'январь 2016'!DU14</f>
        <v>0</v>
      </c>
      <c r="DV19" s="18">
        <f>'март 2016 '!DV14+'февраль 2016'!DV13+'январь 2016'!DV14</f>
        <v>0</v>
      </c>
      <c r="DW19" s="18">
        <f>'март 2016 '!DW14+'февраль 2016'!DW13+'январь 2016'!DW14</f>
        <v>0</v>
      </c>
      <c r="DX19" s="18">
        <f>'март 2016 '!DX14+'февраль 2016'!DX13+'январь 2016'!DX14</f>
        <v>0</v>
      </c>
      <c r="DY19" s="18">
        <f>'март 2016 '!DY14+'февраль 2016'!DY13+'январь 2016'!DY14</f>
        <v>0</v>
      </c>
      <c r="DZ19" s="18">
        <f>'март 2016 '!DZ14+'февраль 2016'!DZ13+'январь 2016'!DZ14</f>
        <v>0</v>
      </c>
      <c r="EA19" s="18">
        <f>'март 2016 '!EA14+'февраль 2016'!EA13+'январь 2016'!EA14</f>
        <v>0</v>
      </c>
      <c r="EB19" s="18">
        <f>'март 2016 '!EB14+'февраль 2016'!EB13+'январь 2016'!EB14</f>
        <v>0</v>
      </c>
      <c r="EC19" s="18">
        <f>'март 2016 '!EC14+'февраль 2016'!EC13+'январь 2016'!EC14</f>
        <v>0</v>
      </c>
      <c r="ED19" s="18">
        <f>'март 2016 '!ED14+'февраль 2016'!ED13+'январь 2016'!ED14</f>
        <v>0</v>
      </c>
      <c r="EE19" s="18">
        <f>'март 2016 '!EE14+'февраль 2016'!EE13+'январь 2016'!EE14</f>
        <v>0</v>
      </c>
      <c r="EF19" s="18">
        <f>'март 2016 '!EF14+'февраль 2016'!EF13+'январь 2016'!EF14</f>
        <v>0</v>
      </c>
      <c r="EG19" s="18">
        <f>'март 2016 '!EG14+'февраль 2016'!EG13+'январь 2016'!EG14</f>
        <v>0</v>
      </c>
      <c r="EH19" s="18">
        <f>'март 2016 '!EH14+'февраль 2016'!EH13+'январь 2016'!EH14</f>
        <v>0</v>
      </c>
      <c r="EI19" s="18">
        <f>'март 2016 '!EI14+'февраль 2016'!EI13+'январь 2016'!EI14</f>
        <v>0</v>
      </c>
      <c r="EJ19" s="18">
        <f>'март 2016 '!EJ14+'февраль 2016'!EJ13+'январь 2016'!EJ14</f>
        <v>0</v>
      </c>
      <c r="EK19" s="18">
        <f>'март 2016 '!EK14+'февраль 2016'!EK13+'январь 2016'!EK14</f>
        <v>0</v>
      </c>
      <c r="EL19" s="18">
        <f>'март 2016 '!EL14+'февраль 2016'!EL13+'январь 2016'!EL14</f>
        <v>0</v>
      </c>
      <c r="EM19" s="18">
        <f>'март 2016 '!EM14+'февраль 2016'!EM13+'январь 2016'!EM14</f>
        <v>0</v>
      </c>
      <c r="EN19" s="18">
        <f>'март 2016 '!EN14+'февраль 2016'!EN13+'январь 2016'!EN14</f>
        <v>0</v>
      </c>
      <c r="EO19" s="18">
        <f>'март 2016 '!EO14+'февраль 2016'!EO13+'январь 2016'!EO14</f>
        <v>0</v>
      </c>
      <c r="EP19" s="18">
        <f>'март 2016 '!EP14+'февраль 2016'!EP13+'январь 2016'!EP14</f>
        <v>0</v>
      </c>
      <c r="EQ19" s="18">
        <f>'март 2016 '!EQ14+'февраль 2016'!EQ13+'январь 2016'!EQ14</f>
        <v>0</v>
      </c>
      <c r="ER19" s="18">
        <f>'март 2016 '!ER14+'февраль 2016'!ER13+'январь 2016'!ER14</f>
        <v>0</v>
      </c>
      <c r="ES19" s="18">
        <f>'март 2016 '!ES14+'февраль 2016'!ES13+'январь 2016'!ES14</f>
        <v>0</v>
      </c>
      <c r="ET19" s="18">
        <f>'март 2016 '!ET14+'февраль 2016'!ET13+'январь 2016'!ET14</f>
        <v>0</v>
      </c>
      <c r="EU19" s="18">
        <f>'март 2016 '!EU14+'февраль 2016'!EU13+'январь 2016'!EU14</f>
        <v>0</v>
      </c>
      <c r="EV19" s="18">
        <f>'март 2016 '!EV14+'февраль 2016'!EV13+'январь 2016'!EV14</f>
        <v>0</v>
      </c>
      <c r="EW19" s="18">
        <f>'март 2016 '!EW14+'февраль 2016'!EW13+'январь 2016'!EW14</f>
        <v>0</v>
      </c>
      <c r="EX19" s="18">
        <f>'март 2016 '!EX14+'февраль 2016'!EX13+'январь 2016'!EX14</f>
        <v>0</v>
      </c>
      <c r="EY19" s="18">
        <f>'март 2016 '!EY14+'февраль 2016'!EY13+'январь 2016'!EY14</f>
        <v>0</v>
      </c>
      <c r="EZ19" s="18">
        <f>'март 2016 '!EZ14+'февраль 2016'!EZ13+'январь 2016'!EZ14</f>
        <v>0</v>
      </c>
      <c r="FA19" s="18">
        <f>'март 2016 '!FA14+'февраль 2016'!FA13+'январь 2016'!FA14</f>
        <v>0</v>
      </c>
      <c r="FB19" s="18">
        <f>'март 2016 '!FB14+'февраль 2016'!FB13+'январь 2016'!FB14</f>
        <v>0</v>
      </c>
      <c r="FC19" s="18">
        <f>'март 2016 '!FC14+'февраль 2016'!FC13+'январь 2016'!FC14</f>
        <v>0</v>
      </c>
      <c r="FD19" s="18">
        <f>'март 2016 '!FD14+'февраль 2016'!FD13+'январь 2016'!FD14</f>
        <v>0</v>
      </c>
      <c r="FE19" s="18">
        <f>'март 2016 '!FE14+'февраль 2016'!FE13+'январь 2016'!FE14</f>
        <v>0</v>
      </c>
      <c r="FF19" s="18">
        <f>'март 2016 '!FF14+'февраль 2016'!FF13+'январь 2016'!FF14</f>
        <v>0</v>
      </c>
      <c r="FG19" s="18">
        <f>'март 2016 '!FG14+'февраль 2016'!FG13+'январь 2016'!FG14</f>
        <v>0</v>
      </c>
      <c r="FH19" s="18">
        <f>'март 2016 '!FH14+'февраль 2016'!FH13+'январь 2016'!FH14</f>
        <v>0</v>
      </c>
      <c r="FI19" s="18">
        <f>'март 2016 '!FI14+'февраль 2016'!FI13+'январь 2016'!FI14</f>
        <v>0</v>
      </c>
      <c r="FJ19" s="18">
        <f>'март 2016 '!FJ14+'февраль 2016'!FJ13+'январь 2016'!FJ14</f>
        <v>0</v>
      </c>
      <c r="FK19" s="18">
        <f>'март 2016 '!FK14+'февраль 2016'!FK13+'январь 2016'!FK14</f>
        <v>0</v>
      </c>
      <c r="FL19" s="18">
        <f>'март 2016 '!FL14+'февраль 2016'!FL13+'январь 2016'!FL14</f>
        <v>0</v>
      </c>
      <c r="FM19" s="18">
        <f>'март 2016 '!FM14+'февраль 2016'!FM13+'январь 2016'!FM14</f>
        <v>0</v>
      </c>
      <c r="FN19" s="18">
        <f>'март 2016 '!FN14+'февраль 2016'!FN13+'январь 2016'!FN14</f>
        <v>0</v>
      </c>
      <c r="FO19" s="18">
        <f>'март 2016 '!FO14+'февраль 2016'!FO13+'январь 2016'!FO14</f>
        <v>0</v>
      </c>
      <c r="FP19" s="18">
        <f>'март 2016 '!FP14+'февраль 2016'!FP13+'январь 2016'!FP14</f>
        <v>0</v>
      </c>
      <c r="FQ19" s="18">
        <f>'март 2016 '!FQ14+'февраль 2016'!FQ13+'январь 2016'!FQ14</f>
        <v>0</v>
      </c>
      <c r="FR19" s="18">
        <f>'март 2016 '!FR14+'февраль 2016'!FR13+'январь 2016'!FR14</f>
        <v>0</v>
      </c>
      <c r="FS19" s="18">
        <f>'март 2016 '!FS14+'февраль 2016'!FS13+'январь 2016'!FS14</f>
        <v>0</v>
      </c>
      <c r="FT19" s="18">
        <f>'март 2016 '!FT14+'февраль 2016'!FT13+'январь 2016'!FT14</f>
        <v>0</v>
      </c>
      <c r="FU19" s="18">
        <f>'март 2016 '!FU14+'февраль 2016'!FU13+'январь 2016'!FU14</f>
        <v>0</v>
      </c>
      <c r="FV19" s="18">
        <f>'март 2016 '!FV14+'февраль 2016'!FV13+'январь 2016'!FV14</f>
        <v>0</v>
      </c>
      <c r="FW19" s="18">
        <f>'март 2016 '!FW14+'февраль 2016'!FW13+'январь 2016'!FW14</f>
        <v>0</v>
      </c>
      <c r="FX19" s="18">
        <f>'март 2016 '!FX14+'февраль 2016'!FX13+'январь 2016'!FX14</f>
        <v>0</v>
      </c>
      <c r="FY19" s="18">
        <f>'март 2016 '!FY14+'февраль 2016'!FY13+'январь 2016'!FY14</f>
        <v>0</v>
      </c>
      <c r="FZ19" s="18">
        <f>'март 2016 '!FZ14+'февраль 2016'!FZ13+'январь 2016'!FZ14</f>
        <v>0</v>
      </c>
      <c r="GA19" s="18">
        <f>'март 2016 '!GA14+'февраль 2016'!GA13+'январь 2016'!GA14</f>
        <v>0</v>
      </c>
      <c r="GB19" s="18">
        <f>'март 2016 '!GB14+'февраль 2016'!GB13+'январь 2016'!GB14</f>
        <v>0</v>
      </c>
      <c r="GC19" s="18">
        <f>'март 2016 '!GC14+'февраль 2016'!GC13+'январь 2016'!GC14</f>
        <v>0</v>
      </c>
      <c r="GD19" s="18">
        <f>'март 2016 '!GD14+'февраль 2016'!GD13+'январь 2016'!GD14</f>
        <v>0</v>
      </c>
      <c r="GE19" s="18">
        <f>'март 2016 '!GE14+'февраль 2016'!GE13+'январь 2016'!GE14</f>
        <v>0</v>
      </c>
      <c r="GF19" s="18">
        <f>'март 2016 '!GF14+'февраль 2016'!GF13+'январь 2016'!GF14</f>
        <v>0</v>
      </c>
      <c r="GG19" s="18">
        <f>'март 2016 '!GG14+'февраль 2016'!GG13+'январь 2016'!GG14</f>
        <v>0</v>
      </c>
      <c r="GH19" s="18">
        <f>'март 2016 '!GH14+'февраль 2016'!GH13+'январь 2016'!GH14</f>
        <v>0</v>
      </c>
      <c r="GI19" s="18">
        <f>'март 2016 '!GI14+'февраль 2016'!GI13+'январь 2016'!GI14</f>
        <v>0</v>
      </c>
      <c r="GJ19" s="18">
        <f>'март 2016 '!GJ14+'февраль 2016'!GJ13+'январь 2016'!GJ14</f>
        <v>0</v>
      </c>
      <c r="GK19" s="18">
        <f>'март 2016 '!GK14+'февраль 2016'!GK13+'январь 2016'!GK14</f>
        <v>0</v>
      </c>
      <c r="GL19" s="18">
        <f>'март 2016 '!GL14+'февраль 2016'!GL13+'январь 2016'!GL14</f>
        <v>0</v>
      </c>
      <c r="GM19" s="18">
        <f>'март 2016 '!GM14+'февраль 2016'!GM13+'январь 2016'!GM14</f>
        <v>0</v>
      </c>
      <c r="GN19" s="18">
        <f>'март 2016 '!GN14+'февраль 2016'!GN13+'январь 2016'!GN14</f>
        <v>0</v>
      </c>
      <c r="GO19" s="18">
        <f>'март 2016 '!GO14+'февраль 2016'!GO13+'январь 2016'!GO14</f>
        <v>0</v>
      </c>
      <c r="GP19" s="18">
        <f>'март 2016 '!GP14+'февраль 2016'!GP13+'январь 2016'!GP14</f>
        <v>0</v>
      </c>
      <c r="GQ19" s="18">
        <f>'март 2016 '!GQ14+'февраль 2016'!GQ13+'январь 2016'!GQ14</f>
        <v>0</v>
      </c>
      <c r="GR19" s="18">
        <f>'март 2016 '!GR14+'февраль 2016'!GR13+'январь 2016'!GR14</f>
        <v>0</v>
      </c>
      <c r="GS19" s="18">
        <f>'март 2016 '!GS14+'февраль 2016'!GS13+'январь 2016'!GS14</f>
        <v>0</v>
      </c>
      <c r="GT19" s="18">
        <f>'март 2016 '!GT14+'февраль 2016'!GT13+'январь 2016'!GT14</f>
        <v>0</v>
      </c>
      <c r="GU19" s="18">
        <f>'март 2016 '!GU14+'февраль 2016'!GU13+'январь 2016'!GU14</f>
        <v>0</v>
      </c>
      <c r="GV19" s="18">
        <f>'март 2016 '!GV14+'февраль 2016'!GV13+'январь 2016'!GV14</f>
        <v>0</v>
      </c>
      <c r="GW19" s="18">
        <f>'март 2016 '!GW14+'февраль 2016'!GW13+'январь 2016'!GW14</f>
        <v>0</v>
      </c>
      <c r="GX19" s="18">
        <f>'март 2016 '!GX14+'февраль 2016'!GX13+'январь 2016'!GX14</f>
        <v>0</v>
      </c>
      <c r="GY19" s="18">
        <f>'март 2016 '!GY14+'февраль 2016'!GY13+'январь 2016'!GY14</f>
        <v>0</v>
      </c>
      <c r="GZ19" s="18">
        <f>'март 2016 '!GZ14+'февраль 2016'!GZ13+'январь 2016'!GZ14</f>
        <v>0</v>
      </c>
      <c r="HA19" s="18">
        <f>'март 2016 '!HA14+'февраль 2016'!HA13+'январь 2016'!HA14</f>
        <v>0</v>
      </c>
      <c r="HB19" s="18">
        <f>'март 2016 '!HB14+'февраль 2016'!HB13+'январь 2016'!HB14</f>
        <v>0</v>
      </c>
      <c r="HC19" s="18">
        <f>'март 2016 '!HC14+'февраль 2016'!HC13+'январь 2016'!HC14</f>
        <v>0</v>
      </c>
      <c r="HD19" s="18">
        <f>'март 2016 '!HD14+'февраль 2016'!HD13+'январь 2016'!HD14</f>
        <v>0</v>
      </c>
      <c r="HE19" s="18">
        <f>'март 2016 '!HE14+'февраль 2016'!HE13+'январь 2016'!HE14</f>
        <v>0</v>
      </c>
      <c r="HF19" s="18">
        <f>'март 2016 '!HF14+'февраль 2016'!HF13+'январь 2016'!HF14</f>
        <v>0</v>
      </c>
      <c r="HG19" s="18">
        <f>'март 2016 '!HG14+'февраль 2016'!HG13+'январь 2016'!HG14</f>
        <v>0</v>
      </c>
      <c r="HH19" s="18">
        <f>'март 2016 '!HH14+'февраль 2016'!HH13+'январь 2016'!HH14</f>
        <v>0</v>
      </c>
      <c r="HI19" s="18">
        <f>'март 2016 '!HI14+'февраль 2016'!HI13+'январь 2016'!HI14</f>
        <v>0</v>
      </c>
      <c r="HJ19" s="18">
        <f>'март 2016 '!HJ14+'февраль 2016'!HJ13+'январь 2016'!HJ14</f>
        <v>0</v>
      </c>
      <c r="HK19" s="18">
        <f>'март 2016 '!HK14+'февраль 2016'!HK13+'январь 2016'!HK14</f>
        <v>0</v>
      </c>
      <c r="HL19" s="18">
        <f>'март 2016 '!HL14+'февраль 2016'!HL13+'январь 2016'!HL14</f>
        <v>0</v>
      </c>
      <c r="HM19" s="18">
        <f>'март 2016 '!HM14+'февраль 2016'!HM13+'январь 2016'!HM14</f>
        <v>0</v>
      </c>
      <c r="HN19" s="18">
        <f>'март 2016 '!HN14+'февраль 2016'!HN13+'январь 2016'!HN14</f>
        <v>0</v>
      </c>
      <c r="HO19" s="18">
        <f>'март 2016 '!HO14+'февраль 2016'!HO13+'январь 2016'!HO14</f>
        <v>0</v>
      </c>
      <c r="HP19" s="18">
        <f>'март 2016 '!HP14+'февраль 2016'!HP13+'январь 2016'!HP14</f>
        <v>0</v>
      </c>
      <c r="HQ19" s="18">
        <f>'март 2016 '!HQ14+'февраль 2016'!HQ13+'январь 2016'!HQ14</f>
        <v>0</v>
      </c>
      <c r="HR19" s="18">
        <f>'март 2016 '!HR14+'февраль 2016'!HR13+'январь 2016'!HR14</f>
        <v>0</v>
      </c>
      <c r="HS19" s="18">
        <f>'март 2016 '!HS14+'февраль 2016'!HS13+'январь 2016'!HS14</f>
        <v>0</v>
      </c>
      <c r="HT19" s="18">
        <f>'март 2016 '!HT14+'февраль 2016'!HT13+'январь 2016'!HT14</f>
        <v>0</v>
      </c>
      <c r="HU19" s="18">
        <f>'март 2016 '!HU14+'февраль 2016'!HU13+'январь 2016'!HU14</f>
        <v>0</v>
      </c>
      <c r="HV19" s="18">
        <f>'март 2016 '!HV14+'февраль 2016'!HV13+'январь 2016'!HV14</f>
        <v>0</v>
      </c>
      <c r="HW19" s="18">
        <f>'март 2016 '!HW14+'февраль 2016'!HW13+'январь 2016'!HW14</f>
        <v>0</v>
      </c>
      <c r="HX19" s="18">
        <f>'март 2016 '!HX14+'февраль 2016'!HX13+'январь 2016'!HX14</f>
        <v>0</v>
      </c>
      <c r="HY19" s="18">
        <f>'март 2016 '!HY14+'февраль 2016'!HY13+'январь 2016'!HY14</f>
        <v>0</v>
      </c>
      <c r="HZ19" s="18">
        <f>'март 2016 '!HZ14+'февраль 2016'!HZ13+'январь 2016'!HZ14</f>
        <v>0</v>
      </c>
      <c r="IA19" s="18">
        <f>'март 2016 '!IA14+'февраль 2016'!IA13+'январь 2016'!IA14</f>
        <v>0</v>
      </c>
      <c r="IB19" s="18">
        <f>'март 2016 '!IB14+'февраль 2016'!IB13+'январь 2016'!IB14</f>
        <v>0</v>
      </c>
      <c r="IC19" s="18">
        <f>'март 2016 '!IC14+'февраль 2016'!IC13+'январь 2016'!IC14</f>
        <v>0</v>
      </c>
      <c r="ID19" s="18">
        <f>'март 2016 '!ID14+'февраль 2016'!ID13+'январь 2016'!ID14</f>
        <v>0</v>
      </c>
      <c r="IE19" s="18">
        <f>'март 2016 '!IE14+'февраль 2016'!IE13+'январь 2016'!IE14</f>
        <v>0</v>
      </c>
      <c r="IF19" s="18">
        <f>'март 2016 '!IF14+'февраль 2016'!IF13+'январь 2016'!IF14</f>
        <v>0</v>
      </c>
    </row>
    <row r="20" spans="1:240" ht="13.5" customHeight="1">
      <c r="A20" s="15" t="s">
        <v>26</v>
      </c>
      <c r="B20" s="44" t="s">
        <v>27</v>
      </c>
      <c r="C20" s="16" t="s">
        <v>17</v>
      </c>
      <c r="D20" s="23">
        <f t="shared" si="0"/>
        <v>0</v>
      </c>
      <c r="E20" s="17">
        <f t="shared" si="1"/>
        <v>0</v>
      </c>
      <c r="F20" s="17"/>
      <c r="G20" s="18">
        <f>'март 2016 '!G15+'февраль 2016'!G14+'январь 2016'!G15</f>
        <v>0</v>
      </c>
      <c r="H20" s="18">
        <f>'март 2016 '!H15+'февраль 2016'!H14+'январь 2016'!H15</f>
        <v>0</v>
      </c>
      <c r="I20" s="18">
        <f>'март 2016 '!I15+'февраль 2016'!I14+'январь 2016'!I15</f>
        <v>0</v>
      </c>
      <c r="J20" s="18">
        <f>'март 2016 '!J15+'февраль 2016'!J14+'январь 2016'!J15</f>
        <v>0</v>
      </c>
      <c r="K20" s="18">
        <f>'март 2016 '!K15+'февраль 2016'!K14+'январь 2016'!K15</f>
        <v>0</v>
      </c>
      <c r="L20" s="18">
        <f>'март 2016 '!L15+'февраль 2016'!L14+'январь 2016'!L15</f>
        <v>0</v>
      </c>
      <c r="M20" s="18">
        <f>'март 2016 '!M15+'февраль 2016'!M14+'январь 2016'!M15</f>
        <v>0</v>
      </c>
      <c r="N20" s="18">
        <f>'март 2016 '!N15+'февраль 2016'!N14+'январь 2016'!N15</f>
        <v>0</v>
      </c>
      <c r="O20" s="18">
        <f>'март 2016 '!O15+'февраль 2016'!O14+'январь 2016'!O15</f>
        <v>0</v>
      </c>
      <c r="P20" s="18">
        <f>'март 2016 '!P15+'февраль 2016'!P14+'январь 2016'!P15</f>
        <v>0</v>
      </c>
      <c r="Q20" s="18">
        <f>'март 2016 '!Q15+'февраль 2016'!Q14+'январь 2016'!Q15</f>
        <v>0</v>
      </c>
      <c r="R20" s="18">
        <f>'март 2016 '!R15+'февраль 2016'!R14+'январь 2016'!R15</f>
        <v>0</v>
      </c>
      <c r="S20" s="18">
        <f>'март 2016 '!S15+'февраль 2016'!S14+'январь 2016'!S15</f>
        <v>0</v>
      </c>
      <c r="T20" s="18">
        <f>'март 2016 '!T15+'февраль 2016'!T14+'январь 2016'!T15</f>
        <v>0</v>
      </c>
      <c r="U20" s="18">
        <f>'март 2016 '!U15+'февраль 2016'!U14+'январь 2016'!U15</f>
        <v>0</v>
      </c>
      <c r="V20" s="18">
        <f>'март 2016 '!V15+'февраль 2016'!V14+'январь 2016'!V15</f>
        <v>0</v>
      </c>
      <c r="W20" s="18">
        <f>'март 2016 '!W15+'февраль 2016'!W14+'январь 2016'!W15</f>
        <v>0</v>
      </c>
      <c r="X20" s="18">
        <f>'март 2016 '!X15+'февраль 2016'!X14+'январь 2016'!X15</f>
        <v>0</v>
      </c>
      <c r="Y20" s="18">
        <f>'март 2016 '!Y15+'февраль 2016'!Y14+'январь 2016'!Y15</f>
        <v>0</v>
      </c>
      <c r="Z20" s="18">
        <f>'март 2016 '!Z15+'февраль 2016'!Z14+'январь 2016'!Z15</f>
        <v>0</v>
      </c>
      <c r="AA20" s="18">
        <f>'март 2016 '!AA15+'февраль 2016'!AA14+'январь 2016'!AA15</f>
        <v>0</v>
      </c>
      <c r="AB20" s="18">
        <f>'март 2016 '!AB15+'февраль 2016'!AB14+'январь 2016'!AB15</f>
        <v>0</v>
      </c>
      <c r="AC20" s="18">
        <f>'март 2016 '!AC15+'февраль 2016'!AC14+'январь 2016'!AC15</f>
        <v>0</v>
      </c>
      <c r="AD20" s="18">
        <f>'март 2016 '!AD15+'февраль 2016'!AD14+'январь 2016'!AD15</f>
        <v>0</v>
      </c>
      <c r="AE20" s="18">
        <f>'март 2016 '!AE15+'февраль 2016'!AE14+'январь 2016'!AE15</f>
        <v>0</v>
      </c>
      <c r="AF20" s="18">
        <f>'март 2016 '!AF15+'февраль 2016'!AF14+'январь 2016'!AF15</f>
        <v>0</v>
      </c>
      <c r="AG20" s="18">
        <f>'март 2016 '!AG15+'февраль 2016'!AG14+'январь 2016'!AG15</f>
        <v>0</v>
      </c>
      <c r="AH20" s="18">
        <f>'март 2016 '!AH15+'февраль 2016'!AH14+'январь 2016'!AH15</f>
        <v>0</v>
      </c>
      <c r="AI20" s="18">
        <f>'март 2016 '!AI15+'февраль 2016'!AI14+'январь 2016'!AI15</f>
        <v>0</v>
      </c>
      <c r="AJ20" s="18">
        <f>'март 2016 '!AJ15+'февраль 2016'!AJ14+'январь 2016'!AJ15</f>
        <v>0</v>
      </c>
      <c r="AK20" s="18">
        <f>'март 2016 '!AK15+'февраль 2016'!AK14+'январь 2016'!AK15</f>
        <v>0</v>
      </c>
      <c r="AL20" s="18">
        <f>'март 2016 '!AL15+'февраль 2016'!AL14+'январь 2016'!AL15</f>
        <v>0</v>
      </c>
      <c r="AM20" s="18">
        <f>'март 2016 '!AM15+'февраль 2016'!AM14+'январь 2016'!AM15</f>
        <v>0</v>
      </c>
      <c r="AN20" s="18">
        <f>'март 2016 '!AN15+'февраль 2016'!AN14+'январь 2016'!AN15</f>
        <v>0</v>
      </c>
      <c r="AO20" s="18">
        <f>'март 2016 '!AO15+'февраль 2016'!AO14+'январь 2016'!AO15</f>
        <v>0</v>
      </c>
      <c r="AP20" s="18">
        <f>'март 2016 '!AP15+'февраль 2016'!AP14+'январь 2016'!AP15</f>
        <v>0</v>
      </c>
      <c r="AQ20" s="18">
        <f>'март 2016 '!AQ15+'февраль 2016'!AQ14+'январь 2016'!AQ15</f>
        <v>0</v>
      </c>
      <c r="AR20" s="18">
        <f>'март 2016 '!AR15+'февраль 2016'!AR14+'январь 2016'!AR15</f>
        <v>0</v>
      </c>
      <c r="AS20" s="18">
        <f>'март 2016 '!AS15+'февраль 2016'!AS14+'январь 2016'!AS15</f>
        <v>0</v>
      </c>
      <c r="AT20" s="18">
        <f>'март 2016 '!AT15+'февраль 2016'!AT14+'январь 2016'!AT15</f>
        <v>0</v>
      </c>
      <c r="AU20" s="18">
        <f>'март 2016 '!AU15+'февраль 2016'!AU14+'январь 2016'!AU15</f>
        <v>0</v>
      </c>
      <c r="AV20" s="18">
        <f>'март 2016 '!AV15+'февраль 2016'!AV14+'январь 2016'!AV15</f>
        <v>0</v>
      </c>
      <c r="AW20" s="18">
        <f>'март 2016 '!AW15+'февраль 2016'!AW14+'январь 2016'!AW15</f>
        <v>0</v>
      </c>
      <c r="AX20" s="18">
        <f>'март 2016 '!AX15+'февраль 2016'!AX14+'январь 2016'!AX15</f>
        <v>0</v>
      </c>
      <c r="AY20" s="18">
        <f>'март 2016 '!AY15+'февраль 2016'!AY14+'январь 2016'!AY15</f>
        <v>0</v>
      </c>
      <c r="AZ20" s="18">
        <f>'март 2016 '!AZ15+'февраль 2016'!AZ14+'январь 2016'!AZ15</f>
        <v>0</v>
      </c>
      <c r="BA20" s="18">
        <f>'март 2016 '!BA15+'февраль 2016'!BA14+'январь 2016'!BA15</f>
        <v>0</v>
      </c>
      <c r="BB20" s="18">
        <f>'март 2016 '!BB15+'февраль 2016'!BB14+'январь 2016'!BB15</f>
        <v>0</v>
      </c>
      <c r="BC20" s="18">
        <f>'март 2016 '!BC15+'февраль 2016'!BC14+'январь 2016'!BC15</f>
        <v>0</v>
      </c>
      <c r="BD20" s="18">
        <f>'март 2016 '!BD15+'февраль 2016'!BD14+'январь 2016'!BD15</f>
        <v>0</v>
      </c>
      <c r="BE20" s="18">
        <f>'март 2016 '!BE15+'февраль 2016'!BE14+'январь 2016'!BE15</f>
        <v>0</v>
      </c>
      <c r="BF20" s="18">
        <f>'март 2016 '!BF15+'февраль 2016'!BF14+'январь 2016'!BF15</f>
        <v>0</v>
      </c>
      <c r="BG20" s="18">
        <f>'март 2016 '!BG15+'февраль 2016'!BG14+'январь 2016'!BG15</f>
        <v>0</v>
      </c>
      <c r="BH20" s="18">
        <f>'март 2016 '!BH15+'февраль 2016'!BH14+'январь 2016'!BH15</f>
        <v>0</v>
      </c>
      <c r="BI20" s="18">
        <f>'март 2016 '!BI15+'февраль 2016'!BI14+'январь 2016'!BI15</f>
        <v>0</v>
      </c>
      <c r="BJ20" s="18">
        <f>'март 2016 '!BJ15+'февраль 2016'!BJ14+'январь 2016'!BJ15</f>
        <v>0</v>
      </c>
      <c r="BK20" s="18">
        <f>'март 2016 '!BK15+'февраль 2016'!BK14+'январь 2016'!BK15</f>
        <v>0</v>
      </c>
      <c r="BL20" s="18">
        <f>'март 2016 '!BL15+'февраль 2016'!BL14+'январь 2016'!BL15</f>
        <v>0</v>
      </c>
      <c r="BM20" s="18">
        <f>'март 2016 '!BM15+'февраль 2016'!BM14+'январь 2016'!BM15</f>
        <v>0</v>
      </c>
      <c r="BN20" s="18">
        <f>'март 2016 '!BN15+'февраль 2016'!BN14+'январь 2016'!BN15</f>
        <v>0</v>
      </c>
      <c r="BO20" s="18">
        <f>'март 2016 '!BO15+'февраль 2016'!BO14+'январь 2016'!BO15</f>
        <v>0</v>
      </c>
      <c r="BP20" s="18">
        <f>'март 2016 '!BP15+'февраль 2016'!BP14+'январь 2016'!BP15</f>
        <v>0</v>
      </c>
      <c r="BQ20" s="18">
        <f>'март 2016 '!BQ15+'февраль 2016'!BQ14+'январь 2016'!BQ15</f>
        <v>0</v>
      </c>
      <c r="BR20" s="18">
        <f>'март 2016 '!BR15+'февраль 2016'!BR14+'январь 2016'!BR15</f>
        <v>0</v>
      </c>
      <c r="BS20" s="18">
        <f>'март 2016 '!BS15+'февраль 2016'!BS14+'январь 2016'!BS15</f>
        <v>0</v>
      </c>
      <c r="BT20" s="18">
        <f>'март 2016 '!BT15+'февраль 2016'!BT14+'январь 2016'!BT15</f>
        <v>0</v>
      </c>
      <c r="BU20" s="18">
        <f>'март 2016 '!BU15+'февраль 2016'!BU14+'январь 2016'!BU15</f>
        <v>0</v>
      </c>
      <c r="BV20" s="18">
        <f>'март 2016 '!BV15+'февраль 2016'!BV14+'январь 2016'!BV15</f>
        <v>0</v>
      </c>
      <c r="BW20" s="18">
        <f>'март 2016 '!BW15+'февраль 2016'!BW14+'январь 2016'!BW15</f>
        <v>0</v>
      </c>
      <c r="BX20" s="18">
        <f>'март 2016 '!BX15+'февраль 2016'!BX14+'январь 2016'!BX15</f>
        <v>0</v>
      </c>
      <c r="BY20" s="18">
        <f>'март 2016 '!BY15+'февраль 2016'!BY14+'январь 2016'!BY15</f>
        <v>0</v>
      </c>
      <c r="BZ20" s="18">
        <f>'март 2016 '!BZ15+'февраль 2016'!BZ14+'январь 2016'!BZ15</f>
        <v>0</v>
      </c>
      <c r="CA20" s="18">
        <f>'март 2016 '!CA15+'февраль 2016'!CA14+'январь 2016'!CA15</f>
        <v>0</v>
      </c>
      <c r="CB20" s="18">
        <f>'март 2016 '!CB15+'февраль 2016'!CB14+'январь 2016'!CB15</f>
        <v>0</v>
      </c>
      <c r="CC20" s="18">
        <f>'март 2016 '!CC15+'февраль 2016'!CC14+'январь 2016'!CC15</f>
        <v>0</v>
      </c>
      <c r="CD20" s="18">
        <f>'март 2016 '!CD15+'февраль 2016'!CD14+'январь 2016'!CD15</f>
        <v>0</v>
      </c>
      <c r="CE20" s="18">
        <f>'март 2016 '!CE15+'февраль 2016'!CE14+'январь 2016'!CE15</f>
        <v>0</v>
      </c>
      <c r="CF20" s="18">
        <f>'март 2016 '!CF15+'февраль 2016'!CF14+'январь 2016'!CF15</f>
        <v>0</v>
      </c>
      <c r="CG20" s="18">
        <f>'март 2016 '!CG15+'февраль 2016'!CG14+'январь 2016'!CG15</f>
        <v>0</v>
      </c>
      <c r="CH20" s="18">
        <f>'март 2016 '!CH15+'февраль 2016'!CH14+'январь 2016'!CH15</f>
        <v>0</v>
      </c>
      <c r="CI20" s="18">
        <f>'март 2016 '!CI15+'февраль 2016'!CI14+'январь 2016'!CI15</f>
        <v>0</v>
      </c>
      <c r="CJ20" s="18">
        <f>'март 2016 '!CJ15+'февраль 2016'!CJ14+'январь 2016'!CJ15</f>
        <v>0</v>
      </c>
      <c r="CK20" s="18">
        <f>'март 2016 '!CK15+'февраль 2016'!CK14+'январь 2016'!CK15</f>
        <v>0</v>
      </c>
      <c r="CL20" s="18">
        <f>'март 2016 '!CL15+'февраль 2016'!CL14+'январь 2016'!CL15</f>
        <v>0</v>
      </c>
      <c r="CM20" s="18">
        <f>'март 2016 '!CM15+'февраль 2016'!CM14+'январь 2016'!CM15</f>
        <v>0</v>
      </c>
      <c r="CN20" s="18">
        <f>'март 2016 '!CN15+'февраль 2016'!CN14+'январь 2016'!CN15</f>
        <v>0</v>
      </c>
      <c r="CO20" s="18">
        <f>'март 2016 '!CO15+'февраль 2016'!CO14+'январь 2016'!CO15</f>
        <v>0</v>
      </c>
      <c r="CP20" s="18">
        <f>'март 2016 '!CP15+'февраль 2016'!CP14+'январь 2016'!CP15</f>
        <v>0</v>
      </c>
      <c r="CQ20" s="18">
        <f>'март 2016 '!CQ15+'февраль 2016'!CQ14+'январь 2016'!CQ15</f>
        <v>0</v>
      </c>
      <c r="CR20" s="18">
        <f>'март 2016 '!CR15+'февраль 2016'!CR14+'январь 2016'!CR15</f>
        <v>0</v>
      </c>
      <c r="CS20" s="18">
        <f>'март 2016 '!CS15+'февраль 2016'!CS14+'январь 2016'!CS15</f>
        <v>0</v>
      </c>
      <c r="CT20" s="18">
        <f>'март 2016 '!CT15+'февраль 2016'!CT14+'январь 2016'!CT15</f>
        <v>0</v>
      </c>
      <c r="CU20" s="18">
        <f>'март 2016 '!CU15+'февраль 2016'!CU14+'январь 2016'!CU15</f>
        <v>0</v>
      </c>
      <c r="CV20" s="18">
        <f>'март 2016 '!CV15+'февраль 2016'!CV14+'январь 2016'!CV15</f>
        <v>0</v>
      </c>
      <c r="CW20" s="18">
        <f>'март 2016 '!CW15+'февраль 2016'!CW14+'январь 2016'!CW15</f>
        <v>0</v>
      </c>
      <c r="CX20" s="18">
        <f>'март 2016 '!CX15+'февраль 2016'!CX14+'январь 2016'!CX15</f>
        <v>0</v>
      </c>
      <c r="CY20" s="18">
        <f>'март 2016 '!CY15+'февраль 2016'!CY14+'январь 2016'!CY15</f>
        <v>0</v>
      </c>
      <c r="CZ20" s="18">
        <f>'март 2016 '!CZ15+'февраль 2016'!CZ14+'январь 2016'!CZ15</f>
        <v>0</v>
      </c>
      <c r="DA20" s="18">
        <f>'март 2016 '!DA15+'февраль 2016'!DA14+'январь 2016'!DA15</f>
        <v>0</v>
      </c>
      <c r="DB20" s="18">
        <f>'март 2016 '!DB15+'февраль 2016'!DB14+'январь 2016'!DB15</f>
        <v>0</v>
      </c>
      <c r="DC20" s="18">
        <f>'март 2016 '!DC15+'февраль 2016'!DC14+'январь 2016'!DC15</f>
        <v>0</v>
      </c>
      <c r="DD20" s="18">
        <f>'март 2016 '!DD15+'февраль 2016'!DD14+'январь 2016'!DD15</f>
        <v>0</v>
      </c>
      <c r="DE20" s="18">
        <f>'март 2016 '!DE15+'февраль 2016'!DE14+'январь 2016'!DE15</f>
        <v>0</v>
      </c>
      <c r="DF20" s="18">
        <f>'март 2016 '!DF15+'февраль 2016'!DF14+'январь 2016'!DF15</f>
        <v>0</v>
      </c>
      <c r="DG20" s="18">
        <f>'март 2016 '!DG15+'февраль 2016'!DG14+'январь 2016'!DG15</f>
        <v>0</v>
      </c>
      <c r="DH20" s="18">
        <f>'март 2016 '!DH15+'февраль 2016'!DH14+'январь 2016'!DH15</f>
        <v>0</v>
      </c>
      <c r="DI20" s="18">
        <f>'март 2016 '!DI15+'февраль 2016'!DI14+'январь 2016'!DI15</f>
        <v>0</v>
      </c>
      <c r="DJ20" s="18">
        <f>'март 2016 '!DJ15+'февраль 2016'!DJ14+'январь 2016'!DJ15</f>
        <v>0</v>
      </c>
      <c r="DK20" s="18">
        <f>'март 2016 '!DK15+'февраль 2016'!DK14+'январь 2016'!DK15</f>
        <v>0</v>
      </c>
      <c r="DL20" s="18">
        <f>'март 2016 '!DL15+'февраль 2016'!DL14+'январь 2016'!DL15</f>
        <v>0</v>
      </c>
      <c r="DM20" s="18">
        <f>'март 2016 '!DM15+'февраль 2016'!DM14+'январь 2016'!DM15</f>
        <v>0</v>
      </c>
      <c r="DN20" s="18">
        <f>'март 2016 '!DN15+'февраль 2016'!DN14+'январь 2016'!DN15</f>
        <v>0</v>
      </c>
      <c r="DO20" s="18">
        <f>'март 2016 '!DO15+'февраль 2016'!DO14+'январь 2016'!DO15</f>
        <v>0</v>
      </c>
      <c r="DP20" s="18">
        <f>'март 2016 '!DP15+'февраль 2016'!DP14+'январь 2016'!DP15</f>
        <v>0</v>
      </c>
      <c r="DQ20" s="18">
        <f>'март 2016 '!DQ15+'февраль 2016'!DQ14+'январь 2016'!DQ15</f>
        <v>0</v>
      </c>
      <c r="DR20" s="18">
        <f>'март 2016 '!DR15+'февраль 2016'!DR14+'январь 2016'!DR15</f>
        <v>0</v>
      </c>
      <c r="DS20" s="18">
        <f>'март 2016 '!DS15+'февраль 2016'!DS14+'январь 2016'!DS15</f>
        <v>0</v>
      </c>
      <c r="DT20" s="18">
        <f>'март 2016 '!DT15+'февраль 2016'!DT14+'январь 2016'!DT15</f>
        <v>0</v>
      </c>
      <c r="DU20" s="18">
        <f>'март 2016 '!DU15+'февраль 2016'!DU14+'январь 2016'!DU15</f>
        <v>0</v>
      </c>
      <c r="DV20" s="18">
        <f>'март 2016 '!DV15+'февраль 2016'!DV14+'январь 2016'!DV15</f>
        <v>0</v>
      </c>
      <c r="DW20" s="18">
        <f>'март 2016 '!DW15+'февраль 2016'!DW14+'январь 2016'!DW15</f>
        <v>0</v>
      </c>
      <c r="DX20" s="18">
        <f>'март 2016 '!DX15+'февраль 2016'!DX14+'январь 2016'!DX15</f>
        <v>0</v>
      </c>
      <c r="DY20" s="18">
        <f>'март 2016 '!DY15+'февраль 2016'!DY14+'январь 2016'!DY15</f>
        <v>0</v>
      </c>
      <c r="DZ20" s="18">
        <f>'март 2016 '!DZ15+'февраль 2016'!DZ14+'январь 2016'!DZ15</f>
        <v>0</v>
      </c>
      <c r="EA20" s="18">
        <f>'март 2016 '!EA15+'февраль 2016'!EA14+'январь 2016'!EA15</f>
        <v>0</v>
      </c>
      <c r="EB20" s="18">
        <f>'март 2016 '!EB15+'февраль 2016'!EB14+'январь 2016'!EB15</f>
        <v>0</v>
      </c>
      <c r="EC20" s="18">
        <f>'март 2016 '!EC15+'февраль 2016'!EC14+'январь 2016'!EC15</f>
        <v>0</v>
      </c>
      <c r="ED20" s="18">
        <f>'март 2016 '!ED15+'февраль 2016'!ED14+'январь 2016'!ED15</f>
        <v>0</v>
      </c>
      <c r="EE20" s="18">
        <f>'март 2016 '!EE15+'февраль 2016'!EE14+'январь 2016'!EE15</f>
        <v>0</v>
      </c>
      <c r="EF20" s="18">
        <f>'март 2016 '!EF15+'февраль 2016'!EF14+'январь 2016'!EF15</f>
        <v>0</v>
      </c>
      <c r="EG20" s="18">
        <f>'март 2016 '!EG15+'февраль 2016'!EG14+'январь 2016'!EG15</f>
        <v>0</v>
      </c>
      <c r="EH20" s="18">
        <f>'март 2016 '!EH15+'февраль 2016'!EH14+'январь 2016'!EH15</f>
        <v>0</v>
      </c>
      <c r="EI20" s="18">
        <f>'март 2016 '!EI15+'февраль 2016'!EI14+'январь 2016'!EI15</f>
        <v>0</v>
      </c>
      <c r="EJ20" s="18">
        <f>'март 2016 '!EJ15+'февраль 2016'!EJ14+'январь 2016'!EJ15</f>
        <v>0</v>
      </c>
      <c r="EK20" s="18">
        <f>'март 2016 '!EK15+'февраль 2016'!EK14+'январь 2016'!EK15</f>
        <v>0</v>
      </c>
      <c r="EL20" s="18">
        <f>'март 2016 '!EL15+'февраль 2016'!EL14+'январь 2016'!EL15</f>
        <v>0</v>
      </c>
      <c r="EM20" s="18">
        <f>'март 2016 '!EM15+'февраль 2016'!EM14+'январь 2016'!EM15</f>
        <v>0</v>
      </c>
      <c r="EN20" s="18">
        <f>'март 2016 '!EN15+'февраль 2016'!EN14+'январь 2016'!EN15</f>
        <v>0</v>
      </c>
      <c r="EO20" s="18">
        <f>'март 2016 '!EO15+'февраль 2016'!EO14+'январь 2016'!EO15</f>
        <v>0</v>
      </c>
      <c r="EP20" s="18">
        <f>'март 2016 '!EP15+'февраль 2016'!EP14+'январь 2016'!EP15</f>
        <v>0</v>
      </c>
      <c r="EQ20" s="18">
        <f>'март 2016 '!EQ15+'февраль 2016'!EQ14+'январь 2016'!EQ15</f>
        <v>0</v>
      </c>
      <c r="ER20" s="18">
        <f>'март 2016 '!ER15+'февраль 2016'!ER14+'январь 2016'!ER15</f>
        <v>0</v>
      </c>
      <c r="ES20" s="18">
        <f>'март 2016 '!ES15+'февраль 2016'!ES14+'январь 2016'!ES15</f>
        <v>0</v>
      </c>
      <c r="ET20" s="18">
        <f>'март 2016 '!ET15+'февраль 2016'!ET14+'январь 2016'!ET15</f>
        <v>0</v>
      </c>
      <c r="EU20" s="18">
        <f>'март 2016 '!EU15+'февраль 2016'!EU14+'январь 2016'!EU15</f>
        <v>0</v>
      </c>
      <c r="EV20" s="18">
        <f>'март 2016 '!EV15+'февраль 2016'!EV14+'январь 2016'!EV15</f>
        <v>0</v>
      </c>
      <c r="EW20" s="18">
        <f>'март 2016 '!EW15+'февраль 2016'!EW14+'январь 2016'!EW15</f>
        <v>0</v>
      </c>
      <c r="EX20" s="18">
        <f>'март 2016 '!EX15+'февраль 2016'!EX14+'январь 2016'!EX15</f>
        <v>0</v>
      </c>
      <c r="EY20" s="18">
        <f>'март 2016 '!EY15+'февраль 2016'!EY14+'январь 2016'!EY15</f>
        <v>0</v>
      </c>
      <c r="EZ20" s="18">
        <f>'март 2016 '!EZ15+'февраль 2016'!EZ14+'январь 2016'!EZ15</f>
        <v>0</v>
      </c>
      <c r="FA20" s="18">
        <f>'март 2016 '!FA15+'февраль 2016'!FA14+'январь 2016'!FA15</f>
        <v>0</v>
      </c>
      <c r="FB20" s="18">
        <f>'март 2016 '!FB15+'февраль 2016'!FB14+'январь 2016'!FB15</f>
        <v>0</v>
      </c>
      <c r="FC20" s="18">
        <f>'март 2016 '!FC15+'февраль 2016'!FC14+'январь 2016'!FC15</f>
        <v>0</v>
      </c>
      <c r="FD20" s="18">
        <f>'март 2016 '!FD15+'февраль 2016'!FD14+'январь 2016'!FD15</f>
        <v>0</v>
      </c>
      <c r="FE20" s="18">
        <f>'март 2016 '!FE15+'февраль 2016'!FE14+'январь 2016'!FE15</f>
        <v>0</v>
      </c>
      <c r="FF20" s="18">
        <f>'март 2016 '!FF15+'февраль 2016'!FF14+'январь 2016'!FF15</f>
        <v>0</v>
      </c>
      <c r="FG20" s="18">
        <f>'март 2016 '!FG15+'февраль 2016'!FG14+'январь 2016'!FG15</f>
        <v>0</v>
      </c>
      <c r="FH20" s="18">
        <f>'март 2016 '!FH15+'февраль 2016'!FH14+'январь 2016'!FH15</f>
        <v>0</v>
      </c>
      <c r="FI20" s="18">
        <f>'март 2016 '!FI15+'февраль 2016'!FI14+'январь 2016'!FI15</f>
        <v>0</v>
      </c>
      <c r="FJ20" s="18">
        <f>'март 2016 '!FJ15+'февраль 2016'!FJ14+'январь 2016'!FJ15</f>
        <v>0</v>
      </c>
      <c r="FK20" s="18">
        <f>'март 2016 '!FK15+'февраль 2016'!FK14+'январь 2016'!FK15</f>
        <v>0</v>
      </c>
      <c r="FL20" s="18">
        <f>'март 2016 '!FL15+'февраль 2016'!FL14+'январь 2016'!FL15</f>
        <v>0</v>
      </c>
      <c r="FM20" s="18">
        <f>'март 2016 '!FM15+'февраль 2016'!FM14+'январь 2016'!FM15</f>
        <v>0</v>
      </c>
      <c r="FN20" s="18">
        <f>'март 2016 '!FN15+'февраль 2016'!FN14+'январь 2016'!FN15</f>
        <v>0</v>
      </c>
      <c r="FO20" s="18">
        <f>'март 2016 '!FO15+'февраль 2016'!FO14+'январь 2016'!FO15</f>
        <v>0</v>
      </c>
      <c r="FP20" s="18">
        <f>'март 2016 '!FP15+'февраль 2016'!FP14+'январь 2016'!FP15</f>
        <v>0</v>
      </c>
      <c r="FQ20" s="18">
        <f>'март 2016 '!FQ15+'февраль 2016'!FQ14+'январь 2016'!FQ15</f>
        <v>0</v>
      </c>
      <c r="FR20" s="18">
        <f>'март 2016 '!FR15+'февраль 2016'!FR14+'январь 2016'!FR15</f>
        <v>0</v>
      </c>
      <c r="FS20" s="18">
        <f>'март 2016 '!FS15+'февраль 2016'!FS14+'январь 2016'!FS15</f>
        <v>0</v>
      </c>
      <c r="FT20" s="18">
        <f>'март 2016 '!FT15+'февраль 2016'!FT14+'январь 2016'!FT15</f>
        <v>0</v>
      </c>
      <c r="FU20" s="18">
        <f>'март 2016 '!FU15+'февраль 2016'!FU14+'январь 2016'!FU15</f>
        <v>0</v>
      </c>
      <c r="FV20" s="18">
        <f>'март 2016 '!FV15+'февраль 2016'!FV14+'январь 2016'!FV15</f>
        <v>0</v>
      </c>
      <c r="FW20" s="18">
        <f>'март 2016 '!FW15+'февраль 2016'!FW14+'январь 2016'!FW15</f>
        <v>0</v>
      </c>
      <c r="FX20" s="18">
        <f>'март 2016 '!FX15+'февраль 2016'!FX14+'январь 2016'!FX15</f>
        <v>0</v>
      </c>
      <c r="FY20" s="18">
        <f>'март 2016 '!FY15+'февраль 2016'!FY14+'январь 2016'!FY15</f>
        <v>0</v>
      </c>
      <c r="FZ20" s="18">
        <f>'март 2016 '!FZ15+'февраль 2016'!FZ14+'январь 2016'!FZ15</f>
        <v>0</v>
      </c>
      <c r="GA20" s="18">
        <f>'март 2016 '!GA15+'февраль 2016'!GA14+'январь 2016'!GA15</f>
        <v>0</v>
      </c>
      <c r="GB20" s="18">
        <f>'март 2016 '!GB15+'февраль 2016'!GB14+'январь 2016'!GB15</f>
        <v>0</v>
      </c>
      <c r="GC20" s="18">
        <f>'март 2016 '!GC15+'февраль 2016'!GC14+'январь 2016'!GC15</f>
        <v>0</v>
      </c>
      <c r="GD20" s="18">
        <f>'март 2016 '!GD15+'февраль 2016'!GD14+'январь 2016'!GD15</f>
        <v>0</v>
      </c>
      <c r="GE20" s="18">
        <f>'март 2016 '!GE15+'февраль 2016'!GE14+'январь 2016'!GE15</f>
        <v>0</v>
      </c>
      <c r="GF20" s="18">
        <f>'март 2016 '!GF15+'февраль 2016'!GF14+'январь 2016'!GF15</f>
        <v>0</v>
      </c>
      <c r="GG20" s="18">
        <f>'март 2016 '!GG15+'февраль 2016'!GG14+'январь 2016'!GG15</f>
        <v>0</v>
      </c>
      <c r="GH20" s="18">
        <f>'март 2016 '!GH15+'февраль 2016'!GH14+'январь 2016'!GH15</f>
        <v>0</v>
      </c>
      <c r="GI20" s="18">
        <f>'март 2016 '!GI15+'февраль 2016'!GI14+'январь 2016'!GI15</f>
        <v>0</v>
      </c>
      <c r="GJ20" s="18">
        <f>'март 2016 '!GJ15+'февраль 2016'!GJ14+'январь 2016'!GJ15</f>
        <v>0</v>
      </c>
      <c r="GK20" s="18">
        <f>'март 2016 '!GK15+'февраль 2016'!GK14+'январь 2016'!GK15</f>
        <v>0</v>
      </c>
      <c r="GL20" s="18">
        <f>'март 2016 '!GL15+'февраль 2016'!GL14+'январь 2016'!GL15</f>
        <v>0</v>
      </c>
      <c r="GM20" s="18">
        <f>'март 2016 '!GM15+'февраль 2016'!GM14+'январь 2016'!GM15</f>
        <v>0</v>
      </c>
      <c r="GN20" s="18">
        <f>'март 2016 '!GN15+'февраль 2016'!GN14+'январь 2016'!GN15</f>
        <v>0</v>
      </c>
      <c r="GO20" s="18">
        <f>'март 2016 '!GO15+'февраль 2016'!GO14+'январь 2016'!GO15</f>
        <v>0</v>
      </c>
      <c r="GP20" s="18">
        <f>'март 2016 '!GP15+'февраль 2016'!GP14+'январь 2016'!GP15</f>
        <v>0</v>
      </c>
      <c r="GQ20" s="18">
        <f>'март 2016 '!GQ15+'февраль 2016'!GQ14+'январь 2016'!GQ15</f>
        <v>0</v>
      </c>
      <c r="GR20" s="18">
        <f>'март 2016 '!GR15+'февраль 2016'!GR14+'январь 2016'!GR15</f>
        <v>0</v>
      </c>
      <c r="GS20" s="18">
        <f>'март 2016 '!GS15+'февраль 2016'!GS14+'январь 2016'!GS15</f>
        <v>0</v>
      </c>
      <c r="GT20" s="18">
        <f>'март 2016 '!GT15+'февраль 2016'!GT14+'январь 2016'!GT15</f>
        <v>0</v>
      </c>
      <c r="GU20" s="18">
        <f>'март 2016 '!GU15+'февраль 2016'!GU14+'январь 2016'!GU15</f>
        <v>0</v>
      </c>
      <c r="GV20" s="18">
        <f>'март 2016 '!GV15+'февраль 2016'!GV14+'январь 2016'!GV15</f>
        <v>0</v>
      </c>
      <c r="GW20" s="18">
        <f>'март 2016 '!GW15+'февраль 2016'!GW14+'январь 2016'!GW15</f>
        <v>0</v>
      </c>
      <c r="GX20" s="18">
        <f>'март 2016 '!GX15+'февраль 2016'!GX14+'январь 2016'!GX15</f>
        <v>0</v>
      </c>
      <c r="GY20" s="18">
        <f>'март 2016 '!GY15+'февраль 2016'!GY14+'январь 2016'!GY15</f>
        <v>0</v>
      </c>
      <c r="GZ20" s="18">
        <f>'март 2016 '!GZ15+'февраль 2016'!GZ14+'январь 2016'!GZ15</f>
        <v>0</v>
      </c>
      <c r="HA20" s="18">
        <f>'март 2016 '!HA15+'февраль 2016'!HA14+'январь 2016'!HA15</f>
        <v>0</v>
      </c>
      <c r="HB20" s="18">
        <f>'март 2016 '!HB15+'февраль 2016'!HB14+'январь 2016'!HB15</f>
        <v>0</v>
      </c>
      <c r="HC20" s="18">
        <f>'март 2016 '!HC15+'февраль 2016'!HC14+'январь 2016'!HC15</f>
        <v>0</v>
      </c>
      <c r="HD20" s="18">
        <f>'март 2016 '!HD15+'февраль 2016'!HD14+'январь 2016'!HD15</f>
        <v>0</v>
      </c>
      <c r="HE20" s="18">
        <f>'март 2016 '!HE15+'февраль 2016'!HE14+'январь 2016'!HE15</f>
        <v>0</v>
      </c>
      <c r="HF20" s="18">
        <f>'март 2016 '!HF15+'февраль 2016'!HF14+'январь 2016'!HF15</f>
        <v>0</v>
      </c>
      <c r="HG20" s="18">
        <f>'март 2016 '!HG15+'февраль 2016'!HG14+'январь 2016'!HG15</f>
        <v>0</v>
      </c>
      <c r="HH20" s="18">
        <f>'март 2016 '!HH15+'февраль 2016'!HH14+'январь 2016'!HH15</f>
        <v>0</v>
      </c>
      <c r="HI20" s="18">
        <f>'март 2016 '!HI15+'февраль 2016'!HI14+'январь 2016'!HI15</f>
        <v>0</v>
      </c>
      <c r="HJ20" s="18">
        <f>'март 2016 '!HJ15+'февраль 2016'!HJ14+'январь 2016'!HJ15</f>
        <v>0</v>
      </c>
      <c r="HK20" s="18">
        <f>'март 2016 '!HK15+'февраль 2016'!HK14+'январь 2016'!HK15</f>
        <v>0</v>
      </c>
      <c r="HL20" s="18">
        <f>'март 2016 '!HL15+'февраль 2016'!HL14+'январь 2016'!HL15</f>
        <v>0</v>
      </c>
      <c r="HM20" s="18">
        <f>'март 2016 '!HM15+'февраль 2016'!HM14+'январь 2016'!HM15</f>
        <v>0</v>
      </c>
      <c r="HN20" s="18">
        <f>'март 2016 '!HN15+'февраль 2016'!HN14+'январь 2016'!HN15</f>
        <v>0</v>
      </c>
      <c r="HO20" s="18">
        <f>'март 2016 '!HO15+'февраль 2016'!HO14+'январь 2016'!HO15</f>
        <v>0</v>
      </c>
      <c r="HP20" s="18">
        <f>'март 2016 '!HP15+'февраль 2016'!HP14+'январь 2016'!HP15</f>
        <v>0</v>
      </c>
      <c r="HQ20" s="18">
        <f>'март 2016 '!HQ15+'февраль 2016'!HQ14+'январь 2016'!HQ15</f>
        <v>0</v>
      </c>
      <c r="HR20" s="18">
        <f>'март 2016 '!HR15+'февраль 2016'!HR14+'январь 2016'!HR15</f>
        <v>0</v>
      </c>
      <c r="HS20" s="18">
        <f>'март 2016 '!HS15+'февраль 2016'!HS14+'январь 2016'!HS15</f>
        <v>0</v>
      </c>
      <c r="HT20" s="18">
        <f>'март 2016 '!HT15+'февраль 2016'!HT14+'январь 2016'!HT15</f>
        <v>0</v>
      </c>
      <c r="HU20" s="18">
        <f>'март 2016 '!HU15+'февраль 2016'!HU14+'январь 2016'!HU15</f>
        <v>0</v>
      </c>
      <c r="HV20" s="18">
        <f>'март 2016 '!HV15+'февраль 2016'!HV14+'январь 2016'!HV15</f>
        <v>0</v>
      </c>
      <c r="HW20" s="18">
        <f>'март 2016 '!HW15+'февраль 2016'!HW14+'январь 2016'!HW15</f>
        <v>0</v>
      </c>
      <c r="HX20" s="18">
        <f>'март 2016 '!HX15+'февраль 2016'!HX14+'январь 2016'!HX15</f>
        <v>0</v>
      </c>
      <c r="HY20" s="18">
        <f>'март 2016 '!HY15+'февраль 2016'!HY14+'январь 2016'!HY15</f>
        <v>0</v>
      </c>
      <c r="HZ20" s="18">
        <f>'март 2016 '!HZ15+'февраль 2016'!HZ14+'январь 2016'!HZ15</f>
        <v>0</v>
      </c>
      <c r="IA20" s="18">
        <f>'март 2016 '!IA15+'февраль 2016'!IA14+'январь 2016'!IA15</f>
        <v>0</v>
      </c>
      <c r="IB20" s="18">
        <f>'март 2016 '!IB15+'февраль 2016'!IB14+'январь 2016'!IB15</f>
        <v>0</v>
      </c>
      <c r="IC20" s="18">
        <f>'март 2016 '!IC15+'февраль 2016'!IC14+'январь 2016'!IC15</f>
        <v>0</v>
      </c>
      <c r="ID20" s="18">
        <f>'март 2016 '!ID15+'февраль 2016'!ID14+'январь 2016'!ID15</f>
        <v>0</v>
      </c>
      <c r="IE20" s="18">
        <f>'март 2016 '!IE15+'февраль 2016'!IE14+'январь 2016'!IE15</f>
        <v>0</v>
      </c>
      <c r="IF20" s="18">
        <f>'март 2016 '!IF15+'февраль 2016'!IF14+'январь 2016'!IF15</f>
        <v>0</v>
      </c>
    </row>
    <row r="21" spans="1:240" ht="13.5" customHeight="1">
      <c r="A21" s="15" t="s">
        <v>28</v>
      </c>
      <c r="B21" s="45" t="s">
        <v>29</v>
      </c>
      <c r="C21" s="16" t="s">
        <v>19</v>
      </c>
      <c r="D21" s="37">
        <f>E21+F21</f>
        <v>0</v>
      </c>
      <c r="E21" s="19">
        <f t="shared" si="1"/>
        <v>0</v>
      </c>
      <c r="F21" s="19"/>
      <c r="G21" s="18">
        <f>'март 2016 '!G16+'февраль 2016'!G15+'январь 2016'!G16</f>
        <v>0</v>
      </c>
      <c r="H21" s="18">
        <f>'март 2016 '!H16+'февраль 2016'!H15+'январь 2016'!H16</f>
        <v>0</v>
      </c>
      <c r="I21" s="18">
        <f>'март 2016 '!I16+'февраль 2016'!I15+'январь 2016'!I16</f>
        <v>0</v>
      </c>
      <c r="J21" s="18">
        <f>'март 2016 '!J16+'февраль 2016'!J15+'январь 2016'!J16</f>
        <v>0</v>
      </c>
      <c r="K21" s="18">
        <f>'март 2016 '!K16+'февраль 2016'!K15+'январь 2016'!K16</f>
        <v>0</v>
      </c>
      <c r="L21" s="18">
        <f>'март 2016 '!L16+'февраль 2016'!L15+'январь 2016'!L16</f>
        <v>0</v>
      </c>
      <c r="M21" s="18">
        <f>'март 2016 '!M16+'февраль 2016'!M15+'январь 2016'!M16</f>
        <v>0</v>
      </c>
      <c r="N21" s="18">
        <f>'март 2016 '!N16+'февраль 2016'!N15+'январь 2016'!N16</f>
        <v>0</v>
      </c>
      <c r="O21" s="18">
        <f>'март 2016 '!O16+'февраль 2016'!O15+'январь 2016'!O16</f>
        <v>0</v>
      </c>
      <c r="P21" s="18">
        <f>'март 2016 '!P16+'февраль 2016'!P15+'январь 2016'!P16</f>
        <v>0</v>
      </c>
      <c r="Q21" s="18">
        <f>'март 2016 '!Q16+'февраль 2016'!Q15+'январь 2016'!Q16</f>
        <v>0</v>
      </c>
      <c r="R21" s="18">
        <f>'март 2016 '!R16+'февраль 2016'!R15+'январь 2016'!R16</f>
        <v>0</v>
      </c>
      <c r="S21" s="18">
        <f>'март 2016 '!S16+'февраль 2016'!S15+'январь 2016'!S16</f>
        <v>0</v>
      </c>
      <c r="T21" s="18">
        <f>'март 2016 '!T16+'февраль 2016'!T15+'январь 2016'!T16</f>
        <v>0</v>
      </c>
      <c r="U21" s="18">
        <f>'март 2016 '!U16+'февраль 2016'!U15+'январь 2016'!U16</f>
        <v>0</v>
      </c>
      <c r="V21" s="18">
        <f>'март 2016 '!V16+'февраль 2016'!V15+'январь 2016'!V16</f>
        <v>0</v>
      </c>
      <c r="W21" s="18">
        <f>'март 2016 '!W16+'февраль 2016'!W15+'январь 2016'!W16</f>
        <v>0</v>
      </c>
      <c r="X21" s="18">
        <f>'март 2016 '!X16+'февраль 2016'!X15+'январь 2016'!X16</f>
        <v>0</v>
      </c>
      <c r="Y21" s="18">
        <f>'март 2016 '!Y16+'февраль 2016'!Y15+'январь 2016'!Y16</f>
        <v>0</v>
      </c>
      <c r="Z21" s="18">
        <f>'март 2016 '!Z16+'февраль 2016'!Z15+'январь 2016'!Z16</f>
        <v>0</v>
      </c>
      <c r="AA21" s="18">
        <f>'март 2016 '!AA16+'февраль 2016'!AA15+'январь 2016'!AA16</f>
        <v>0</v>
      </c>
      <c r="AB21" s="18">
        <f>'март 2016 '!AB16+'февраль 2016'!AB15+'январь 2016'!AB16</f>
        <v>0</v>
      </c>
      <c r="AC21" s="18">
        <f>'март 2016 '!AC16+'февраль 2016'!AC15+'январь 2016'!AC16</f>
        <v>0</v>
      </c>
      <c r="AD21" s="18">
        <f>'март 2016 '!AD16+'февраль 2016'!AD15+'январь 2016'!AD16</f>
        <v>0</v>
      </c>
      <c r="AE21" s="18">
        <f>'март 2016 '!AE16+'февраль 2016'!AE15+'январь 2016'!AE16</f>
        <v>0</v>
      </c>
      <c r="AF21" s="18">
        <f>'март 2016 '!AF16+'февраль 2016'!AF15+'январь 2016'!AF16</f>
        <v>0</v>
      </c>
      <c r="AG21" s="18">
        <f>'март 2016 '!AG16+'февраль 2016'!AG15+'январь 2016'!AG16</f>
        <v>0</v>
      </c>
      <c r="AH21" s="18">
        <f>'март 2016 '!AH16+'февраль 2016'!AH15+'январь 2016'!AH16</f>
        <v>0</v>
      </c>
      <c r="AI21" s="18">
        <f>'март 2016 '!AI16+'февраль 2016'!AI15+'январь 2016'!AI16</f>
        <v>0</v>
      </c>
      <c r="AJ21" s="18">
        <f>'март 2016 '!AJ16+'февраль 2016'!AJ15+'январь 2016'!AJ16</f>
        <v>0</v>
      </c>
      <c r="AK21" s="18">
        <f>'март 2016 '!AK16+'февраль 2016'!AK15+'январь 2016'!AK16</f>
        <v>0</v>
      </c>
      <c r="AL21" s="18">
        <f>'март 2016 '!AL16+'февраль 2016'!AL15+'январь 2016'!AL16</f>
        <v>0</v>
      </c>
      <c r="AM21" s="18">
        <f>'март 2016 '!AM16+'февраль 2016'!AM15+'январь 2016'!AM16</f>
        <v>0</v>
      </c>
      <c r="AN21" s="18">
        <f>'март 2016 '!AN16+'февраль 2016'!AN15+'январь 2016'!AN16</f>
        <v>0</v>
      </c>
      <c r="AO21" s="18">
        <f>'март 2016 '!AO16+'февраль 2016'!AO15+'январь 2016'!AO16</f>
        <v>0</v>
      </c>
      <c r="AP21" s="18">
        <f>'март 2016 '!AP16+'февраль 2016'!AP15+'январь 2016'!AP16</f>
        <v>0</v>
      </c>
      <c r="AQ21" s="18">
        <f>'март 2016 '!AQ16+'февраль 2016'!AQ15+'январь 2016'!AQ16</f>
        <v>0</v>
      </c>
      <c r="AR21" s="18">
        <f>'март 2016 '!AR16+'февраль 2016'!AR15+'январь 2016'!AR16</f>
        <v>0</v>
      </c>
      <c r="AS21" s="18">
        <f>'март 2016 '!AS16+'февраль 2016'!AS15+'январь 2016'!AS16</f>
        <v>0</v>
      </c>
      <c r="AT21" s="18">
        <f>'март 2016 '!AT16+'февраль 2016'!AT15+'январь 2016'!AT16</f>
        <v>0</v>
      </c>
      <c r="AU21" s="18">
        <f>'март 2016 '!AU16+'февраль 2016'!AU15+'январь 2016'!AU16</f>
        <v>0</v>
      </c>
      <c r="AV21" s="18">
        <f>'март 2016 '!AV16+'февраль 2016'!AV15+'январь 2016'!AV16</f>
        <v>0</v>
      </c>
      <c r="AW21" s="18">
        <f>'март 2016 '!AW16+'февраль 2016'!AW15+'январь 2016'!AW16</f>
        <v>0</v>
      </c>
      <c r="AX21" s="18">
        <f>'март 2016 '!AX16+'февраль 2016'!AX15+'январь 2016'!AX16</f>
        <v>0</v>
      </c>
      <c r="AY21" s="18">
        <f>'март 2016 '!AY16+'февраль 2016'!AY15+'январь 2016'!AY16</f>
        <v>0</v>
      </c>
      <c r="AZ21" s="18">
        <f>'март 2016 '!AZ16+'февраль 2016'!AZ15+'январь 2016'!AZ16</f>
        <v>0</v>
      </c>
      <c r="BA21" s="18">
        <f>'март 2016 '!BA16+'февраль 2016'!BA15+'январь 2016'!BA16</f>
        <v>0</v>
      </c>
      <c r="BB21" s="18">
        <f>'март 2016 '!BB16+'февраль 2016'!BB15+'январь 2016'!BB16</f>
        <v>0</v>
      </c>
      <c r="BC21" s="18">
        <f>'март 2016 '!BC16+'февраль 2016'!BC15+'январь 2016'!BC16</f>
        <v>0</v>
      </c>
      <c r="BD21" s="18">
        <f>'март 2016 '!BD16+'февраль 2016'!BD15+'январь 2016'!BD16</f>
        <v>0</v>
      </c>
      <c r="BE21" s="18">
        <f>'март 2016 '!BE16+'февраль 2016'!BE15+'январь 2016'!BE16</f>
        <v>0</v>
      </c>
      <c r="BF21" s="18">
        <f>'март 2016 '!BF16+'февраль 2016'!BF15+'январь 2016'!BF16</f>
        <v>0</v>
      </c>
      <c r="BG21" s="18">
        <f>'март 2016 '!BG16+'февраль 2016'!BG15+'январь 2016'!BG16</f>
        <v>0</v>
      </c>
      <c r="BH21" s="18">
        <f>'март 2016 '!BH16+'февраль 2016'!BH15+'январь 2016'!BH16</f>
        <v>0</v>
      </c>
      <c r="BI21" s="18">
        <f>'март 2016 '!BI16+'февраль 2016'!BI15+'январь 2016'!BI16</f>
        <v>0</v>
      </c>
      <c r="BJ21" s="18">
        <f>'март 2016 '!BJ16+'февраль 2016'!BJ15+'январь 2016'!BJ16</f>
        <v>0</v>
      </c>
      <c r="BK21" s="18">
        <f>'март 2016 '!BK16+'февраль 2016'!BK15+'январь 2016'!BK16</f>
        <v>0</v>
      </c>
      <c r="BL21" s="18">
        <f>'март 2016 '!BL16+'февраль 2016'!BL15+'январь 2016'!BL16</f>
        <v>0</v>
      </c>
      <c r="BM21" s="18">
        <f>'март 2016 '!BM16+'февраль 2016'!BM15+'январь 2016'!BM16</f>
        <v>0</v>
      </c>
      <c r="BN21" s="18">
        <f>'март 2016 '!BN16+'февраль 2016'!BN15+'январь 2016'!BN16</f>
        <v>0</v>
      </c>
      <c r="BO21" s="18">
        <f>'март 2016 '!BO16+'февраль 2016'!BO15+'январь 2016'!BO16</f>
        <v>0</v>
      </c>
      <c r="BP21" s="18">
        <f>'март 2016 '!BP16+'февраль 2016'!BP15+'январь 2016'!BP16</f>
        <v>0</v>
      </c>
      <c r="BQ21" s="18">
        <f>'март 2016 '!BQ16+'февраль 2016'!BQ15+'январь 2016'!BQ16</f>
        <v>0</v>
      </c>
      <c r="BR21" s="18">
        <f>'март 2016 '!BR16+'февраль 2016'!BR15+'январь 2016'!BR16</f>
        <v>0</v>
      </c>
      <c r="BS21" s="18">
        <f>'март 2016 '!BS16+'февраль 2016'!BS15+'январь 2016'!BS16</f>
        <v>0</v>
      </c>
      <c r="BT21" s="18">
        <f>'март 2016 '!BT16+'февраль 2016'!BT15+'январь 2016'!BT16</f>
        <v>0</v>
      </c>
      <c r="BU21" s="18">
        <f>'март 2016 '!BU16+'февраль 2016'!BU15+'январь 2016'!BU16</f>
        <v>0</v>
      </c>
      <c r="BV21" s="18">
        <f>'март 2016 '!BV16+'февраль 2016'!BV15+'январь 2016'!BV16</f>
        <v>0</v>
      </c>
      <c r="BW21" s="18">
        <f>'март 2016 '!BW16+'февраль 2016'!BW15+'январь 2016'!BW16</f>
        <v>0</v>
      </c>
      <c r="BX21" s="18">
        <f>'март 2016 '!BX16+'февраль 2016'!BX15+'январь 2016'!BX16</f>
        <v>0</v>
      </c>
      <c r="BY21" s="18">
        <f>'март 2016 '!BY16+'февраль 2016'!BY15+'январь 2016'!BY16</f>
        <v>0</v>
      </c>
      <c r="BZ21" s="18">
        <f>'март 2016 '!BZ16+'февраль 2016'!BZ15+'январь 2016'!BZ16</f>
        <v>0</v>
      </c>
      <c r="CA21" s="18">
        <f>'март 2016 '!CA16+'февраль 2016'!CA15+'январь 2016'!CA16</f>
        <v>0</v>
      </c>
      <c r="CB21" s="18">
        <f>'март 2016 '!CB16+'февраль 2016'!CB15+'январь 2016'!CB16</f>
        <v>0</v>
      </c>
      <c r="CC21" s="18">
        <f>'март 2016 '!CC16+'февраль 2016'!CC15+'январь 2016'!CC16</f>
        <v>0</v>
      </c>
      <c r="CD21" s="18">
        <f>'март 2016 '!CD16+'февраль 2016'!CD15+'январь 2016'!CD16</f>
        <v>0</v>
      </c>
      <c r="CE21" s="18">
        <f>'март 2016 '!CE16+'февраль 2016'!CE15+'январь 2016'!CE16</f>
        <v>0</v>
      </c>
      <c r="CF21" s="18">
        <f>'март 2016 '!CF16+'февраль 2016'!CF15+'январь 2016'!CF16</f>
        <v>0</v>
      </c>
      <c r="CG21" s="18">
        <f>'март 2016 '!CG16+'февраль 2016'!CG15+'январь 2016'!CG16</f>
        <v>0</v>
      </c>
      <c r="CH21" s="18">
        <f>'март 2016 '!CH16+'февраль 2016'!CH15+'январь 2016'!CH16</f>
        <v>0</v>
      </c>
      <c r="CI21" s="18">
        <f>'март 2016 '!CI16+'февраль 2016'!CI15+'январь 2016'!CI16</f>
        <v>0</v>
      </c>
      <c r="CJ21" s="18">
        <f>'март 2016 '!CJ16+'февраль 2016'!CJ15+'январь 2016'!CJ16</f>
        <v>0</v>
      </c>
      <c r="CK21" s="18">
        <f>'март 2016 '!CK16+'февраль 2016'!CK15+'январь 2016'!CK16</f>
        <v>0</v>
      </c>
      <c r="CL21" s="18">
        <f>'март 2016 '!CL16+'февраль 2016'!CL15+'январь 2016'!CL16</f>
        <v>0</v>
      </c>
      <c r="CM21" s="18">
        <f>'март 2016 '!CM16+'февраль 2016'!CM15+'январь 2016'!CM16</f>
        <v>0</v>
      </c>
      <c r="CN21" s="18">
        <f>'март 2016 '!CN16+'февраль 2016'!CN15+'январь 2016'!CN16</f>
        <v>0</v>
      </c>
      <c r="CO21" s="18">
        <f>'март 2016 '!CO16+'февраль 2016'!CO15+'январь 2016'!CO16</f>
        <v>0</v>
      </c>
      <c r="CP21" s="18">
        <f>'март 2016 '!CP16+'февраль 2016'!CP15+'январь 2016'!CP16</f>
        <v>0</v>
      </c>
      <c r="CQ21" s="18">
        <f>'март 2016 '!CQ16+'февраль 2016'!CQ15+'январь 2016'!CQ16</f>
        <v>0</v>
      </c>
      <c r="CR21" s="18">
        <f>'март 2016 '!CR16+'февраль 2016'!CR15+'январь 2016'!CR16</f>
        <v>0</v>
      </c>
      <c r="CS21" s="18">
        <f>'март 2016 '!CS16+'февраль 2016'!CS15+'январь 2016'!CS16</f>
        <v>0</v>
      </c>
      <c r="CT21" s="18">
        <f>'март 2016 '!CT16+'февраль 2016'!CT15+'январь 2016'!CT16</f>
        <v>0</v>
      </c>
      <c r="CU21" s="18">
        <f>'март 2016 '!CU16+'февраль 2016'!CU15+'январь 2016'!CU16</f>
        <v>0</v>
      </c>
      <c r="CV21" s="18">
        <f>'март 2016 '!CV16+'февраль 2016'!CV15+'январь 2016'!CV16</f>
        <v>0</v>
      </c>
      <c r="CW21" s="18">
        <f>'март 2016 '!CW16+'февраль 2016'!CW15+'январь 2016'!CW16</f>
        <v>0</v>
      </c>
      <c r="CX21" s="18">
        <f>'март 2016 '!CX16+'февраль 2016'!CX15+'январь 2016'!CX16</f>
        <v>0</v>
      </c>
      <c r="CY21" s="18">
        <f>'март 2016 '!CY16+'февраль 2016'!CY15+'январь 2016'!CY16</f>
        <v>0</v>
      </c>
      <c r="CZ21" s="18">
        <f>'март 2016 '!CZ16+'февраль 2016'!CZ15+'январь 2016'!CZ16</f>
        <v>0</v>
      </c>
      <c r="DA21" s="18">
        <f>'март 2016 '!DA16+'февраль 2016'!DA15+'январь 2016'!DA16</f>
        <v>0</v>
      </c>
      <c r="DB21" s="18">
        <f>'март 2016 '!DB16+'февраль 2016'!DB15+'январь 2016'!DB16</f>
        <v>0</v>
      </c>
      <c r="DC21" s="18">
        <f>'март 2016 '!DC16+'февраль 2016'!DC15+'январь 2016'!DC16</f>
        <v>0</v>
      </c>
      <c r="DD21" s="18">
        <f>'март 2016 '!DD16+'февраль 2016'!DD15+'январь 2016'!DD16</f>
        <v>0</v>
      </c>
      <c r="DE21" s="18">
        <f>'март 2016 '!DE16+'февраль 2016'!DE15+'январь 2016'!DE16</f>
        <v>0</v>
      </c>
      <c r="DF21" s="18">
        <f>'март 2016 '!DF16+'февраль 2016'!DF15+'январь 2016'!DF16</f>
        <v>0</v>
      </c>
      <c r="DG21" s="18">
        <f>'март 2016 '!DG16+'февраль 2016'!DG15+'январь 2016'!DG16</f>
        <v>0</v>
      </c>
      <c r="DH21" s="18">
        <f>'март 2016 '!DH16+'февраль 2016'!DH15+'январь 2016'!DH16</f>
        <v>0</v>
      </c>
      <c r="DI21" s="18">
        <f>'март 2016 '!DI16+'февраль 2016'!DI15+'январь 2016'!DI16</f>
        <v>0</v>
      </c>
      <c r="DJ21" s="18">
        <f>'март 2016 '!DJ16+'февраль 2016'!DJ15+'январь 2016'!DJ16</f>
        <v>0</v>
      </c>
      <c r="DK21" s="18">
        <f>'март 2016 '!DK16+'февраль 2016'!DK15+'январь 2016'!DK16</f>
        <v>0</v>
      </c>
      <c r="DL21" s="18">
        <f>'март 2016 '!DL16+'февраль 2016'!DL15+'январь 2016'!DL16</f>
        <v>0</v>
      </c>
      <c r="DM21" s="18">
        <f>'март 2016 '!DM16+'февраль 2016'!DM15+'январь 2016'!DM16</f>
        <v>0</v>
      </c>
      <c r="DN21" s="18">
        <f>'март 2016 '!DN16+'февраль 2016'!DN15+'январь 2016'!DN16</f>
        <v>0</v>
      </c>
      <c r="DO21" s="18">
        <f>'март 2016 '!DO16+'февраль 2016'!DO15+'январь 2016'!DO16</f>
        <v>0</v>
      </c>
      <c r="DP21" s="18">
        <f>'март 2016 '!DP16+'февраль 2016'!DP15+'январь 2016'!DP16</f>
        <v>0</v>
      </c>
      <c r="DQ21" s="18">
        <f>'март 2016 '!DQ16+'февраль 2016'!DQ15+'январь 2016'!DQ16</f>
        <v>0</v>
      </c>
      <c r="DR21" s="18">
        <f>'март 2016 '!DR16+'февраль 2016'!DR15+'январь 2016'!DR16</f>
        <v>0</v>
      </c>
      <c r="DS21" s="18">
        <f>'март 2016 '!DS16+'февраль 2016'!DS15+'январь 2016'!DS16</f>
        <v>0</v>
      </c>
      <c r="DT21" s="18">
        <f>'март 2016 '!DT16+'февраль 2016'!DT15+'январь 2016'!DT16</f>
        <v>0</v>
      </c>
      <c r="DU21" s="18">
        <f>'март 2016 '!DU16+'февраль 2016'!DU15+'январь 2016'!DU16</f>
        <v>0</v>
      </c>
      <c r="DV21" s="18">
        <f>'март 2016 '!DV16+'февраль 2016'!DV15+'январь 2016'!DV16</f>
        <v>0</v>
      </c>
      <c r="DW21" s="18">
        <f>'март 2016 '!DW16+'февраль 2016'!DW15+'январь 2016'!DW16</f>
        <v>0</v>
      </c>
      <c r="DX21" s="18">
        <f>'март 2016 '!DX16+'февраль 2016'!DX15+'январь 2016'!DX16</f>
        <v>0</v>
      </c>
      <c r="DY21" s="18">
        <f>'март 2016 '!DY16+'февраль 2016'!DY15+'январь 2016'!DY16</f>
        <v>0</v>
      </c>
      <c r="DZ21" s="18">
        <f>'март 2016 '!DZ16+'февраль 2016'!DZ15+'январь 2016'!DZ16</f>
        <v>0</v>
      </c>
      <c r="EA21" s="18">
        <f>'март 2016 '!EA16+'февраль 2016'!EA15+'январь 2016'!EA16</f>
        <v>0</v>
      </c>
      <c r="EB21" s="18">
        <f>'март 2016 '!EB16+'февраль 2016'!EB15+'январь 2016'!EB16</f>
        <v>0</v>
      </c>
      <c r="EC21" s="18">
        <f>'март 2016 '!EC16+'февраль 2016'!EC15+'январь 2016'!EC16</f>
        <v>0</v>
      </c>
      <c r="ED21" s="18">
        <f>'март 2016 '!ED16+'февраль 2016'!ED15+'январь 2016'!ED16</f>
        <v>0</v>
      </c>
      <c r="EE21" s="18">
        <f>'март 2016 '!EE16+'февраль 2016'!EE15+'январь 2016'!EE16</f>
        <v>0</v>
      </c>
      <c r="EF21" s="18">
        <f>'март 2016 '!EF16+'февраль 2016'!EF15+'январь 2016'!EF16</f>
        <v>0</v>
      </c>
      <c r="EG21" s="18">
        <f>'март 2016 '!EG16+'февраль 2016'!EG15+'январь 2016'!EG16</f>
        <v>0</v>
      </c>
      <c r="EH21" s="18">
        <f>'март 2016 '!EH16+'февраль 2016'!EH15+'январь 2016'!EH16</f>
        <v>0</v>
      </c>
      <c r="EI21" s="18">
        <f>'март 2016 '!EI16+'февраль 2016'!EI15+'январь 2016'!EI16</f>
        <v>0</v>
      </c>
      <c r="EJ21" s="18">
        <f>'март 2016 '!EJ16+'февраль 2016'!EJ15+'январь 2016'!EJ16</f>
        <v>0</v>
      </c>
      <c r="EK21" s="18">
        <f>'март 2016 '!EK16+'февраль 2016'!EK15+'январь 2016'!EK16</f>
        <v>0</v>
      </c>
      <c r="EL21" s="18">
        <f>'март 2016 '!EL16+'февраль 2016'!EL15+'январь 2016'!EL16</f>
        <v>0</v>
      </c>
      <c r="EM21" s="18">
        <f>'март 2016 '!EM16+'февраль 2016'!EM15+'январь 2016'!EM16</f>
        <v>0</v>
      </c>
      <c r="EN21" s="18">
        <f>'март 2016 '!EN16+'февраль 2016'!EN15+'январь 2016'!EN16</f>
        <v>0</v>
      </c>
      <c r="EO21" s="18">
        <f>'март 2016 '!EO16+'февраль 2016'!EO15+'январь 2016'!EO16</f>
        <v>0</v>
      </c>
      <c r="EP21" s="18">
        <f>'март 2016 '!EP16+'февраль 2016'!EP15+'январь 2016'!EP16</f>
        <v>0</v>
      </c>
      <c r="EQ21" s="18">
        <f>'март 2016 '!EQ16+'февраль 2016'!EQ15+'январь 2016'!EQ16</f>
        <v>0</v>
      </c>
      <c r="ER21" s="18">
        <f>'март 2016 '!ER16+'февраль 2016'!ER15+'январь 2016'!ER16</f>
        <v>0</v>
      </c>
      <c r="ES21" s="18">
        <f>'март 2016 '!ES16+'февраль 2016'!ES15+'январь 2016'!ES16</f>
        <v>0</v>
      </c>
      <c r="ET21" s="18">
        <f>'март 2016 '!ET16+'февраль 2016'!ET15+'январь 2016'!ET16</f>
        <v>0</v>
      </c>
      <c r="EU21" s="18">
        <f>'март 2016 '!EU16+'февраль 2016'!EU15+'январь 2016'!EU16</f>
        <v>0</v>
      </c>
      <c r="EV21" s="18">
        <f>'март 2016 '!EV16+'февраль 2016'!EV15+'январь 2016'!EV16</f>
        <v>0</v>
      </c>
      <c r="EW21" s="18">
        <f>'март 2016 '!EW16+'февраль 2016'!EW15+'январь 2016'!EW16</f>
        <v>0</v>
      </c>
      <c r="EX21" s="18">
        <f>'март 2016 '!EX16+'февраль 2016'!EX15+'январь 2016'!EX16</f>
        <v>0</v>
      </c>
      <c r="EY21" s="18">
        <f>'март 2016 '!EY16+'февраль 2016'!EY15+'январь 2016'!EY16</f>
        <v>0</v>
      </c>
      <c r="EZ21" s="18">
        <f>'март 2016 '!EZ16+'февраль 2016'!EZ15+'январь 2016'!EZ16</f>
        <v>0</v>
      </c>
      <c r="FA21" s="18">
        <f>'март 2016 '!FA16+'февраль 2016'!FA15+'январь 2016'!FA16</f>
        <v>0</v>
      </c>
      <c r="FB21" s="18">
        <f>'март 2016 '!FB16+'февраль 2016'!FB15+'январь 2016'!FB16</f>
        <v>0</v>
      </c>
      <c r="FC21" s="18">
        <f>'март 2016 '!FC16+'февраль 2016'!FC15+'январь 2016'!FC16</f>
        <v>0</v>
      </c>
      <c r="FD21" s="18">
        <f>'март 2016 '!FD16+'февраль 2016'!FD15+'январь 2016'!FD16</f>
        <v>0</v>
      </c>
      <c r="FE21" s="18">
        <f>'март 2016 '!FE16+'февраль 2016'!FE15+'январь 2016'!FE16</f>
        <v>0</v>
      </c>
      <c r="FF21" s="18">
        <f>'март 2016 '!FF16+'февраль 2016'!FF15+'январь 2016'!FF16</f>
        <v>0</v>
      </c>
      <c r="FG21" s="18">
        <f>'март 2016 '!FG16+'февраль 2016'!FG15+'январь 2016'!FG16</f>
        <v>0</v>
      </c>
      <c r="FH21" s="18">
        <f>'март 2016 '!FH16+'февраль 2016'!FH15+'январь 2016'!FH16</f>
        <v>0</v>
      </c>
      <c r="FI21" s="18">
        <f>'март 2016 '!FI16+'февраль 2016'!FI15+'январь 2016'!FI16</f>
        <v>0</v>
      </c>
      <c r="FJ21" s="18">
        <f>'март 2016 '!FJ16+'февраль 2016'!FJ15+'январь 2016'!FJ16</f>
        <v>0</v>
      </c>
      <c r="FK21" s="18">
        <f>'март 2016 '!FK16+'февраль 2016'!FK15+'январь 2016'!FK16</f>
        <v>0</v>
      </c>
      <c r="FL21" s="18">
        <f>'март 2016 '!FL16+'февраль 2016'!FL15+'январь 2016'!FL16</f>
        <v>0</v>
      </c>
      <c r="FM21" s="18">
        <f>'март 2016 '!FM16+'февраль 2016'!FM15+'январь 2016'!FM16</f>
        <v>0</v>
      </c>
      <c r="FN21" s="18">
        <f>'март 2016 '!FN16+'февраль 2016'!FN15+'январь 2016'!FN16</f>
        <v>0</v>
      </c>
      <c r="FO21" s="18">
        <f>'март 2016 '!FO16+'февраль 2016'!FO15+'январь 2016'!FO16</f>
        <v>0</v>
      </c>
      <c r="FP21" s="18">
        <f>'март 2016 '!FP16+'февраль 2016'!FP15+'январь 2016'!FP16</f>
        <v>0</v>
      </c>
      <c r="FQ21" s="18">
        <f>'март 2016 '!FQ16+'февраль 2016'!FQ15+'январь 2016'!FQ16</f>
        <v>0</v>
      </c>
      <c r="FR21" s="18">
        <f>'март 2016 '!FR16+'февраль 2016'!FR15+'январь 2016'!FR16</f>
        <v>0</v>
      </c>
      <c r="FS21" s="18">
        <f>'март 2016 '!FS16+'февраль 2016'!FS15+'январь 2016'!FS16</f>
        <v>0</v>
      </c>
      <c r="FT21" s="18">
        <f>'март 2016 '!FT16+'февраль 2016'!FT15+'январь 2016'!FT16</f>
        <v>0</v>
      </c>
      <c r="FU21" s="18">
        <f>'март 2016 '!FU16+'февраль 2016'!FU15+'январь 2016'!FU16</f>
        <v>0</v>
      </c>
      <c r="FV21" s="18">
        <f>'март 2016 '!FV16+'февраль 2016'!FV15+'январь 2016'!FV16</f>
        <v>0</v>
      </c>
      <c r="FW21" s="18">
        <f>'март 2016 '!FW16+'февраль 2016'!FW15+'январь 2016'!FW16</f>
        <v>0</v>
      </c>
      <c r="FX21" s="18">
        <f>'март 2016 '!FX16+'февраль 2016'!FX15+'январь 2016'!FX16</f>
        <v>0</v>
      </c>
      <c r="FY21" s="18">
        <f>'март 2016 '!FY16+'февраль 2016'!FY15+'январь 2016'!FY16</f>
        <v>0</v>
      </c>
      <c r="FZ21" s="18">
        <f>'март 2016 '!FZ16+'февраль 2016'!FZ15+'январь 2016'!FZ16</f>
        <v>0</v>
      </c>
      <c r="GA21" s="18">
        <f>'март 2016 '!GA16+'февраль 2016'!GA15+'январь 2016'!GA16</f>
        <v>0</v>
      </c>
      <c r="GB21" s="18">
        <f>'март 2016 '!GB16+'февраль 2016'!GB15+'январь 2016'!GB16</f>
        <v>0</v>
      </c>
      <c r="GC21" s="18">
        <f>'март 2016 '!GC16+'февраль 2016'!GC15+'январь 2016'!GC16</f>
        <v>0</v>
      </c>
      <c r="GD21" s="18">
        <f>'март 2016 '!GD16+'февраль 2016'!GD15+'январь 2016'!GD16</f>
        <v>0</v>
      </c>
      <c r="GE21" s="18">
        <f>'март 2016 '!GE16+'февраль 2016'!GE15+'январь 2016'!GE16</f>
        <v>0</v>
      </c>
      <c r="GF21" s="18">
        <f>'март 2016 '!GF16+'февраль 2016'!GF15+'январь 2016'!GF16</f>
        <v>0</v>
      </c>
      <c r="GG21" s="18">
        <f>'март 2016 '!GG16+'февраль 2016'!GG15+'январь 2016'!GG16</f>
        <v>0</v>
      </c>
      <c r="GH21" s="18">
        <f>'март 2016 '!GH16+'февраль 2016'!GH15+'январь 2016'!GH16</f>
        <v>0</v>
      </c>
      <c r="GI21" s="18">
        <f>'март 2016 '!GI16+'февраль 2016'!GI15+'январь 2016'!GI16</f>
        <v>0</v>
      </c>
      <c r="GJ21" s="18">
        <f>'март 2016 '!GJ16+'февраль 2016'!GJ15+'январь 2016'!GJ16</f>
        <v>0</v>
      </c>
      <c r="GK21" s="18">
        <f>'март 2016 '!GK16+'февраль 2016'!GK15+'январь 2016'!GK16</f>
        <v>0</v>
      </c>
      <c r="GL21" s="18">
        <f>'март 2016 '!GL16+'февраль 2016'!GL15+'январь 2016'!GL16</f>
        <v>0</v>
      </c>
      <c r="GM21" s="18">
        <f>'март 2016 '!GM16+'февраль 2016'!GM15+'январь 2016'!GM16</f>
        <v>0</v>
      </c>
      <c r="GN21" s="18">
        <f>'март 2016 '!GN16+'февраль 2016'!GN15+'январь 2016'!GN16</f>
        <v>0</v>
      </c>
      <c r="GO21" s="18">
        <f>'март 2016 '!GO16+'февраль 2016'!GO15+'январь 2016'!GO16</f>
        <v>0</v>
      </c>
      <c r="GP21" s="18">
        <f>'март 2016 '!GP16+'февраль 2016'!GP15+'январь 2016'!GP16</f>
        <v>0</v>
      </c>
      <c r="GQ21" s="18">
        <f>'март 2016 '!GQ16+'февраль 2016'!GQ15+'январь 2016'!GQ16</f>
        <v>0</v>
      </c>
      <c r="GR21" s="18">
        <f>'март 2016 '!GR16+'февраль 2016'!GR15+'январь 2016'!GR16</f>
        <v>0</v>
      </c>
      <c r="GS21" s="18">
        <f>'март 2016 '!GS16+'февраль 2016'!GS15+'январь 2016'!GS16</f>
        <v>0</v>
      </c>
      <c r="GT21" s="18">
        <f>'март 2016 '!GT16+'февраль 2016'!GT15+'январь 2016'!GT16</f>
        <v>0</v>
      </c>
      <c r="GU21" s="18">
        <f>'март 2016 '!GU16+'февраль 2016'!GU15+'январь 2016'!GU16</f>
        <v>0</v>
      </c>
      <c r="GV21" s="18">
        <f>'март 2016 '!GV16+'февраль 2016'!GV15+'январь 2016'!GV16</f>
        <v>0</v>
      </c>
      <c r="GW21" s="18">
        <f>'март 2016 '!GW16+'февраль 2016'!GW15+'январь 2016'!GW16</f>
        <v>0</v>
      </c>
      <c r="GX21" s="18">
        <f>'март 2016 '!GX16+'февраль 2016'!GX15+'январь 2016'!GX16</f>
        <v>0</v>
      </c>
      <c r="GY21" s="18">
        <f>'март 2016 '!GY16+'февраль 2016'!GY15+'январь 2016'!GY16</f>
        <v>0</v>
      </c>
      <c r="GZ21" s="18">
        <f>'март 2016 '!GZ16+'февраль 2016'!GZ15+'январь 2016'!GZ16</f>
        <v>0</v>
      </c>
      <c r="HA21" s="18">
        <f>'март 2016 '!HA16+'февраль 2016'!HA15+'январь 2016'!HA16</f>
        <v>0</v>
      </c>
      <c r="HB21" s="18">
        <f>'март 2016 '!HB16+'февраль 2016'!HB15+'январь 2016'!HB16</f>
        <v>0</v>
      </c>
      <c r="HC21" s="18">
        <f>'март 2016 '!HC16+'февраль 2016'!HC15+'январь 2016'!HC16</f>
        <v>0</v>
      </c>
      <c r="HD21" s="18">
        <f>'март 2016 '!HD16+'февраль 2016'!HD15+'январь 2016'!HD16</f>
        <v>0</v>
      </c>
      <c r="HE21" s="18">
        <f>'март 2016 '!HE16+'февраль 2016'!HE15+'январь 2016'!HE16</f>
        <v>0</v>
      </c>
      <c r="HF21" s="18">
        <f>'март 2016 '!HF16+'февраль 2016'!HF15+'январь 2016'!HF16</f>
        <v>0</v>
      </c>
      <c r="HG21" s="18">
        <f>'март 2016 '!HG16+'февраль 2016'!HG15+'январь 2016'!HG16</f>
        <v>0</v>
      </c>
      <c r="HH21" s="18">
        <f>'март 2016 '!HH16+'февраль 2016'!HH15+'январь 2016'!HH16</f>
        <v>0</v>
      </c>
      <c r="HI21" s="18">
        <f>'март 2016 '!HI16+'февраль 2016'!HI15+'январь 2016'!HI16</f>
        <v>0</v>
      </c>
      <c r="HJ21" s="18">
        <f>'март 2016 '!HJ16+'февраль 2016'!HJ15+'январь 2016'!HJ16</f>
        <v>0</v>
      </c>
      <c r="HK21" s="18">
        <f>'март 2016 '!HK16+'февраль 2016'!HK15+'январь 2016'!HK16</f>
        <v>0</v>
      </c>
      <c r="HL21" s="18">
        <f>'март 2016 '!HL16+'февраль 2016'!HL15+'январь 2016'!HL16</f>
        <v>0</v>
      </c>
      <c r="HM21" s="18">
        <f>'март 2016 '!HM16+'февраль 2016'!HM15+'январь 2016'!HM16</f>
        <v>0</v>
      </c>
      <c r="HN21" s="18">
        <f>'март 2016 '!HN16+'февраль 2016'!HN15+'январь 2016'!HN16</f>
        <v>0</v>
      </c>
      <c r="HO21" s="18">
        <f>'март 2016 '!HO16+'февраль 2016'!HO15+'январь 2016'!HO16</f>
        <v>0</v>
      </c>
      <c r="HP21" s="18">
        <f>'март 2016 '!HP16+'февраль 2016'!HP15+'январь 2016'!HP16</f>
        <v>0</v>
      </c>
      <c r="HQ21" s="18">
        <f>'март 2016 '!HQ16+'февраль 2016'!HQ15+'январь 2016'!HQ16</f>
        <v>0</v>
      </c>
      <c r="HR21" s="18">
        <f>'март 2016 '!HR16+'февраль 2016'!HR15+'январь 2016'!HR16</f>
        <v>0</v>
      </c>
      <c r="HS21" s="18">
        <f>'март 2016 '!HS16+'февраль 2016'!HS15+'январь 2016'!HS16</f>
        <v>0</v>
      </c>
      <c r="HT21" s="18">
        <f>'март 2016 '!HT16+'февраль 2016'!HT15+'январь 2016'!HT16</f>
        <v>0</v>
      </c>
      <c r="HU21" s="18">
        <f>'март 2016 '!HU16+'февраль 2016'!HU15+'январь 2016'!HU16</f>
        <v>0</v>
      </c>
      <c r="HV21" s="18">
        <f>'март 2016 '!HV16+'февраль 2016'!HV15+'январь 2016'!HV16</f>
        <v>0</v>
      </c>
      <c r="HW21" s="18">
        <f>'март 2016 '!HW16+'февраль 2016'!HW15+'январь 2016'!HW16</f>
        <v>0</v>
      </c>
      <c r="HX21" s="18">
        <f>'март 2016 '!HX16+'февраль 2016'!HX15+'январь 2016'!HX16</f>
        <v>0</v>
      </c>
      <c r="HY21" s="18">
        <f>'март 2016 '!HY16+'февраль 2016'!HY15+'январь 2016'!HY16</f>
        <v>0</v>
      </c>
      <c r="HZ21" s="18">
        <f>'март 2016 '!HZ16+'февраль 2016'!HZ15+'январь 2016'!HZ16</f>
        <v>0</v>
      </c>
      <c r="IA21" s="18">
        <f>'март 2016 '!IA16+'февраль 2016'!IA15+'январь 2016'!IA16</f>
        <v>0</v>
      </c>
      <c r="IB21" s="18">
        <f>'март 2016 '!IB16+'февраль 2016'!IB15+'январь 2016'!IB16</f>
        <v>0</v>
      </c>
      <c r="IC21" s="18">
        <f>'март 2016 '!IC16+'февраль 2016'!IC15+'январь 2016'!IC16</f>
        <v>0</v>
      </c>
      <c r="ID21" s="18">
        <f>'март 2016 '!ID16+'февраль 2016'!ID15+'январь 2016'!ID16</f>
        <v>0</v>
      </c>
      <c r="IE21" s="18">
        <f>'март 2016 '!IE16+'февраль 2016'!IE15+'январь 2016'!IE16</f>
        <v>0</v>
      </c>
      <c r="IF21" s="18">
        <f>'март 2016 '!IF16+'февраль 2016'!IF15+'январь 2016'!IF16</f>
        <v>0</v>
      </c>
    </row>
    <row r="22" spans="1:240" ht="13.5" customHeight="1">
      <c r="A22" s="15"/>
      <c r="B22" s="45"/>
      <c r="C22" s="16" t="s">
        <v>17</v>
      </c>
      <c r="D22" s="23">
        <f>E22+F22</f>
        <v>0</v>
      </c>
      <c r="E22" s="17">
        <f>E24+E26+E28+E30+E31</f>
        <v>0</v>
      </c>
      <c r="F22" s="17"/>
      <c r="G22" s="18">
        <f>'март 2016 '!G17+'февраль 2016'!G16+'январь 2016'!G17</f>
        <v>0</v>
      </c>
      <c r="H22" s="18">
        <f>'март 2016 '!H17+'февраль 2016'!H16+'январь 2016'!H17</f>
        <v>0</v>
      </c>
      <c r="I22" s="18">
        <f>'март 2016 '!I17+'февраль 2016'!I16+'январь 2016'!I17</f>
        <v>0</v>
      </c>
      <c r="J22" s="18">
        <f>'март 2016 '!J17+'февраль 2016'!J16+'январь 2016'!J17</f>
        <v>0</v>
      </c>
      <c r="K22" s="18">
        <f>'март 2016 '!K17+'февраль 2016'!K16+'январь 2016'!K17</f>
        <v>0</v>
      </c>
      <c r="L22" s="18">
        <f>'март 2016 '!L17+'февраль 2016'!L16+'январь 2016'!L17</f>
        <v>0</v>
      </c>
      <c r="M22" s="18">
        <f>'март 2016 '!M17+'февраль 2016'!M16+'январь 2016'!M17</f>
        <v>0</v>
      </c>
      <c r="N22" s="18">
        <f>'март 2016 '!N17+'февраль 2016'!N16+'январь 2016'!N17</f>
        <v>0</v>
      </c>
      <c r="O22" s="18">
        <f>'март 2016 '!O17+'февраль 2016'!O16+'январь 2016'!O17</f>
        <v>0</v>
      </c>
      <c r="P22" s="18">
        <f>'март 2016 '!P17+'февраль 2016'!P16+'январь 2016'!P17</f>
        <v>0</v>
      </c>
      <c r="Q22" s="18">
        <f>'март 2016 '!Q17+'февраль 2016'!Q16+'январь 2016'!Q17</f>
        <v>0</v>
      </c>
      <c r="R22" s="18">
        <f>'март 2016 '!R17+'февраль 2016'!R16+'январь 2016'!R17</f>
        <v>0</v>
      </c>
      <c r="S22" s="18">
        <f>'март 2016 '!S17+'февраль 2016'!S16+'январь 2016'!S17</f>
        <v>0</v>
      </c>
      <c r="T22" s="18">
        <f>'март 2016 '!T17+'февраль 2016'!T16+'январь 2016'!T17</f>
        <v>0</v>
      </c>
      <c r="U22" s="18">
        <f>'март 2016 '!U17+'февраль 2016'!U16+'январь 2016'!U17</f>
        <v>0</v>
      </c>
      <c r="V22" s="18">
        <f>'март 2016 '!V17+'февраль 2016'!V16+'январь 2016'!V17</f>
        <v>0</v>
      </c>
      <c r="W22" s="18">
        <f>'март 2016 '!W17+'февраль 2016'!W16+'январь 2016'!W17</f>
        <v>0</v>
      </c>
      <c r="X22" s="18">
        <f>'март 2016 '!X17+'февраль 2016'!X16+'январь 2016'!X17</f>
        <v>0</v>
      </c>
      <c r="Y22" s="18">
        <f>'март 2016 '!Y17+'февраль 2016'!Y16+'январь 2016'!Y17</f>
        <v>0</v>
      </c>
      <c r="Z22" s="18">
        <f>'март 2016 '!Z17+'февраль 2016'!Z16+'январь 2016'!Z17</f>
        <v>0</v>
      </c>
      <c r="AA22" s="18">
        <f>'март 2016 '!AA17+'февраль 2016'!AA16+'январь 2016'!AA17</f>
        <v>0</v>
      </c>
      <c r="AB22" s="18">
        <f>'март 2016 '!AB17+'февраль 2016'!AB16+'январь 2016'!AB17</f>
        <v>0</v>
      </c>
      <c r="AC22" s="18">
        <f>'март 2016 '!AC17+'февраль 2016'!AC16+'январь 2016'!AC17</f>
        <v>0</v>
      </c>
      <c r="AD22" s="18">
        <f>'март 2016 '!AD17+'февраль 2016'!AD16+'январь 2016'!AD17</f>
        <v>0</v>
      </c>
      <c r="AE22" s="18">
        <f>'март 2016 '!AE17+'февраль 2016'!AE16+'январь 2016'!AE17</f>
        <v>0</v>
      </c>
      <c r="AF22" s="18">
        <f>'март 2016 '!AF17+'февраль 2016'!AF16+'январь 2016'!AF17</f>
        <v>0</v>
      </c>
      <c r="AG22" s="18">
        <f>'март 2016 '!AG17+'февраль 2016'!AG16+'январь 2016'!AG17</f>
        <v>0</v>
      </c>
      <c r="AH22" s="18">
        <f>'март 2016 '!AH17+'февраль 2016'!AH16+'январь 2016'!AH17</f>
        <v>0</v>
      </c>
      <c r="AI22" s="18">
        <f>'март 2016 '!AI17+'февраль 2016'!AI16+'январь 2016'!AI17</f>
        <v>0</v>
      </c>
      <c r="AJ22" s="18">
        <f>'март 2016 '!AJ17+'февраль 2016'!AJ16+'январь 2016'!AJ17</f>
        <v>0</v>
      </c>
      <c r="AK22" s="18">
        <f>'март 2016 '!AK17+'февраль 2016'!AK16+'январь 2016'!AK17</f>
        <v>0</v>
      </c>
      <c r="AL22" s="18">
        <f>'март 2016 '!AL17+'февраль 2016'!AL16+'январь 2016'!AL17</f>
        <v>0</v>
      </c>
      <c r="AM22" s="18">
        <f>'март 2016 '!AM17+'февраль 2016'!AM16+'январь 2016'!AM17</f>
        <v>0</v>
      </c>
      <c r="AN22" s="18">
        <f>'март 2016 '!AN17+'февраль 2016'!AN16+'январь 2016'!AN17</f>
        <v>0</v>
      </c>
      <c r="AO22" s="18">
        <f>'март 2016 '!AO17+'февраль 2016'!AO16+'январь 2016'!AO17</f>
        <v>0</v>
      </c>
      <c r="AP22" s="18">
        <f>'март 2016 '!AP17+'февраль 2016'!AP16+'январь 2016'!AP17</f>
        <v>0</v>
      </c>
      <c r="AQ22" s="18">
        <f>'март 2016 '!AQ17+'февраль 2016'!AQ16+'январь 2016'!AQ17</f>
        <v>0</v>
      </c>
      <c r="AR22" s="18">
        <f>'март 2016 '!AR17+'февраль 2016'!AR16+'январь 2016'!AR17</f>
        <v>0</v>
      </c>
      <c r="AS22" s="18">
        <f>'март 2016 '!AS17+'февраль 2016'!AS16+'январь 2016'!AS17</f>
        <v>0</v>
      </c>
      <c r="AT22" s="18">
        <f>'март 2016 '!AT17+'февраль 2016'!AT16+'январь 2016'!AT17</f>
        <v>0</v>
      </c>
      <c r="AU22" s="18">
        <f>'март 2016 '!AU17+'февраль 2016'!AU16+'январь 2016'!AU17</f>
        <v>0</v>
      </c>
      <c r="AV22" s="18">
        <f>'март 2016 '!AV17+'февраль 2016'!AV16+'январь 2016'!AV17</f>
        <v>0</v>
      </c>
      <c r="AW22" s="18">
        <f>'март 2016 '!AW17+'февраль 2016'!AW16+'январь 2016'!AW17</f>
        <v>0</v>
      </c>
      <c r="AX22" s="18">
        <f>'март 2016 '!AX17+'февраль 2016'!AX16+'январь 2016'!AX17</f>
        <v>0</v>
      </c>
      <c r="AY22" s="18">
        <f>'март 2016 '!AY17+'февраль 2016'!AY16+'январь 2016'!AY17</f>
        <v>0</v>
      </c>
      <c r="AZ22" s="18">
        <f>'март 2016 '!AZ17+'февраль 2016'!AZ16+'январь 2016'!AZ17</f>
        <v>0</v>
      </c>
      <c r="BA22" s="18">
        <f>'март 2016 '!BA17+'февраль 2016'!BA16+'январь 2016'!BA17</f>
        <v>0</v>
      </c>
      <c r="BB22" s="18">
        <f>'март 2016 '!BB17+'февраль 2016'!BB16+'январь 2016'!BB17</f>
        <v>0</v>
      </c>
      <c r="BC22" s="18">
        <f>'март 2016 '!BC17+'февраль 2016'!BC16+'январь 2016'!BC17</f>
        <v>0</v>
      </c>
      <c r="BD22" s="18">
        <f>'март 2016 '!BD17+'февраль 2016'!BD16+'январь 2016'!BD17</f>
        <v>0</v>
      </c>
      <c r="BE22" s="18">
        <f>'март 2016 '!BE17+'февраль 2016'!BE16+'январь 2016'!BE17</f>
        <v>0</v>
      </c>
      <c r="BF22" s="18">
        <f>'март 2016 '!BF17+'февраль 2016'!BF16+'январь 2016'!BF17</f>
        <v>0</v>
      </c>
      <c r="BG22" s="18">
        <f>'март 2016 '!BG17+'февраль 2016'!BG16+'январь 2016'!BG17</f>
        <v>0</v>
      </c>
      <c r="BH22" s="18">
        <f>'март 2016 '!BH17+'февраль 2016'!BH16+'январь 2016'!BH17</f>
        <v>0</v>
      </c>
      <c r="BI22" s="18">
        <f>'март 2016 '!BI17+'февраль 2016'!BI16+'январь 2016'!BI17</f>
        <v>0</v>
      </c>
      <c r="BJ22" s="18">
        <f>'март 2016 '!BJ17+'февраль 2016'!BJ16+'январь 2016'!BJ17</f>
        <v>0</v>
      </c>
      <c r="BK22" s="18">
        <f>'март 2016 '!BK17+'февраль 2016'!BK16+'январь 2016'!BK17</f>
        <v>0</v>
      </c>
      <c r="BL22" s="18">
        <f>'март 2016 '!BL17+'февраль 2016'!BL16+'январь 2016'!BL17</f>
        <v>0</v>
      </c>
      <c r="BM22" s="18">
        <f>'март 2016 '!BM17+'февраль 2016'!BM16+'январь 2016'!BM17</f>
        <v>0</v>
      </c>
      <c r="BN22" s="18">
        <f>'март 2016 '!BN17+'февраль 2016'!BN16+'январь 2016'!BN17</f>
        <v>0</v>
      </c>
      <c r="BO22" s="18">
        <f>'март 2016 '!BO17+'февраль 2016'!BO16+'январь 2016'!BO17</f>
        <v>0</v>
      </c>
      <c r="BP22" s="18">
        <f>'март 2016 '!BP17+'февраль 2016'!BP16+'январь 2016'!BP17</f>
        <v>0</v>
      </c>
      <c r="BQ22" s="18">
        <f>'март 2016 '!BQ17+'февраль 2016'!BQ16+'январь 2016'!BQ17</f>
        <v>0</v>
      </c>
      <c r="BR22" s="18">
        <f>'март 2016 '!BR17+'февраль 2016'!BR16+'январь 2016'!BR17</f>
        <v>0</v>
      </c>
      <c r="BS22" s="18">
        <f>'март 2016 '!BS17+'февраль 2016'!BS16+'январь 2016'!BS17</f>
        <v>0</v>
      </c>
      <c r="BT22" s="18">
        <f>'март 2016 '!BT17+'февраль 2016'!BT16+'январь 2016'!BT17</f>
        <v>0</v>
      </c>
      <c r="BU22" s="18">
        <f>'март 2016 '!BU17+'февраль 2016'!BU16+'январь 2016'!BU17</f>
        <v>0</v>
      </c>
      <c r="BV22" s="18">
        <f>'март 2016 '!BV17+'февраль 2016'!BV16+'январь 2016'!BV17</f>
        <v>0</v>
      </c>
      <c r="BW22" s="18">
        <f>'март 2016 '!BW17+'февраль 2016'!BW16+'январь 2016'!BW17</f>
        <v>0</v>
      </c>
      <c r="BX22" s="18">
        <f>'март 2016 '!BX17+'февраль 2016'!BX16+'январь 2016'!BX17</f>
        <v>0</v>
      </c>
      <c r="BY22" s="18">
        <f>'март 2016 '!BY17+'февраль 2016'!BY16+'январь 2016'!BY17</f>
        <v>0</v>
      </c>
      <c r="BZ22" s="18">
        <f>'март 2016 '!BZ17+'февраль 2016'!BZ16+'январь 2016'!BZ17</f>
        <v>0</v>
      </c>
      <c r="CA22" s="18">
        <f>'март 2016 '!CA17+'февраль 2016'!CA16+'январь 2016'!CA17</f>
        <v>0</v>
      </c>
      <c r="CB22" s="18">
        <f>'март 2016 '!CB17+'февраль 2016'!CB16+'январь 2016'!CB17</f>
        <v>0</v>
      </c>
      <c r="CC22" s="18">
        <f>'март 2016 '!CC17+'февраль 2016'!CC16+'январь 2016'!CC17</f>
        <v>0</v>
      </c>
      <c r="CD22" s="18">
        <f>'март 2016 '!CD17+'февраль 2016'!CD16+'январь 2016'!CD17</f>
        <v>0</v>
      </c>
      <c r="CE22" s="18">
        <f>'март 2016 '!CE17+'февраль 2016'!CE16+'январь 2016'!CE17</f>
        <v>0</v>
      </c>
      <c r="CF22" s="18">
        <f>'март 2016 '!CF17+'февраль 2016'!CF16+'январь 2016'!CF17</f>
        <v>0</v>
      </c>
      <c r="CG22" s="18">
        <f>'март 2016 '!CG17+'февраль 2016'!CG16+'январь 2016'!CG17</f>
        <v>0</v>
      </c>
      <c r="CH22" s="18">
        <f>'март 2016 '!CH17+'февраль 2016'!CH16+'январь 2016'!CH17</f>
        <v>0</v>
      </c>
      <c r="CI22" s="18">
        <f>'март 2016 '!CI17+'февраль 2016'!CI16+'январь 2016'!CI17</f>
        <v>0</v>
      </c>
      <c r="CJ22" s="18">
        <f>'март 2016 '!CJ17+'февраль 2016'!CJ16+'январь 2016'!CJ17</f>
        <v>0</v>
      </c>
      <c r="CK22" s="18">
        <f>'март 2016 '!CK17+'февраль 2016'!CK16+'январь 2016'!CK17</f>
        <v>0</v>
      </c>
      <c r="CL22" s="18">
        <f>'март 2016 '!CL17+'февраль 2016'!CL16+'январь 2016'!CL17</f>
        <v>0</v>
      </c>
      <c r="CM22" s="18">
        <f>'март 2016 '!CM17+'февраль 2016'!CM16+'январь 2016'!CM17</f>
        <v>0</v>
      </c>
      <c r="CN22" s="18">
        <f>'март 2016 '!CN17+'февраль 2016'!CN16+'январь 2016'!CN17</f>
        <v>0</v>
      </c>
      <c r="CO22" s="18">
        <f>'март 2016 '!CO17+'февраль 2016'!CO16+'январь 2016'!CO17</f>
        <v>0</v>
      </c>
      <c r="CP22" s="18">
        <f>'март 2016 '!CP17+'февраль 2016'!CP16+'январь 2016'!CP17</f>
        <v>0</v>
      </c>
      <c r="CQ22" s="18">
        <f>'март 2016 '!CQ17+'февраль 2016'!CQ16+'январь 2016'!CQ17</f>
        <v>0</v>
      </c>
      <c r="CR22" s="18">
        <f>'март 2016 '!CR17+'февраль 2016'!CR16+'январь 2016'!CR17</f>
        <v>0</v>
      </c>
      <c r="CS22" s="18">
        <f>'март 2016 '!CS17+'февраль 2016'!CS16+'январь 2016'!CS17</f>
        <v>0</v>
      </c>
      <c r="CT22" s="18">
        <f>'март 2016 '!CT17+'февраль 2016'!CT16+'январь 2016'!CT17</f>
        <v>0</v>
      </c>
      <c r="CU22" s="18">
        <f>'март 2016 '!CU17+'февраль 2016'!CU16+'январь 2016'!CU17</f>
        <v>0</v>
      </c>
      <c r="CV22" s="18">
        <f>'март 2016 '!CV17+'февраль 2016'!CV16+'январь 2016'!CV17</f>
        <v>0</v>
      </c>
      <c r="CW22" s="18">
        <f>'март 2016 '!CW17+'февраль 2016'!CW16+'январь 2016'!CW17</f>
        <v>0</v>
      </c>
      <c r="CX22" s="18">
        <f>'март 2016 '!CX17+'февраль 2016'!CX16+'январь 2016'!CX17</f>
        <v>0</v>
      </c>
      <c r="CY22" s="18">
        <f>'март 2016 '!CY17+'февраль 2016'!CY16+'январь 2016'!CY17</f>
        <v>0</v>
      </c>
      <c r="CZ22" s="18">
        <f>'март 2016 '!CZ17+'февраль 2016'!CZ16+'январь 2016'!CZ17</f>
        <v>0</v>
      </c>
      <c r="DA22" s="18">
        <f>'март 2016 '!DA17+'февраль 2016'!DA16+'январь 2016'!DA17</f>
        <v>0</v>
      </c>
      <c r="DB22" s="18">
        <f>'март 2016 '!DB17+'февраль 2016'!DB16+'январь 2016'!DB17</f>
        <v>0</v>
      </c>
      <c r="DC22" s="18">
        <f>'март 2016 '!DC17+'февраль 2016'!DC16+'январь 2016'!DC17</f>
        <v>0</v>
      </c>
      <c r="DD22" s="18">
        <f>'март 2016 '!DD17+'февраль 2016'!DD16+'январь 2016'!DD17</f>
        <v>0</v>
      </c>
      <c r="DE22" s="18">
        <f>'март 2016 '!DE17+'февраль 2016'!DE16+'январь 2016'!DE17</f>
        <v>0</v>
      </c>
      <c r="DF22" s="18">
        <f>'март 2016 '!DF17+'февраль 2016'!DF16+'январь 2016'!DF17</f>
        <v>0</v>
      </c>
      <c r="DG22" s="18">
        <f>'март 2016 '!DG17+'февраль 2016'!DG16+'январь 2016'!DG17</f>
        <v>0</v>
      </c>
      <c r="DH22" s="18">
        <f>'март 2016 '!DH17+'февраль 2016'!DH16+'январь 2016'!DH17</f>
        <v>0</v>
      </c>
      <c r="DI22" s="18">
        <f>'март 2016 '!DI17+'февраль 2016'!DI16+'январь 2016'!DI17</f>
        <v>0</v>
      </c>
      <c r="DJ22" s="18">
        <f>'март 2016 '!DJ17+'февраль 2016'!DJ16+'январь 2016'!DJ17</f>
        <v>0</v>
      </c>
      <c r="DK22" s="18">
        <f>'март 2016 '!DK17+'февраль 2016'!DK16+'январь 2016'!DK17</f>
        <v>0</v>
      </c>
      <c r="DL22" s="18">
        <f>'март 2016 '!DL17+'февраль 2016'!DL16+'январь 2016'!DL17</f>
        <v>0</v>
      </c>
      <c r="DM22" s="18">
        <f>'март 2016 '!DM17+'февраль 2016'!DM16+'январь 2016'!DM17</f>
        <v>0</v>
      </c>
      <c r="DN22" s="18">
        <f>'март 2016 '!DN17+'февраль 2016'!DN16+'январь 2016'!DN17</f>
        <v>0</v>
      </c>
      <c r="DO22" s="18">
        <f>'март 2016 '!DO17+'февраль 2016'!DO16+'январь 2016'!DO17</f>
        <v>0</v>
      </c>
      <c r="DP22" s="18">
        <f>'март 2016 '!DP17+'февраль 2016'!DP16+'январь 2016'!DP17</f>
        <v>0</v>
      </c>
      <c r="DQ22" s="18">
        <f>'март 2016 '!DQ17+'февраль 2016'!DQ16+'январь 2016'!DQ17</f>
        <v>0</v>
      </c>
      <c r="DR22" s="18">
        <f>'март 2016 '!DR17+'февраль 2016'!DR16+'январь 2016'!DR17</f>
        <v>0</v>
      </c>
      <c r="DS22" s="18">
        <f>'март 2016 '!DS17+'февраль 2016'!DS16+'январь 2016'!DS17</f>
        <v>0</v>
      </c>
      <c r="DT22" s="18">
        <f>'март 2016 '!DT17+'февраль 2016'!DT16+'январь 2016'!DT17</f>
        <v>0</v>
      </c>
      <c r="DU22" s="18">
        <f>'март 2016 '!DU17+'февраль 2016'!DU16+'январь 2016'!DU17</f>
        <v>0</v>
      </c>
      <c r="DV22" s="18">
        <f>'март 2016 '!DV17+'февраль 2016'!DV16+'январь 2016'!DV17</f>
        <v>0</v>
      </c>
      <c r="DW22" s="18">
        <f>'март 2016 '!DW17+'февраль 2016'!DW16+'январь 2016'!DW17</f>
        <v>0</v>
      </c>
      <c r="DX22" s="18">
        <f>'март 2016 '!DX17+'февраль 2016'!DX16+'январь 2016'!DX17</f>
        <v>0</v>
      </c>
      <c r="DY22" s="18">
        <f>'март 2016 '!DY17+'февраль 2016'!DY16+'январь 2016'!DY17</f>
        <v>0</v>
      </c>
      <c r="DZ22" s="18">
        <f>'март 2016 '!DZ17+'февраль 2016'!DZ16+'январь 2016'!DZ17</f>
        <v>0</v>
      </c>
      <c r="EA22" s="18">
        <f>'март 2016 '!EA17+'февраль 2016'!EA16+'январь 2016'!EA17</f>
        <v>0</v>
      </c>
      <c r="EB22" s="18">
        <f>'март 2016 '!EB17+'февраль 2016'!EB16+'январь 2016'!EB17</f>
        <v>0</v>
      </c>
      <c r="EC22" s="18">
        <f>'март 2016 '!EC17+'февраль 2016'!EC16+'январь 2016'!EC17</f>
        <v>0</v>
      </c>
      <c r="ED22" s="18">
        <f>'март 2016 '!ED17+'февраль 2016'!ED16+'январь 2016'!ED17</f>
        <v>0</v>
      </c>
      <c r="EE22" s="18">
        <f>'март 2016 '!EE17+'февраль 2016'!EE16+'январь 2016'!EE17</f>
        <v>0</v>
      </c>
      <c r="EF22" s="18">
        <f>'март 2016 '!EF17+'февраль 2016'!EF16+'январь 2016'!EF17</f>
        <v>0</v>
      </c>
      <c r="EG22" s="18">
        <f>'март 2016 '!EG17+'февраль 2016'!EG16+'январь 2016'!EG17</f>
        <v>0</v>
      </c>
      <c r="EH22" s="18">
        <f>'март 2016 '!EH17+'февраль 2016'!EH16+'январь 2016'!EH17</f>
        <v>0</v>
      </c>
      <c r="EI22" s="18">
        <f>'март 2016 '!EI17+'февраль 2016'!EI16+'январь 2016'!EI17</f>
        <v>0</v>
      </c>
      <c r="EJ22" s="18">
        <f>'март 2016 '!EJ17+'февраль 2016'!EJ16+'январь 2016'!EJ17</f>
        <v>0</v>
      </c>
      <c r="EK22" s="18">
        <f>'март 2016 '!EK17+'февраль 2016'!EK16+'январь 2016'!EK17</f>
        <v>0</v>
      </c>
      <c r="EL22" s="18">
        <f>'март 2016 '!EL17+'февраль 2016'!EL16+'январь 2016'!EL17</f>
        <v>0</v>
      </c>
      <c r="EM22" s="18">
        <f>'март 2016 '!EM17+'февраль 2016'!EM16+'январь 2016'!EM17</f>
        <v>0</v>
      </c>
      <c r="EN22" s="18">
        <f>'март 2016 '!EN17+'февраль 2016'!EN16+'январь 2016'!EN17</f>
        <v>0</v>
      </c>
      <c r="EO22" s="18">
        <f>'март 2016 '!EO17+'февраль 2016'!EO16+'январь 2016'!EO17</f>
        <v>0</v>
      </c>
      <c r="EP22" s="18">
        <f>'март 2016 '!EP17+'февраль 2016'!EP16+'январь 2016'!EP17</f>
        <v>0</v>
      </c>
      <c r="EQ22" s="18">
        <f>'март 2016 '!EQ17+'февраль 2016'!EQ16+'январь 2016'!EQ17</f>
        <v>0</v>
      </c>
      <c r="ER22" s="18">
        <f>'март 2016 '!ER17+'февраль 2016'!ER16+'январь 2016'!ER17</f>
        <v>0</v>
      </c>
      <c r="ES22" s="18">
        <f>'март 2016 '!ES17+'февраль 2016'!ES16+'январь 2016'!ES17</f>
        <v>0</v>
      </c>
      <c r="ET22" s="18">
        <f>'март 2016 '!ET17+'февраль 2016'!ET16+'январь 2016'!ET17</f>
        <v>0</v>
      </c>
      <c r="EU22" s="18">
        <f>'март 2016 '!EU17+'февраль 2016'!EU16+'январь 2016'!EU17</f>
        <v>0</v>
      </c>
      <c r="EV22" s="18">
        <f>'март 2016 '!EV17+'февраль 2016'!EV16+'январь 2016'!EV17</f>
        <v>0</v>
      </c>
      <c r="EW22" s="18">
        <f>'март 2016 '!EW17+'февраль 2016'!EW16+'январь 2016'!EW17</f>
        <v>0</v>
      </c>
      <c r="EX22" s="18">
        <f>'март 2016 '!EX17+'февраль 2016'!EX16+'январь 2016'!EX17</f>
        <v>0</v>
      </c>
      <c r="EY22" s="18">
        <f>'март 2016 '!EY17+'февраль 2016'!EY16+'январь 2016'!EY17</f>
        <v>0</v>
      </c>
      <c r="EZ22" s="18">
        <f>'март 2016 '!EZ17+'февраль 2016'!EZ16+'январь 2016'!EZ17</f>
        <v>0</v>
      </c>
      <c r="FA22" s="18">
        <f>'март 2016 '!FA17+'февраль 2016'!FA16+'январь 2016'!FA17</f>
        <v>0</v>
      </c>
      <c r="FB22" s="18">
        <f>'март 2016 '!FB17+'февраль 2016'!FB16+'январь 2016'!FB17</f>
        <v>0</v>
      </c>
      <c r="FC22" s="18">
        <f>'март 2016 '!FC17+'февраль 2016'!FC16+'январь 2016'!FC17</f>
        <v>0</v>
      </c>
      <c r="FD22" s="18">
        <f>'март 2016 '!FD17+'февраль 2016'!FD16+'январь 2016'!FD17</f>
        <v>0</v>
      </c>
      <c r="FE22" s="18">
        <f>'март 2016 '!FE17+'февраль 2016'!FE16+'январь 2016'!FE17</f>
        <v>0</v>
      </c>
      <c r="FF22" s="18">
        <f>'март 2016 '!FF17+'февраль 2016'!FF16+'январь 2016'!FF17</f>
        <v>0</v>
      </c>
      <c r="FG22" s="18">
        <f>'март 2016 '!FG17+'февраль 2016'!FG16+'январь 2016'!FG17</f>
        <v>0</v>
      </c>
      <c r="FH22" s="18">
        <f>'март 2016 '!FH17+'февраль 2016'!FH16+'январь 2016'!FH17</f>
        <v>0</v>
      </c>
      <c r="FI22" s="18">
        <f>'март 2016 '!FI17+'февраль 2016'!FI16+'январь 2016'!FI17</f>
        <v>0</v>
      </c>
      <c r="FJ22" s="18">
        <f>'март 2016 '!FJ17+'февраль 2016'!FJ16+'январь 2016'!FJ17</f>
        <v>0</v>
      </c>
      <c r="FK22" s="18">
        <f>'март 2016 '!FK17+'февраль 2016'!FK16+'январь 2016'!FK17</f>
        <v>0</v>
      </c>
      <c r="FL22" s="18">
        <f>'март 2016 '!FL17+'февраль 2016'!FL16+'январь 2016'!FL17</f>
        <v>0</v>
      </c>
      <c r="FM22" s="18">
        <f>'март 2016 '!FM17+'февраль 2016'!FM16+'январь 2016'!FM17</f>
        <v>0</v>
      </c>
      <c r="FN22" s="18">
        <f>'март 2016 '!FN17+'февраль 2016'!FN16+'январь 2016'!FN17</f>
        <v>0</v>
      </c>
      <c r="FO22" s="18">
        <f>'март 2016 '!FO17+'февраль 2016'!FO16+'январь 2016'!FO17</f>
        <v>0</v>
      </c>
      <c r="FP22" s="18">
        <f>'март 2016 '!FP17+'февраль 2016'!FP16+'январь 2016'!FP17</f>
        <v>0</v>
      </c>
      <c r="FQ22" s="18">
        <f>'март 2016 '!FQ17+'февраль 2016'!FQ16+'январь 2016'!FQ17</f>
        <v>0</v>
      </c>
      <c r="FR22" s="18">
        <f>'март 2016 '!FR17+'февраль 2016'!FR16+'январь 2016'!FR17</f>
        <v>0</v>
      </c>
      <c r="FS22" s="18">
        <f>'март 2016 '!FS17+'февраль 2016'!FS16+'январь 2016'!FS17</f>
        <v>0</v>
      </c>
      <c r="FT22" s="18">
        <f>'март 2016 '!FT17+'февраль 2016'!FT16+'январь 2016'!FT17</f>
        <v>0</v>
      </c>
      <c r="FU22" s="18">
        <f>'март 2016 '!FU17+'февраль 2016'!FU16+'январь 2016'!FU17</f>
        <v>0</v>
      </c>
      <c r="FV22" s="18">
        <f>'март 2016 '!FV17+'февраль 2016'!FV16+'январь 2016'!FV17</f>
        <v>0</v>
      </c>
      <c r="FW22" s="18">
        <f>'март 2016 '!FW17+'февраль 2016'!FW16+'январь 2016'!FW17</f>
        <v>0</v>
      </c>
      <c r="FX22" s="18">
        <f>'март 2016 '!FX17+'февраль 2016'!FX16+'январь 2016'!FX17</f>
        <v>0</v>
      </c>
      <c r="FY22" s="18">
        <f>'март 2016 '!FY17+'февраль 2016'!FY16+'январь 2016'!FY17</f>
        <v>0</v>
      </c>
      <c r="FZ22" s="18">
        <f>'март 2016 '!FZ17+'февраль 2016'!FZ16+'январь 2016'!FZ17</f>
        <v>0</v>
      </c>
      <c r="GA22" s="18">
        <f>'март 2016 '!GA17+'февраль 2016'!GA16+'январь 2016'!GA17</f>
        <v>0</v>
      </c>
      <c r="GB22" s="18">
        <f>'март 2016 '!GB17+'февраль 2016'!GB16+'январь 2016'!GB17</f>
        <v>0</v>
      </c>
      <c r="GC22" s="18">
        <f>'март 2016 '!GC17+'февраль 2016'!GC16+'январь 2016'!GC17</f>
        <v>0</v>
      </c>
      <c r="GD22" s="18">
        <f>'март 2016 '!GD17+'февраль 2016'!GD16+'январь 2016'!GD17</f>
        <v>0</v>
      </c>
      <c r="GE22" s="18">
        <f>'март 2016 '!GE17+'февраль 2016'!GE16+'январь 2016'!GE17</f>
        <v>0</v>
      </c>
      <c r="GF22" s="18">
        <f>'март 2016 '!GF17+'февраль 2016'!GF16+'январь 2016'!GF17</f>
        <v>0</v>
      </c>
      <c r="GG22" s="18">
        <f>'март 2016 '!GG17+'февраль 2016'!GG16+'январь 2016'!GG17</f>
        <v>0</v>
      </c>
      <c r="GH22" s="18">
        <f>'март 2016 '!GH17+'февраль 2016'!GH16+'январь 2016'!GH17</f>
        <v>0</v>
      </c>
      <c r="GI22" s="18">
        <f>'март 2016 '!GI17+'февраль 2016'!GI16+'январь 2016'!GI17</f>
        <v>0</v>
      </c>
      <c r="GJ22" s="18">
        <f>'март 2016 '!GJ17+'февраль 2016'!GJ16+'январь 2016'!GJ17</f>
        <v>0</v>
      </c>
      <c r="GK22" s="18">
        <f>'март 2016 '!GK17+'февраль 2016'!GK16+'январь 2016'!GK17</f>
        <v>0</v>
      </c>
      <c r="GL22" s="18">
        <f>'март 2016 '!GL17+'февраль 2016'!GL16+'январь 2016'!GL17</f>
        <v>0</v>
      </c>
      <c r="GM22" s="18">
        <f>'март 2016 '!GM17+'февраль 2016'!GM16+'январь 2016'!GM17</f>
        <v>0</v>
      </c>
      <c r="GN22" s="18">
        <f>'март 2016 '!GN17+'февраль 2016'!GN16+'январь 2016'!GN17</f>
        <v>0</v>
      </c>
      <c r="GO22" s="18">
        <f>'март 2016 '!GO17+'февраль 2016'!GO16+'январь 2016'!GO17</f>
        <v>0</v>
      </c>
      <c r="GP22" s="18">
        <f>'март 2016 '!GP17+'февраль 2016'!GP16+'январь 2016'!GP17</f>
        <v>0</v>
      </c>
      <c r="GQ22" s="18">
        <f>'март 2016 '!GQ17+'февраль 2016'!GQ16+'январь 2016'!GQ17</f>
        <v>0</v>
      </c>
      <c r="GR22" s="18">
        <f>'март 2016 '!GR17+'февраль 2016'!GR16+'январь 2016'!GR17</f>
        <v>0</v>
      </c>
      <c r="GS22" s="18">
        <f>'март 2016 '!GS17+'февраль 2016'!GS16+'январь 2016'!GS17</f>
        <v>0</v>
      </c>
      <c r="GT22" s="18">
        <f>'март 2016 '!GT17+'февраль 2016'!GT16+'январь 2016'!GT17</f>
        <v>0</v>
      </c>
      <c r="GU22" s="18">
        <f>'март 2016 '!GU17+'февраль 2016'!GU16+'январь 2016'!GU17</f>
        <v>0</v>
      </c>
      <c r="GV22" s="18">
        <f>'март 2016 '!GV17+'февраль 2016'!GV16+'январь 2016'!GV17</f>
        <v>0</v>
      </c>
      <c r="GW22" s="18">
        <f>'март 2016 '!GW17+'февраль 2016'!GW16+'январь 2016'!GW17</f>
        <v>0</v>
      </c>
      <c r="GX22" s="18">
        <f>'март 2016 '!GX17+'февраль 2016'!GX16+'январь 2016'!GX17</f>
        <v>0</v>
      </c>
      <c r="GY22" s="18">
        <f>'март 2016 '!GY17+'февраль 2016'!GY16+'январь 2016'!GY17</f>
        <v>0</v>
      </c>
      <c r="GZ22" s="18">
        <f>'март 2016 '!GZ17+'февраль 2016'!GZ16+'январь 2016'!GZ17</f>
        <v>0</v>
      </c>
      <c r="HA22" s="18">
        <f>'март 2016 '!HA17+'февраль 2016'!HA16+'январь 2016'!HA17</f>
        <v>0</v>
      </c>
      <c r="HB22" s="18">
        <f>'март 2016 '!HB17+'февраль 2016'!HB16+'январь 2016'!HB17</f>
        <v>0</v>
      </c>
      <c r="HC22" s="18">
        <f>'март 2016 '!HC17+'февраль 2016'!HC16+'январь 2016'!HC17</f>
        <v>0</v>
      </c>
      <c r="HD22" s="18">
        <f>'март 2016 '!HD17+'февраль 2016'!HD16+'январь 2016'!HD17</f>
        <v>0</v>
      </c>
      <c r="HE22" s="18">
        <f>'март 2016 '!HE17+'февраль 2016'!HE16+'январь 2016'!HE17</f>
        <v>0</v>
      </c>
      <c r="HF22" s="18">
        <f>'март 2016 '!HF17+'февраль 2016'!HF16+'январь 2016'!HF17</f>
        <v>0</v>
      </c>
      <c r="HG22" s="18">
        <f>'март 2016 '!HG17+'февраль 2016'!HG16+'январь 2016'!HG17</f>
        <v>0</v>
      </c>
      <c r="HH22" s="18">
        <f>'март 2016 '!HH17+'февраль 2016'!HH16+'январь 2016'!HH17</f>
        <v>0</v>
      </c>
      <c r="HI22" s="18">
        <f>'март 2016 '!HI17+'февраль 2016'!HI16+'январь 2016'!HI17</f>
        <v>0</v>
      </c>
      <c r="HJ22" s="18">
        <f>'март 2016 '!HJ17+'февраль 2016'!HJ16+'январь 2016'!HJ17</f>
        <v>0</v>
      </c>
      <c r="HK22" s="18">
        <f>'март 2016 '!HK17+'февраль 2016'!HK16+'январь 2016'!HK17</f>
        <v>0</v>
      </c>
      <c r="HL22" s="18">
        <f>'март 2016 '!HL17+'февраль 2016'!HL16+'январь 2016'!HL17</f>
        <v>0</v>
      </c>
      <c r="HM22" s="18">
        <f>'март 2016 '!HM17+'февраль 2016'!HM16+'январь 2016'!HM17</f>
        <v>0</v>
      </c>
      <c r="HN22" s="18">
        <f>'март 2016 '!HN17+'февраль 2016'!HN16+'январь 2016'!HN17</f>
        <v>0</v>
      </c>
      <c r="HO22" s="18">
        <f>'март 2016 '!HO17+'февраль 2016'!HO16+'январь 2016'!HO17</f>
        <v>0</v>
      </c>
      <c r="HP22" s="18">
        <f>'март 2016 '!HP17+'февраль 2016'!HP16+'январь 2016'!HP17</f>
        <v>0</v>
      </c>
      <c r="HQ22" s="18">
        <f>'март 2016 '!HQ17+'февраль 2016'!HQ16+'январь 2016'!HQ17</f>
        <v>0</v>
      </c>
      <c r="HR22" s="18">
        <f>'март 2016 '!HR17+'февраль 2016'!HR16+'январь 2016'!HR17</f>
        <v>0</v>
      </c>
      <c r="HS22" s="18">
        <f>'март 2016 '!HS17+'февраль 2016'!HS16+'январь 2016'!HS17</f>
        <v>0</v>
      </c>
      <c r="HT22" s="18">
        <f>'март 2016 '!HT17+'февраль 2016'!HT16+'январь 2016'!HT17</f>
        <v>0</v>
      </c>
      <c r="HU22" s="18">
        <f>'март 2016 '!HU17+'февраль 2016'!HU16+'январь 2016'!HU17</f>
        <v>0</v>
      </c>
      <c r="HV22" s="18">
        <f>'март 2016 '!HV17+'февраль 2016'!HV16+'январь 2016'!HV17</f>
        <v>0</v>
      </c>
      <c r="HW22" s="18">
        <f>'март 2016 '!HW17+'февраль 2016'!HW16+'январь 2016'!HW17</f>
        <v>0</v>
      </c>
      <c r="HX22" s="18">
        <f>'март 2016 '!HX17+'февраль 2016'!HX16+'январь 2016'!HX17</f>
        <v>0</v>
      </c>
      <c r="HY22" s="18">
        <f>'март 2016 '!HY17+'февраль 2016'!HY16+'январь 2016'!HY17</f>
        <v>0</v>
      </c>
      <c r="HZ22" s="18">
        <f>'март 2016 '!HZ17+'февраль 2016'!HZ16+'январь 2016'!HZ17</f>
        <v>0</v>
      </c>
      <c r="IA22" s="18">
        <f>'март 2016 '!IA17+'февраль 2016'!IA16+'январь 2016'!IA17</f>
        <v>0</v>
      </c>
      <c r="IB22" s="18">
        <f>'март 2016 '!IB17+'февраль 2016'!IB16+'январь 2016'!IB17</f>
        <v>0</v>
      </c>
      <c r="IC22" s="18">
        <f>'март 2016 '!IC17+'февраль 2016'!IC16+'январь 2016'!IC17</f>
        <v>0</v>
      </c>
      <c r="ID22" s="18">
        <f>'март 2016 '!ID17+'февраль 2016'!ID16+'январь 2016'!ID17</f>
        <v>0</v>
      </c>
      <c r="IE22" s="18">
        <f>'март 2016 '!IE17+'февраль 2016'!IE16+'январь 2016'!IE17</f>
        <v>0</v>
      </c>
      <c r="IF22" s="18">
        <f>'март 2016 '!IF17+'февраль 2016'!IF16+'январь 2016'!IF17</f>
        <v>0</v>
      </c>
    </row>
    <row r="23" spans="1:240" ht="13.5" customHeight="1">
      <c r="A23" s="15" t="s">
        <v>30</v>
      </c>
      <c r="B23" s="44" t="s">
        <v>31</v>
      </c>
      <c r="C23" s="16" t="s">
        <v>32</v>
      </c>
      <c r="D23" s="23">
        <f t="shared" ref="D23:D31" si="2">E23+F23</f>
        <v>0</v>
      </c>
      <c r="E23" s="17">
        <f>SUM(G23:IF23)</f>
        <v>0</v>
      </c>
      <c r="F23" s="17"/>
      <c r="G23" s="18">
        <f>'март 2016 '!G18+'февраль 2016'!G17+'январь 2016'!G18</f>
        <v>0</v>
      </c>
      <c r="H23" s="18">
        <f>'март 2016 '!H18+'февраль 2016'!H17+'январь 2016'!H18</f>
        <v>0</v>
      </c>
      <c r="I23" s="18">
        <f>'март 2016 '!I18+'февраль 2016'!I17+'январь 2016'!I18</f>
        <v>0</v>
      </c>
      <c r="J23" s="18">
        <f>'март 2016 '!J18+'февраль 2016'!J17+'январь 2016'!J18</f>
        <v>0</v>
      </c>
      <c r="K23" s="18">
        <f>'март 2016 '!K18+'февраль 2016'!K17+'январь 2016'!K18</f>
        <v>0</v>
      </c>
      <c r="L23" s="18">
        <f>'март 2016 '!L18+'февраль 2016'!L17+'январь 2016'!L18</f>
        <v>0</v>
      </c>
      <c r="M23" s="18">
        <f>'март 2016 '!M18+'февраль 2016'!M17+'январь 2016'!M18</f>
        <v>0</v>
      </c>
      <c r="N23" s="18">
        <f>'март 2016 '!N18+'февраль 2016'!N17+'январь 2016'!N18</f>
        <v>0</v>
      </c>
      <c r="O23" s="18">
        <f>'март 2016 '!O18+'февраль 2016'!O17+'январь 2016'!O18</f>
        <v>0</v>
      </c>
      <c r="P23" s="18">
        <f>'март 2016 '!P18+'февраль 2016'!P17+'январь 2016'!P18</f>
        <v>0</v>
      </c>
      <c r="Q23" s="18">
        <f>'март 2016 '!Q18+'февраль 2016'!Q17+'январь 2016'!Q18</f>
        <v>0</v>
      </c>
      <c r="R23" s="18">
        <f>'март 2016 '!R18+'февраль 2016'!R17+'январь 2016'!R18</f>
        <v>0</v>
      </c>
      <c r="S23" s="18">
        <f>'март 2016 '!S18+'февраль 2016'!S17+'январь 2016'!S18</f>
        <v>0</v>
      </c>
      <c r="T23" s="18">
        <f>'март 2016 '!T18+'февраль 2016'!T17+'январь 2016'!T18</f>
        <v>0</v>
      </c>
      <c r="U23" s="18">
        <f>'март 2016 '!U18+'февраль 2016'!U17+'январь 2016'!U18</f>
        <v>0</v>
      </c>
      <c r="V23" s="18">
        <f>'март 2016 '!V18+'февраль 2016'!V17+'январь 2016'!V18</f>
        <v>0</v>
      </c>
      <c r="W23" s="18">
        <f>'март 2016 '!W18+'февраль 2016'!W17+'январь 2016'!W18</f>
        <v>0</v>
      </c>
      <c r="X23" s="18">
        <f>'март 2016 '!X18+'февраль 2016'!X17+'январь 2016'!X18</f>
        <v>0</v>
      </c>
      <c r="Y23" s="18">
        <f>'март 2016 '!Y18+'февраль 2016'!Y17+'январь 2016'!Y18</f>
        <v>0</v>
      </c>
      <c r="Z23" s="18">
        <f>'март 2016 '!Z18+'февраль 2016'!Z17+'январь 2016'!Z18</f>
        <v>0</v>
      </c>
      <c r="AA23" s="18">
        <f>'март 2016 '!AA18+'февраль 2016'!AA17+'январь 2016'!AA18</f>
        <v>0</v>
      </c>
      <c r="AB23" s="18">
        <f>'март 2016 '!AB18+'февраль 2016'!AB17+'январь 2016'!AB18</f>
        <v>0</v>
      </c>
      <c r="AC23" s="18">
        <f>'март 2016 '!AC18+'февраль 2016'!AC17+'январь 2016'!AC18</f>
        <v>0</v>
      </c>
      <c r="AD23" s="18">
        <f>'март 2016 '!AD18+'февраль 2016'!AD17+'январь 2016'!AD18</f>
        <v>0</v>
      </c>
      <c r="AE23" s="18">
        <f>'март 2016 '!AE18+'февраль 2016'!AE17+'январь 2016'!AE18</f>
        <v>0</v>
      </c>
      <c r="AF23" s="18">
        <f>'март 2016 '!AF18+'февраль 2016'!AF17+'январь 2016'!AF18</f>
        <v>0</v>
      </c>
      <c r="AG23" s="18">
        <f>'март 2016 '!AG18+'февраль 2016'!AG17+'январь 2016'!AG18</f>
        <v>0</v>
      </c>
      <c r="AH23" s="18">
        <f>'март 2016 '!AH18+'февраль 2016'!AH17+'январь 2016'!AH18</f>
        <v>0</v>
      </c>
      <c r="AI23" s="18">
        <f>'март 2016 '!AI18+'февраль 2016'!AI17+'январь 2016'!AI18</f>
        <v>0</v>
      </c>
      <c r="AJ23" s="18">
        <f>'март 2016 '!AJ18+'февраль 2016'!AJ17+'январь 2016'!AJ18</f>
        <v>0</v>
      </c>
      <c r="AK23" s="18">
        <f>'март 2016 '!AK18+'февраль 2016'!AK17+'январь 2016'!AK18</f>
        <v>0</v>
      </c>
      <c r="AL23" s="18">
        <f>'март 2016 '!AL18+'февраль 2016'!AL17+'январь 2016'!AL18</f>
        <v>0</v>
      </c>
      <c r="AM23" s="18">
        <f>'март 2016 '!AM18+'февраль 2016'!AM17+'январь 2016'!AM18</f>
        <v>0</v>
      </c>
      <c r="AN23" s="18">
        <f>'март 2016 '!AN18+'февраль 2016'!AN17+'январь 2016'!AN18</f>
        <v>0</v>
      </c>
      <c r="AO23" s="18">
        <f>'март 2016 '!AO18+'февраль 2016'!AO17+'январь 2016'!AO18</f>
        <v>0</v>
      </c>
      <c r="AP23" s="18">
        <f>'март 2016 '!AP18+'февраль 2016'!AP17+'январь 2016'!AP18</f>
        <v>0</v>
      </c>
      <c r="AQ23" s="18">
        <f>'март 2016 '!AQ18+'февраль 2016'!AQ17+'январь 2016'!AQ18</f>
        <v>0</v>
      </c>
      <c r="AR23" s="18">
        <f>'март 2016 '!AR18+'февраль 2016'!AR17+'январь 2016'!AR18</f>
        <v>0</v>
      </c>
      <c r="AS23" s="18">
        <f>'март 2016 '!AS18+'февраль 2016'!AS17+'январь 2016'!AS18</f>
        <v>0</v>
      </c>
      <c r="AT23" s="18">
        <f>'март 2016 '!AT18+'февраль 2016'!AT17+'январь 2016'!AT18</f>
        <v>0</v>
      </c>
      <c r="AU23" s="18">
        <f>'март 2016 '!AU18+'февраль 2016'!AU17+'январь 2016'!AU18</f>
        <v>0</v>
      </c>
      <c r="AV23" s="18">
        <f>'март 2016 '!AV18+'февраль 2016'!AV17+'январь 2016'!AV18</f>
        <v>0</v>
      </c>
      <c r="AW23" s="18">
        <f>'март 2016 '!AW18+'февраль 2016'!AW17+'январь 2016'!AW18</f>
        <v>0</v>
      </c>
      <c r="AX23" s="18">
        <f>'март 2016 '!AX18+'февраль 2016'!AX17+'январь 2016'!AX18</f>
        <v>0</v>
      </c>
      <c r="AY23" s="18">
        <f>'март 2016 '!AY18+'февраль 2016'!AY17+'январь 2016'!AY18</f>
        <v>0</v>
      </c>
      <c r="AZ23" s="18">
        <f>'март 2016 '!AZ18+'февраль 2016'!AZ17+'январь 2016'!AZ18</f>
        <v>0</v>
      </c>
      <c r="BA23" s="18">
        <f>'март 2016 '!BA18+'февраль 2016'!BA17+'январь 2016'!BA18</f>
        <v>0</v>
      </c>
      <c r="BB23" s="18">
        <f>'март 2016 '!BB18+'февраль 2016'!BB17+'январь 2016'!BB18</f>
        <v>0</v>
      </c>
      <c r="BC23" s="18">
        <f>'март 2016 '!BC18+'февраль 2016'!BC17+'январь 2016'!BC18</f>
        <v>0</v>
      </c>
      <c r="BD23" s="18">
        <f>'март 2016 '!BD18+'февраль 2016'!BD17+'январь 2016'!BD18</f>
        <v>0</v>
      </c>
      <c r="BE23" s="18">
        <f>'март 2016 '!BE18+'февраль 2016'!BE17+'январь 2016'!BE18</f>
        <v>0</v>
      </c>
      <c r="BF23" s="18">
        <f>'март 2016 '!BF18+'февраль 2016'!BF17+'январь 2016'!BF18</f>
        <v>0</v>
      </c>
      <c r="BG23" s="18">
        <f>'март 2016 '!BG18+'февраль 2016'!BG17+'январь 2016'!BG18</f>
        <v>0</v>
      </c>
      <c r="BH23" s="18">
        <f>'март 2016 '!BH18+'февраль 2016'!BH17+'январь 2016'!BH18</f>
        <v>0</v>
      </c>
      <c r="BI23" s="18">
        <f>'март 2016 '!BI18+'февраль 2016'!BI17+'январь 2016'!BI18</f>
        <v>0</v>
      </c>
      <c r="BJ23" s="18">
        <f>'март 2016 '!BJ18+'февраль 2016'!BJ17+'январь 2016'!BJ18</f>
        <v>0</v>
      </c>
      <c r="BK23" s="18">
        <f>'март 2016 '!BK18+'февраль 2016'!BK17+'январь 2016'!BK18</f>
        <v>0</v>
      </c>
      <c r="BL23" s="18">
        <f>'март 2016 '!BL18+'февраль 2016'!BL17+'январь 2016'!BL18</f>
        <v>0</v>
      </c>
      <c r="BM23" s="18">
        <f>'март 2016 '!BM18+'февраль 2016'!BM17+'январь 2016'!BM18</f>
        <v>0</v>
      </c>
      <c r="BN23" s="18">
        <f>'март 2016 '!BN18+'февраль 2016'!BN17+'январь 2016'!BN18</f>
        <v>0</v>
      </c>
      <c r="BO23" s="18">
        <f>'март 2016 '!BO18+'февраль 2016'!BO17+'январь 2016'!BO18</f>
        <v>0</v>
      </c>
      <c r="BP23" s="18">
        <f>'март 2016 '!BP18+'февраль 2016'!BP17+'январь 2016'!BP18</f>
        <v>0</v>
      </c>
      <c r="BQ23" s="18">
        <f>'март 2016 '!BQ18+'февраль 2016'!BQ17+'январь 2016'!BQ18</f>
        <v>0</v>
      </c>
      <c r="BR23" s="18">
        <f>'март 2016 '!BR18+'февраль 2016'!BR17+'январь 2016'!BR18</f>
        <v>0</v>
      </c>
      <c r="BS23" s="18">
        <f>'март 2016 '!BS18+'февраль 2016'!BS17+'январь 2016'!BS18</f>
        <v>0</v>
      </c>
      <c r="BT23" s="18">
        <f>'март 2016 '!BT18+'февраль 2016'!BT17+'январь 2016'!BT18</f>
        <v>0</v>
      </c>
      <c r="BU23" s="18">
        <f>'март 2016 '!BU18+'февраль 2016'!BU17+'январь 2016'!BU18</f>
        <v>0</v>
      </c>
      <c r="BV23" s="18">
        <f>'март 2016 '!BV18+'февраль 2016'!BV17+'январь 2016'!BV18</f>
        <v>0</v>
      </c>
      <c r="BW23" s="18">
        <f>'март 2016 '!BW18+'февраль 2016'!BW17+'январь 2016'!BW18</f>
        <v>0</v>
      </c>
      <c r="BX23" s="18">
        <f>'март 2016 '!BX18+'февраль 2016'!BX17+'январь 2016'!BX18</f>
        <v>0</v>
      </c>
      <c r="BY23" s="18">
        <f>'март 2016 '!BY18+'февраль 2016'!BY17+'январь 2016'!BY18</f>
        <v>0</v>
      </c>
      <c r="BZ23" s="18">
        <f>'март 2016 '!BZ18+'февраль 2016'!BZ17+'январь 2016'!BZ18</f>
        <v>0</v>
      </c>
      <c r="CA23" s="18">
        <f>'март 2016 '!CA18+'февраль 2016'!CA17+'январь 2016'!CA18</f>
        <v>0</v>
      </c>
      <c r="CB23" s="18">
        <f>'март 2016 '!CB18+'февраль 2016'!CB17+'январь 2016'!CB18</f>
        <v>0</v>
      </c>
      <c r="CC23" s="18">
        <f>'март 2016 '!CC18+'февраль 2016'!CC17+'январь 2016'!CC18</f>
        <v>0</v>
      </c>
      <c r="CD23" s="18">
        <f>'март 2016 '!CD18+'февраль 2016'!CD17+'январь 2016'!CD18</f>
        <v>0</v>
      </c>
      <c r="CE23" s="18">
        <f>'март 2016 '!CE18+'февраль 2016'!CE17+'январь 2016'!CE18</f>
        <v>0</v>
      </c>
      <c r="CF23" s="18">
        <f>'март 2016 '!CF18+'февраль 2016'!CF17+'январь 2016'!CF18</f>
        <v>0</v>
      </c>
      <c r="CG23" s="18">
        <f>'март 2016 '!CG18+'февраль 2016'!CG17+'январь 2016'!CG18</f>
        <v>0</v>
      </c>
      <c r="CH23" s="18">
        <f>'март 2016 '!CH18+'февраль 2016'!CH17+'январь 2016'!CH18</f>
        <v>0</v>
      </c>
      <c r="CI23" s="18">
        <f>'март 2016 '!CI18+'февраль 2016'!CI17+'январь 2016'!CI18</f>
        <v>0</v>
      </c>
      <c r="CJ23" s="18">
        <f>'март 2016 '!CJ18+'февраль 2016'!CJ17+'январь 2016'!CJ18</f>
        <v>0</v>
      </c>
      <c r="CK23" s="18">
        <f>'март 2016 '!CK18+'февраль 2016'!CK17+'январь 2016'!CK18</f>
        <v>0</v>
      </c>
      <c r="CL23" s="18">
        <f>'март 2016 '!CL18+'февраль 2016'!CL17+'январь 2016'!CL18</f>
        <v>0</v>
      </c>
      <c r="CM23" s="18">
        <f>'март 2016 '!CM18+'февраль 2016'!CM17+'январь 2016'!CM18</f>
        <v>0</v>
      </c>
      <c r="CN23" s="18">
        <f>'март 2016 '!CN18+'февраль 2016'!CN17+'январь 2016'!CN18</f>
        <v>0</v>
      </c>
      <c r="CO23" s="18">
        <f>'март 2016 '!CO18+'февраль 2016'!CO17+'январь 2016'!CO18</f>
        <v>0</v>
      </c>
      <c r="CP23" s="18">
        <f>'март 2016 '!CP18+'февраль 2016'!CP17+'январь 2016'!CP18</f>
        <v>0</v>
      </c>
      <c r="CQ23" s="18">
        <f>'март 2016 '!CQ18+'февраль 2016'!CQ17+'январь 2016'!CQ18</f>
        <v>0</v>
      </c>
      <c r="CR23" s="18">
        <f>'март 2016 '!CR18+'февраль 2016'!CR17+'январь 2016'!CR18</f>
        <v>0</v>
      </c>
      <c r="CS23" s="18">
        <f>'март 2016 '!CS18+'февраль 2016'!CS17+'январь 2016'!CS18</f>
        <v>0</v>
      </c>
      <c r="CT23" s="18">
        <f>'март 2016 '!CT18+'февраль 2016'!CT17+'январь 2016'!CT18</f>
        <v>0</v>
      </c>
      <c r="CU23" s="18">
        <f>'март 2016 '!CU18+'февраль 2016'!CU17+'январь 2016'!CU18</f>
        <v>0</v>
      </c>
      <c r="CV23" s="18">
        <f>'март 2016 '!CV18+'февраль 2016'!CV17+'январь 2016'!CV18</f>
        <v>0</v>
      </c>
      <c r="CW23" s="18">
        <f>'март 2016 '!CW18+'февраль 2016'!CW17+'январь 2016'!CW18</f>
        <v>0</v>
      </c>
      <c r="CX23" s="18">
        <f>'март 2016 '!CX18+'февраль 2016'!CX17+'январь 2016'!CX18</f>
        <v>0</v>
      </c>
      <c r="CY23" s="18">
        <f>'март 2016 '!CY18+'февраль 2016'!CY17+'январь 2016'!CY18</f>
        <v>0</v>
      </c>
      <c r="CZ23" s="18">
        <f>'март 2016 '!CZ18+'февраль 2016'!CZ17+'январь 2016'!CZ18</f>
        <v>0</v>
      </c>
      <c r="DA23" s="18">
        <f>'март 2016 '!DA18+'февраль 2016'!DA17+'январь 2016'!DA18</f>
        <v>0</v>
      </c>
      <c r="DB23" s="18">
        <f>'март 2016 '!DB18+'февраль 2016'!DB17+'январь 2016'!DB18</f>
        <v>0</v>
      </c>
      <c r="DC23" s="18">
        <f>'март 2016 '!DC18+'февраль 2016'!DC17+'январь 2016'!DC18</f>
        <v>0</v>
      </c>
      <c r="DD23" s="18">
        <f>'март 2016 '!DD18+'февраль 2016'!DD17+'январь 2016'!DD18</f>
        <v>0</v>
      </c>
      <c r="DE23" s="18">
        <f>'март 2016 '!DE18+'февраль 2016'!DE17+'январь 2016'!DE18</f>
        <v>0</v>
      </c>
      <c r="DF23" s="18">
        <f>'март 2016 '!DF18+'февраль 2016'!DF17+'январь 2016'!DF18</f>
        <v>0</v>
      </c>
      <c r="DG23" s="18">
        <f>'март 2016 '!DG18+'февраль 2016'!DG17+'январь 2016'!DG18</f>
        <v>0</v>
      </c>
      <c r="DH23" s="18">
        <f>'март 2016 '!DH18+'февраль 2016'!DH17+'январь 2016'!DH18</f>
        <v>0</v>
      </c>
      <c r="DI23" s="18">
        <f>'март 2016 '!DI18+'февраль 2016'!DI17+'январь 2016'!DI18</f>
        <v>0</v>
      </c>
      <c r="DJ23" s="18">
        <f>'март 2016 '!DJ18+'февраль 2016'!DJ17+'январь 2016'!DJ18</f>
        <v>0</v>
      </c>
      <c r="DK23" s="18">
        <f>'март 2016 '!DK18+'февраль 2016'!DK17+'январь 2016'!DK18</f>
        <v>0</v>
      </c>
      <c r="DL23" s="18">
        <f>'март 2016 '!DL18+'февраль 2016'!DL17+'январь 2016'!DL18</f>
        <v>0</v>
      </c>
      <c r="DM23" s="18">
        <f>'март 2016 '!DM18+'февраль 2016'!DM17+'январь 2016'!DM18</f>
        <v>0</v>
      </c>
      <c r="DN23" s="18">
        <f>'март 2016 '!DN18+'февраль 2016'!DN17+'январь 2016'!DN18</f>
        <v>0</v>
      </c>
      <c r="DO23" s="18">
        <f>'март 2016 '!DO18+'февраль 2016'!DO17+'январь 2016'!DO18</f>
        <v>0</v>
      </c>
      <c r="DP23" s="18">
        <f>'март 2016 '!DP18+'февраль 2016'!DP17+'январь 2016'!DP18</f>
        <v>0</v>
      </c>
      <c r="DQ23" s="18">
        <f>'март 2016 '!DQ18+'февраль 2016'!DQ17+'январь 2016'!DQ18</f>
        <v>0</v>
      </c>
      <c r="DR23" s="18">
        <f>'март 2016 '!DR18+'февраль 2016'!DR17+'январь 2016'!DR18</f>
        <v>0</v>
      </c>
      <c r="DS23" s="18">
        <f>'март 2016 '!DS18+'февраль 2016'!DS17+'январь 2016'!DS18</f>
        <v>0</v>
      </c>
      <c r="DT23" s="18">
        <f>'март 2016 '!DT18+'февраль 2016'!DT17+'январь 2016'!DT18</f>
        <v>0</v>
      </c>
      <c r="DU23" s="18">
        <f>'март 2016 '!DU18+'февраль 2016'!DU17+'январь 2016'!DU18</f>
        <v>0</v>
      </c>
      <c r="DV23" s="18">
        <f>'март 2016 '!DV18+'февраль 2016'!DV17+'январь 2016'!DV18</f>
        <v>0</v>
      </c>
      <c r="DW23" s="18">
        <f>'март 2016 '!DW18+'февраль 2016'!DW17+'январь 2016'!DW18</f>
        <v>0</v>
      </c>
      <c r="DX23" s="18">
        <f>'март 2016 '!DX18+'февраль 2016'!DX17+'январь 2016'!DX18</f>
        <v>0</v>
      </c>
      <c r="DY23" s="18">
        <f>'март 2016 '!DY18+'февраль 2016'!DY17+'январь 2016'!DY18</f>
        <v>0</v>
      </c>
      <c r="DZ23" s="18">
        <f>'март 2016 '!DZ18+'февраль 2016'!DZ17+'январь 2016'!DZ18</f>
        <v>0</v>
      </c>
      <c r="EA23" s="18">
        <f>'март 2016 '!EA18+'февраль 2016'!EA17+'январь 2016'!EA18</f>
        <v>0</v>
      </c>
      <c r="EB23" s="18">
        <f>'март 2016 '!EB18+'февраль 2016'!EB17+'январь 2016'!EB18</f>
        <v>0</v>
      </c>
      <c r="EC23" s="18">
        <f>'март 2016 '!EC18+'февраль 2016'!EC17+'январь 2016'!EC18</f>
        <v>0</v>
      </c>
      <c r="ED23" s="18">
        <f>'март 2016 '!ED18+'февраль 2016'!ED17+'январь 2016'!ED18</f>
        <v>0</v>
      </c>
      <c r="EE23" s="18">
        <f>'март 2016 '!EE18+'февраль 2016'!EE17+'январь 2016'!EE18</f>
        <v>0</v>
      </c>
      <c r="EF23" s="18">
        <f>'март 2016 '!EF18+'февраль 2016'!EF17+'январь 2016'!EF18</f>
        <v>0</v>
      </c>
      <c r="EG23" s="18">
        <f>'март 2016 '!EG18+'февраль 2016'!EG17+'январь 2016'!EG18</f>
        <v>0</v>
      </c>
      <c r="EH23" s="18">
        <f>'март 2016 '!EH18+'февраль 2016'!EH17+'январь 2016'!EH18</f>
        <v>0</v>
      </c>
      <c r="EI23" s="18">
        <f>'март 2016 '!EI18+'февраль 2016'!EI17+'январь 2016'!EI18</f>
        <v>0</v>
      </c>
      <c r="EJ23" s="18">
        <f>'март 2016 '!EJ18+'февраль 2016'!EJ17+'январь 2016'!EJ18</f>
        <v>0</v>
      </c>
      <c r="EK23" s="18">
        <f>'март 2016 '!EK18+'февраль 2016'!EK17+'январь 2016'!EK18</f>
        <v>0</v>
      </c>
      <c r="EL23" s="18">
        <f>'март 2016 '!EL18+'февраль 2016'!EL17+'январь 2016'!EL18</f>
        <v>0</v>
      </c>
      <c r="EM23" s="18">
        <f>'март 2016 '!EM18+'февраль 2016'!EM17+'январь 2016'!EM18</f>
        <v>0</v>
      </c>
      <c r="EN23" s="18">
        <f>'март 2016 '!EN18+'февраль 2016'!EN17+'январь 2016'!EN18</f>
        <v>0</v>
      </c>
      <c r="EO23" s="18">
        <f>'март 2016 '!EO18+'февраль 2016'!EO17+'январь 2016'!EO18</f>
        <v>0</v>
      </c>
      <c r="EP23" s="18">
        <f>'март 2016 '!EP18+'февраль 2016'!EP17+'январь 2016'!EP18</f>
        <v>0</v>
      </c>
      <c r="EQ23" s="18">
        <f>'март 2016 '!EQ18+'февраль 2016'!EQ17+'январь 2016'!EQ18</f>
        <v>0</v>
      </c>
      <c r="ER23" s="18">
        <f>'март 2016 '!ER18+'февраль 2016'!ER17+'январь 2016'!ER18</f>
        <v>0</v>
      </c>
      <c r="ES23" s="18">
        <f>'март 2016 '!ES18+'февраль 2016'!ES17+'январь 2016'!ES18</f>
        <v>0</v>
      </c>
      <c r="ET23" s="18">
        <f>'март 2016 '!ET18+'февраль 2016'!ET17+'январь 2016'!ET18</f>
        <v>0</v>
      </c>
      <c r="EU23" s="18">
        <f>'март 2016 '!EU18+'февраль 2016'!EU17+'январь 2016'!EU18</f>
        <v>0</v>
      </c>
      <c r="EV23" s="18">
        <f>'март 2016 '!EV18+'февраль 2016'!EV17+'январь 2016'!EV18</f>
        <v>0</v>
      </c>
      <c r="EW23" s="18">
        <f>'март 2016 '!EW18+'февраль 2016'!EW17+'январь 2016'!EW18</f>
        <v>0</v>
      </c>
      <c r="EX23" s="18">
        <f>'март 2016 '!EX18+'февраль 2016'!EX17+'январь 2016'!EX18</f>
        <v>0</v>
      </c>
      <c r="EY23" s="18">
        <f>'март 2016 '!EY18+'февраль 2016'!EY17+'январь 2016'!EY18</f>
        <v>0</v>
      </c>
      <c r="EZ23" s="18">
        <f>'март 2016 '!EZ18+'февраль 2016'!EZ17+'январь 2016'!EZ18</f>
        <v>0</v>
      </c>
      <c r="FA23" s="18">
        <f>'март 2016 '!FA18+'февраль 2016'!FA17+'январь 2016'!FA18</f>
        <v>0</v>
      </c>
      <c r="FB23" s="18">
        <f>'март 2016 '!FB18+'февраль 2016'!FB17+'январь 2016'!FB18</f>
        <v>0</v>
      </c>
      <c r="FC23" s="18">
        <f>'март 2016 '!FC18+'февраль 2016'!FC17+'январь 2016'!FC18</f>
        <v>0</v>
      </c>
      <c r="FD23" s="18">
        <f>'март 2016 '!FD18+'февраль 2016'!FD17+'январь 2016'!FD18</f>
        <v>0</v>
      </c>
      <c r="FE23" s="18">
        <f>'март 2016 '!FE18+'февраль 2016'!FE17+'январь 2016'!FE18</f>
        <v>0</v>
      </c>
      <c r="FF23" s="18">
        <f>'март 2016 '!FF18+'февраль 2016'!FF17+'январь 2016'!FF18</f>
        <v>0</v>
      </c>
      <c r="FG23" s="18">
        <f>'март 2016 '!FG18+'февраль 2016'!FG17+'январь 2016'!FG18</f>
        <v>0</v>
      </c>
      <c r="FH23" s="18">
        <f>'март 2016 '!FH18+'февраль 2016'!FH17+'январь 2016'!FH18</f>
        <v>0</v>
      </c>
      <c r="FI23" s="18">
        <f>'март 2016 '!FI18+'февраль 2016'!FI17+'январь 2016'!FI18</f>
        <v>0</v>
      </c>
      <c r="FJ23" s="18">
        <f>'март 2016 '!FJ18+'февраль 2016'!FJ17+'январь 2016'!FJ18</f>
        <v>0</v>
      </c>
      <c r="FK23" s="18">
        <f>'март 2016 '!FK18+'февраль 2016'!FK17+'январь 2016'!FK18</f>
        <v>0</v>
      </c>
      <c r="FL23" s="18">
        <f>'март 2016 '!FL18+'февраль 2016'!FL17+'январь 2016'!FL18</f>
        <v>0</v>
      </c>
      <c r="FM23" s="18">
        <f>'март 2016 '!FM18+'февраль 2016'!FM17+'январь 2016'!FM18</f>
        <v>0</v>
      </c>
      <c r="FN23" s="18">
        <f>'март 2016 '!FN18+'февраль 2016'!FN17+'январь 2016'!FN18</f>
        <v>0</v>
      </c>
      <c r="FO23" s="18">
        <f>'март 2016 '!FO18+'февраль 2016'!FO17+'январь 2016'!FO18</f>
        <v>0</v>
      </c>
      <c r="FP23" s="18">
        <f>'март 2016 '!FP18+'февраль 2016'!FP17+'январь 2016'!FP18</f>
        <v>0</v>
      </c>
      <c r="FQ23" s="18">
        <f>'март 2016 '!FQ18+'февраль 2016'!FQ17+'январь 2016'!FQ18</f>
        <v>0</v>
      </c>
      <c r="FR23" s="18">
        <f>'март 2016 '!FR18+'февраль 2016'!FR17+'январь 2016'!FR18</f>
        <v>0</v>
      </c>
      <c r="FS23" s="18">
        <f>'март 2016 '!FS18+'февраль 2016'!FS17+'январь 2016'!FS18</f>
        <v>0</v>
      </c>
      <c r="FT23" s="18">
        <f>'март 2016 '!FT18+'февраль 2016'!FT17+'январь 2016'!FT18</f>
        <v>0</v>
      </c>
      <c r="FU23" s="18">
        <f>'март 2016 '!FU18+'февраль 2016'!FU17+'январь 2016'!FU18</f>
        <v>0</v>
      </c>
      <c r="FV23" s="18">
        <f>'март 2016 '!FV18+'февраль 2016'!FV17+'январь 2016'!FV18</f>
        <v>0</v>
      </c>
      <c r="FW23" s="18">
        <f>'март 2016 '!FW18+'февраль 2016'!FW17+'январь 2016'!FW18</f>
        <v>0</v>
      </c>
      <c r="FX23" s="18">
        <f>'март 2016 '!FX18+'февраль 2016'!FX17+'январь 2016'!FX18</f>
        <v>0</v>
      </c>
      <c r="FY23" s="18">
        <f>'март 2016 '!FY18+'февраль 2016'!FY17+'январь 2016'!FY18</f>
        <v>0</v>
      </c>
      <c r="FZ23" s="18">
        <f>'март 2016 '!FZ18+'февраль 2016'!FZ17+'январь 2016'!FZ18</f>
        <v>0</v>
      </c>
      <c r="GA23" s="18">
        <f>'март 2016 '!GA18+'февраль 2016'!GA17+'январь 2016'!GA18</f>
        <v>0</v>
      </c>
      <c r="GB23" s="18">
        <f>'март 2016 '!GB18+'февраль 2016'!GB17+'январь 2016'!GB18</f>
        <v>0</v>
      </c>
      <c r="GC23" s="18">
        <f>'март 2016 '!GC18+'февраль 2016'!GC17+'январь 2016'!GC18</f>
        <v>0</v>
      </c>
      <c r="GD23" s="18">
        <f>'март 2016 '!GD18+'февраль 2016'!GD17+'январь 2016'!GD18</f>
        <v>0</v>
      </c>
      <c r="GE23" s="18">
        <f>'март 2016 '!GE18+'февраль 2016'!GE17+'январь 2016'!GE18</f>
        <v>0</v>
      </c>
      <c r="GF23" s="18">
        <f>'март 2016 '!GF18+'февраль 2016'!GF17+'январь 2016'!GF18</f>
        <v>0</v>
      </c>
      <c r="GG23" s="18">
        <f>'март 2016 '!GG18+'февраль 2016'!GG17+'январь 2016'!GG18</f>
        <v>0</v>
      </c>
      <c r="GH23" s="18">
        <f>'март 2016 '!GH18+'февраль 2016'!GH17+'январь 2016'!GH18</f>
        <v>0</v>
      </c>
      <c r="GI23" s="18">
        <f>'март 2016 '!GI18+'февраль 2016'!GI17+'январь 2016'!GI18</f>
        <v>0</v>
      </c>
      <c r="GJ23" s="18">
        <f>'март 2016 '!GJ18+'февраль 2016'!GJ17+'январь 2016'!GJ18</f>
        <v>0</v>
      </c>
      <c r="GK23" s="18">
        <f>'март 2016 '!GK18+'февраль 2016'!GK17+'январь 2016'!GK18</f>
        <v>0</v>
      </c>
      <c r="GL23" s="18">
        <f>'март 2016 '!GL18+'февраль 2016'!GL17+'январь 2016'!GL18</f>
        <v>0</v>
      </c>
      <c r="GM23" s="18">
        <f>'март 2016 '!GM18+'февраль 2016'!GM17+'январь 2016'!GM18</f>
        <v>0</v>
      </c>
      <c r="GN23" s="18">
        <f>'март 2016 '!GN18+'февраль 2016'!GN17+'январь 2016'!GN18</f>
        <v>0</v>
      </c>
      <c r="GO23" s="18">
        <f>'март 2016 '!GO18+'февраль 2016'!GO17+'январь 2016'!GO18</f>
        <v>0</v>
      </c>
      <c r="GP23" s="18">
        <f>'март 2016 '!GP18+'февраль 2016'!GP17+'январь 2016'!GP18</f>
        <v>0</v>
      </c>
      <c r="GQ23" s="18">
        <f>'март 2016 '!GQ18+'февраль 2016'!GQ17+'январь 2016'!GQ18</f>
        <v>0</v>
      </c>
      <c r="GR23" s="18">
        <f>'март 2016 '!GR18+'февраль 2016'!GR17+'январь 2016'!GR18</f>
        <v>0</v>
      </c>
      <c r="GS23" s="18">
        <f>'март 2016 '!GS18+'февраль 2016'!GS17+'январь 2016'!GS18</f>
        <v>0</v>
      </c>
      <c r="GT23" s="18">
        <f>'март 2016 '!GT18+'февраль 2016'!GT17+'январь 2016'!GT18</f>
        <v>0</v>
      </c>
      <c r="GU23" s="18">
        <f>'март 2016 '!GU18+'февраль 2016'!GU17+'январь 2016'!GU18</f>
        <v>0</v>
      </c>
      <c r="GV23" s="18">
        <f>'март 2016 '!GV18+'февраль 2016'!GV17+'январь 2016'!GV18</f>
        <v>0</v>
      </c>
      <c r="GW23" s="18">
        <f>'март 2016 '!GW18+'февраль 2016'!GW17+'январь 2016'!GW18</f>
        <v>0</v>
      </c>
      <c r="GX23" s="18">
        <f>'март 2016 '!GX18+'февраль 2016'!GX17+'январь 2016'!GX18</f>
        <v>0</v>
      </c>
      <c r="GY23" s="18">
        <f>'март 2016 '!GY18+'февраль 2016'!GY17+'январь 2016'!GY18</f>
        <v>0</v>
      </c>
      <c r="GZ23" s="18">
        <f>'март 2016 '!GZ18+'февраль 2016'!GZ17+'январь 2016'!GZ18</f>
        <v>0</v>
      </c>
      <c r="HA23" s="18">
        <f>'март 2016 '!HA18+'февраль 2016'!HA17+'январь 2016'!HA18</f>
        <v>0</v>
      </c>
      <c r="HB23" s="18">
        <f>'март 2016 '!HB18+'февраль 2016'!HB17+'январь 2016'!HB18</f>
        <v>0</v>
      </c>
      <c r="HC23" s="18">
        <f>'март 2016 '!HC18+'февраль 2016'!HC17+'январь 2016'!HC18</f>
        <v>0</v>
      </c>
      <c r="HD23" s="18">
        <f>'март 2016 '!HD18+'февраль 2016'!HD17+'январь 2016'!HD18</f>
        <v>0</v>
      </c>
      <c r="HE23" s="18">
        <f>'март 2016 '!HE18+'февраль 2016'!HE17+'январь 2016'!HE18</f>
        <v>0</v>
      </c>
      <c r="HF23" s="18">
        <f>'март 2016 '!HF18+'февраль 2016'!HF17+'январь 2016'!HF18</f>
        <v>0</v>
      </c>
      <c r="HG23" s="18">
        <f>'март 2016 '!HG18+'февраль 2016'!HG17+'январь 2016'!HG18</f>
        <v>0</v>
      </c>
      <c r="HH23" s="18">
        <f>'март 2016 '!HH18+'февраль 2016'!HH17+'январь 2016'!HH18</f>
        <v>0</v>
      </c>
      <c r="HI23" s="18">
        <f>'март 2016 '!HI18+'февраль 2016'!HI17+'январь 2016'!HI18</f>
        <v>0</v>
      </c>
      <c r="HJ23" s="18">
        <f>'март 2016 '!HJ18+'февраль 2016'!HJ17+'январь 2016'!HJ18</f>
        <v>0</v>
      </c>
      <c r="HK23" s="18">
        <f>'март 2016 '!HK18+'февраль 2016'!HK17+'январь 2016'!HK18</f>
        <v>0</v>
      </c>
      <c r="HL23" s="18">
        <f>'март 2016 '!HL18+'февраль 2016'!HL17+'январь 2016'!HL18</f>
        <v>0</v>
      </c>
      <c r="HM23" s="18">
        <f>'март 2016 '!HM18+'февраль 2016'!HM17+'январь 2016'!HM18</f>
        <v>0</v>
      </c>
      <c r="HN23" s="18">
        <f>'март 2016 '!HN18+'февраль 2016'!HN17+'январь 2016'!HN18</f>
        <v>0</v>
      </c>
      <c r="HO23" s="18">
        <f>'март 2016 '!HO18+'февраль 2016'!HO17+'январь 2016'!HO18</f>
        <v>0</v>
      </c>
      <c r="HP23" s="18">
        <f>'март 2016 '!HP18+'февраль 2016'!HP17+'январь 2016'!HP18</f>
        <v>0</v>
      </c>
      <c r="HQ23" s="18">
        <f>'март 2016 '!HQ18+'февраль 2016'!HQ17+'январь 2016'!HQ18</f>
        <v>0</v>
      </c>
      <c r="HR23" s="18">
        <f>'март 2016 '!HR18+'февраль 2016'!HR17+'январь 2016'!HR18</f>
        <v>0</v>
      </c>
      <c r="HS23" s="18">
        <f>'март 2016 '!HS18+'февраль 2016'!HS17+'январь 2016'!HS18</f>
        <v>0</v>
      </c>
      <c r="HT23" s="18">
        <f>'март 2016 '!HT18+'февраль 2016'!HT17+'январь 2016'!HT18</f>
        <v>0</v>
      </c>
      <c r="HU23" s="18">
        <f>'март 2016 '!HU18+'февраль 2016'!HU17+'январь 2016'!HU18</f>
        <v>0</v>
      </c>
      <c r="HV23" s="18">
        <f>'март 2016 '!HV18+'февраль 2016'!HV17+'январь 2016'!HV18</f>
        <v>0</v>
      </c>
      <c r="HW23" s="18">
        <f>'март 2016 '!HW18+'февраль 2016'!HW17+'январь 2016'!HW18</f>
        <v>0</v>
      </c>
      <c r="HX23" s="18">
        <f>'март 2016 '!HX18+'февраль 2016'!HX17+'январь 2016'!HX18</f>
        <v>0</v>
      </c>
      <c r="HY23" s="18">
        <f>'март 2016 '!HY18+'февраль 2016'!HY17+'январь 2016'!HY18</f>
        <v>0</v>
      </c>
      <c r="HZ23" s="18">
        <f>'март 2016 '!HZ18+'февраль 2016'!HZ17+'январь 2016'!HZ18</f>
        <v>0</v>
      </c>
      <c r="IA23" s="18">
        <f>'март 2016 '!IA18+'февраль 2016'!IA17+'январь 2016'!IA18</f>
        <v>0</v>
      </c>
      <c r="IB23" s="18">
        <f>'март 2016 '!IB18+'февраль 2016'!IB17+'январь 2016'!IB18</f>
        <v>0</v>
      </c>
      <c r="IC23" s="18">
        <f>'март 2016 '!IC18+'февраль 2016'!IC17+'январь 2016'!IC18</f>
        <v>0</v>
      </c>
      <c r="ID23" s="18">
        <f>'март 2016 '!ID18+'февраль 2016'!ID17+'январь 2016'!ID18</f>
        <v>0</v>
      </c>
      <c r="IE23" s="18">
        <f>'март 2016 '!IE18+'февраль 2016'!IE17+'январь 2016'!IE18</f>
        <v>0</v>
      </c>
      <c r="IF23" s="18">
        <f>'март 2016 '!IF18+'февраль 2016'!IF17+'январь 2016'!IF18</f>
        <v>0</v>
      </c>
    </row>
    <row r="24" spans="1:240" ht="13.5" customHeight="1">
      <c r="A24" s="15"/>
      <c r="B24" s="44"/>
      <c r="C24" s="16" t="s">
        <v>17</v>
      </c>
      <c r="D24" s="23">
        <f t="shared" si="2"/>
        <v>0</v>
      </c>
      <c r="E24" s="17">
        <f t="shared" ref="E24:E31" si="3">SUM(G24:IF24)</f>
        <v>0</v>
      </c>
      <c r="F24" s="17"/>
      <c r="G24" s="18">
        <f>'март 2016 '!G19+'февраль 2016'!G18+'январь 2016'!G19</f>
        <v>0</v>
      </c>
      <c r="H24" s="18">
        <f>'март 2016 '!H19+'февраль 2016'!H18+'январь 2016'!H19</f>
        <v>0</v>
      </c>
      <c r="I24" s="18">
        <f>'март 2016 '!I19+'февраль 2016'!I18+'январь 2016'!I19</f>
        <v>0</v>
      </c>
      <c r="J24" s="18">
        <f>'март 2016 '!J19+'февраль 2016'!J18+'январь 2016'!J19</f>
        <v>0</v>
      </c>
      <c r="K24" s="18">
        <f>'март 2016 '!K19+'февраль 2016'!K18+'январь 2016'!K19</f>
        <v>0</v>
      </c>
      <c r="L24" s="18">
        <f>'март 2016 '!L19+'февраль 2016'!L18+'январь 2016'!L19</f>
        <v>0</v>
      </c>
      <c r="M24" s="18">
        <f>'март 2016 '!M19+'февраль 2016'!M18+'январь 2016'!M19</f>
        <v>0</v>
      </c>
      <c r="N24" s="18">
        <f>'март 2016 '!N19+'февраль 2016'!N18+'январь 2016'!N19</f>
        <v>0</v>
      </c>
      <c r="O24" s="18">
        <f>'март 2016 '!O19+'февраль 2016'!O18+'январь 2016'!O19</f>
        <v>0</v>
      </c>
      <c r="P24" s="18">
        <f>'март 2016 '!P19+'февраль 2016'!P18+'январь 2016'!P19</f>
        <v>0</v>
      </c>
      <c r="Q24" s="18">
        <f>'март 2016 '!Q19+'февраль 2016'!Q18+'январь 2016'!Q19</f>
        <v>0</v>
      </c>
      <c r="R24" s="18">
        <f>'март 2016 '!R19+'февраль 2016'!R18+'январь 2016'!R19</f>
        <v>0</v>
      </c>
      <c r="S24" s="18">
        <f>'март 2016 '!S19+'февраль 2016'!S18+'январь 2016'!S19</f>
        <v>0</v>
      </c>
      <c r="T24" s="18">
        <f>'март 2016 '!T19+'февраль 2016'!T18+'январь 2016'!T19</f>
        <v>0</v>
      </c>
      <c r="U24" s="18">
        <f>'март 2016 '!U19+'февраль 2016'!U18+'январь 2016'!U19</f>
        <v>0</v>
      </c>
      <c r="V24" s="18">
        <f>'март 2016 '!V19+'февраль 2016'!V18+'январь 2016'!V19</f>
        <v>0</v>
      </c>
      <c r="W24" s="18">
        <f>'март 2016 '!W19+'февраль 2016'!W18+'январь 2016'!W19</f>
        <v>0</v>
      </c>
      <c r="X24" s="18">
        <f>'март 2016 '!X19+'февраль 2016'!X18+'январь 2016'!X19</f>
        <v>0</v>
      </c>
      <c r="Y24" s="18">
        <f>'март 2016 '!Y19+'февраль 2016'!Y18+'январь 2016'!Y19</f>
        <v>0</v>
      </c>
      <c r="Z24" s="18">
        <f>'март 2016 '!Z19+'февраль 2016'!Z18+'январь 2016'!Z19</f>
        <v>0</v>
      </c>
      <c r="AA24" s="18">
        <f>'март 2016 '!AA19+'февраль 2016'!AA18+'январь 2016'!AA19</f>
        <v>0</v>
      </c>
      <c r="AB24" s="18">
        <f>'март 2016 '!AB19+'февраль 2016'!AB18+'январь 2016'!AB19</f>
        <v>0</v>
      </c>
      <c r="AC24" s="18">
        <f>'март 2016 '!AC19+'февраль 2016'!AC18+'январь 2016'!AC19</f>
        <v>0</v>
      </c>
      <c r="AD24" s="18">
        <f>'март 2016 '!AD19+'февраль 2016'!AD18+'январь 2016'!AD19</f>
        <v>0</v>
      </c>
      <c r="AE24" s="18">
        <f>'март 2016 '!AE19+'февраль 2016'!AE18+'январь 2016'!AE19</f>
        <v>0</v>
      </c>
      <c r="AF24" s="18">
        <f>'март 2016 '!AF19+'февраль 2016'!AF18+'январь 2016'!AF19</f>
        <v>0</v>
      </c>
      <c r="AG24" s="18">
        <f>'март 2016 '!AG19+'февраль 2016'!AG18+'январь 2016'!AG19</f>
        <v>0</v>
      </c>
      <c r="AH24" s="18">
        <f>'март 2016 '!AH19+'февраль 2016'!AH18+'январь 2016'!AH19</f>
        <v>0</v>
      </c>
      <c r="AI24" s="18">
        <f>'март 2016 '!AI19+'февраль 2016'!AI18+'январь 2016'!AI19</f>
        <v>0</v>
      </c>
      <c r="AJ24" s="18">
        <f>'март 2016 '!AJ19+'февраль 2016'!AJ18+'январь 2016'!AJ19</f>
        <v>0</v>
      </c>
      <c r="AK24" s="18">
        <f>'март 2016 '!AK19+'февраль 2016'!AK18+'январь 2016'!AK19</f>
        <v>0</v>
      </c>
      <c r="AL24" s="18">
        <f>'март 2016 '!AL19+'февраль 2016'!AL18+'январь 2016'!AL19</f>
        <v>0</v>
      </c>
      <c r="AM24" s="18">
        <f>'март 2016 '!AM19+'февраль 2016'!AM18+'январь 2016'!AM19</f>
        <v>0</v>
      </c>
      <c r="AN24" s="18">
        <f>'март 2016 '!AN19+'февраль 2016'!AN18+'январь 2016'!AN19</f>
        <v>0</v>
      </c>
      <c r="AO24" s="18">
        <f>'март 2016 '!AO19+'февраль 2016'!AO18+'январь 2016'!AO19</f>
        <v>0</v>
      </c>
      <c r="AP24" s="18">
        <f>'март 2016 '!AP19+'февраль 2016'!AP18+'январь 2016'!AP19</f>
        <v>0</v>
      </c>
      <c r="AQ24" s="18">
        <f>'март 2016 '!AQ19+'февраль 2016'!AQ18+'январь 2016'!AQ19</f>
        <v>0</v>
      </c>
      <c r="AR24" s="18">
        <f>'март 2016 '!AR19+'февраль 2016'!AR18+'январь 2016'!AR19</f>
        <v>0</v>
      </c>
      <c r="AS24" s="18">
        <f>'март 2016 '!AS19+'февраль 2016'!AS18+'январь 2016'!AS19</f>
        <v>0</v>
      </c>
      <c r="AT24" s="18">
        <f>'март 2016 '!AT19+'февраль 2016'!AT18+'январь 2016'!AT19</f>
        <v>0</v>
      </c>
      <c r="AU24" s="18">
        <f>'март 2016 '!AU19+'февраль 2016'!AU18+'январь 2016'!AU19</f>
        <v>0</v>
      </c>
      <c r="AV24" s="18">
        <f>'март 2016 '!AV19+'февраль 2016'!AV18+'январь 2016'!AV19</f>
        <v>0</v>
      </c>
      <c r="AW24" s="18">
        <f>'март 2016 '!AW19+'февраль 2016'!AW18+'январь 2016'!AW19</f>
        <v>0</v>
      </c>
      <c r="AX24" s="18">
        <f>'март 2016 '!AX19+'февраль 2016'!AX18+'январь 2016'!AX19</f>
        <v>0</v>
      </c>
      <c r="AY24" s="18">
        <f>'март 2016 '!AY19+'февраль 2016'!AY18+'январь 2016'!AY19</f>
        <v>0</v>
      </c>
      <c r="AZ24" s="18">
        <f>'март 2016 '!AZ19+'февраль 2016'!AZ18+'январь 2016'!AZ19</f>
        <v>0</v>
      </c>
      <c r="BA24" s="18">
        <f>'март 2016 '!BA19+'февраль 2016'!BA18+'январь 2016'!BA19</f>
        <v>0</v>
      </c>
      <c r="BB24" s="18">
        <f>'март 2016 '!BB19+'февраль 2016'!BB18+'январь 2016'!BB19</f>
        <v>0</v>
      </c>
      <c r="BC24" s="18">
        <f>'март 2016 '!BC19+'февраль 2016'!BC18+'январь 2016'!BC19</f>
        <v>0</v>
      </c>
      <c r="BD24" s="18">
        <f>'март 2016 '!BD19+'февраль 2016'!BD18+'январь 2016'!BD19</f>
        <v>0</v>
      </c>
      <c r="BE24" s="18">
        <f>'март 2016 '!BE19+'февраль 2016'!BE18+'январь 2016'!BE19</f>
        <v>0</v>
      </c>
      <c r="BF24" s="18">
        <f>'март 2016 '!BF19+'февраль 2016'!BF18+'январь 2016'!BF19</f>
        <v>0</v>
      </c>
      <c r="BG24" s="18">
        <f>'март 2016 '!BG19+'февраль 2016'!BG18+'январь 2016'!BG19</f>
        <v>0</v>
      </c>
      <c r="BH24" s="18">
        <f>'март 2016 '!BH19+'февраль 2016'!BH18+'январь 2016'!BH19</f>
        <v>0</v>
      </c>
      <c r="BI24" s="18">
        <f>'март 2016 '!BI19+'февраль 2016'!BI18+'январь 2016'!BI19</f>
        <v>0</v>
      </c>
      <c r="BJ24" s="18">
        <f>'март 2016 '!BJ19+'февраль 2016'!BJ18+'январь 2016'!BJ19</f>
        <v>0</v>
      </c>
      <c r="BK24" s="18">
        <f>'март 2016 '!BK19+'февраль 2016'!BK18+'январь 2016'!BK19</f>
        <v>0</v>
      </c>
      <c r="BL24" s="18">
        <f>'март 2016 '!BL19+'февраль 2016'!BL18+'январь 2016'!BL19</f>
        <v>0</v>
      </c>
      <c r="BM24" s="18">
        <f>'март 2016 '!BM19+'февраль 2016'!BM18+'январь 2016'!BM19</f>
        <v>0</v>
      </c>
      <c r="BN24" s="18">
        <f>'март 2016 '!BN19+'февраль 2016'!BN18+'январь 2016'!BN19</f>
        <v>0</v>
      </c>
      <c r="BO24" s="18">
        <f>'март 2016 '!BO19+'февраль 2016'!BO18+'январь 2016'!BO19</f>
        <v>0</v>
      </c>
      <c r="BP24" s="18">
        <f>'март 2016 '!BP19+'февраль 2016'!BP18+'январь 2016'!BP19</f>
        <v>0</v>
      </c>
      <c r="BQ24" s="18">
        <f>'март 2016 '!BQ19+'февраль 2016'!BQ18+'январь 2016'!BQ19</f>
        <v>0</v>
      </c>
      <c r="BR24" s="18">
        <f>'март 2016 '!BR19+'февраль 2016'!BR18+'январь 2016'!BR19</f>
        <v>0</v>
      </c>
      <c r="BS24" s="18">
        <f>'март 2016 '!BS19+'февраль 2016'!BS18+'январь 2016'!BS19</f>
        <v>0</v>
      </c>
      <c r="BT24" s="18">
        <f>'март 2016 '!BT19+'февраль 2016'!BT18+'январь 2016'!BT19</f>
        <v>0</v>
      </c>
      <c r="BU24" s="18">
        <f>'март 2016 '!BU19+'февраль 2016'!BU18+'январь 2016'!BU19</f>
        <v>0</v>
      </c>
      <c r="BV24" s="18">
        <f>'март 2016 '!BV19+'февраль 2016'!BV18+'январь 2016'!BV19</f>
        <v>0</v>
      </c>
      <c r="BW24" s="18">
        <f>'март 2016 '!BW19+'февраль 2016'!BW18+'январь 2016'!BW19</f>
        <v>0</v>
      </c>
      <c r="BX24" s="18">
        <f>'март 2016 '!BX19+'февраль 2016'!BX18+'январь 2016'!BX19</f>
        <v>0</v>
      </c>
      <c r="BY24" s="18">
        <f>'март 2016 '!BY19+'февраль 2016'!BY18+'январь 2016'!BY19</f>
        <v>0</v>
      </c>
      <c r="BZ24" s="18">
        <f>'март 2016 '!BZ19+'февраль 2016'!BZ18+'январь 2016'!BZ19</f>
        <v>0</v>
      </c>
      <c r="CA24" s="18">
        <f>'март 2016 '!CA19+'февраль 2016'!CA18+'январь 2016'!CA19</f>
        <v>0</v>
      </c>
      <c r="CB24" s="18">
        <f>'март 2016 '!CB19+'февраль 2016'!CB18+'январь 2016'!CB19</f>
        <v>0</v>
      </c>
      <c r="CC24" s="18">
        <f>'март 2016 '!CC19+'февраль 2016'!CC18+'январь 2016'!CC19</f>
        <v>0</v>
      </c>
      <c r="CD24" s="18">
        <f>'март 2016 '!CD19+'февраль 2016'!CD18+'январь 2016'!CD19</f>
        <v>0</v>
      </c>
      <c r="CE24" s="18">
        <f>'март 2016 '!CE19+'февраль 2016'!CE18+'январь 2016'!CE19</f>
        <v>0</v>
      </c>
      <c r="CF24" s="18">
        <f>'март 2016 '!CF19+'февраль 2016'!CF18+'январь 2016'!CF19</f>
        <v>0</v>
      </c>
      <c r="CG24" s="18">
        <f>'март 2016 '!CG19+'февраль 2016'!CG18+'январь 2016'!CG19</f>
        <v>0</v>
      </c>
      <c r="CH24" s="18">
        <f>'март 2016 '!CH19+'февраль 2016'!CH18+'январь 2016'!CH19</f>
        <v>0</v>
      </c>
      <c r="CI24" s="18">
        <f>'март 2016 '!CI19+'февраль 2016'!CI18+'январь 2016'!CI19</f>
        <v>0</v>
      </c>
      <c r="CJ24" s="18">
        <f>'март 2016 '!CJ19+'февраль 2016'!CJ18+'январь 2016'!CJ19</f>
        <v>0</v>
      </c>
      <c r="CK24" s="18">
        <f>'март 2016 '!CK19+'февраль 2016'!CK18+'январь 2016'!CK19</f>
        <v>0</v>
      </c>
      <c r="CL24" s="18">
        <f>'март 2016 '!CL19+'февраль 2016'!CL18+'январь 2016'!CL19</f>
        <v>0</v>
      </c>
      <c r="CM24" s="18">
        <f>'март 2016 '!CM19+'февраль 2016'!CM18+'январь 2016'!CM19</f>
        <v>0</v>
      </c>
      <c r="CN24" s="18">
        <f>'март 2016 '!CN19+'февраль 2016'!CN18+'январь 2016'!CN19</f>
        <v>0</v>
      </c>
      <c r="CO24" s="18">
        <f>'март 2016 '!CO19+'февраль 2016'!CO18+'январь 2016'!CO19</f>
        <v>0</v>
      </c>
      <c r="CP24" s="18">
        <f>'март 2016 '!CP19+'февраль 2016'!CP18+'январь 2016'!CP19</f>
        <v>0</v>
      </c>
      <c r="CQ24" s="18">
        <f>'март 2016 '!CQ19+'февраль 2016'!CQ18+'январь 2016'!CQ19</f>
        <v>0</v>
      </c>
      <c r="CR24" s="18">
        <f>'март 2016 '!CR19+'февраль 2016'!CR18+'январь 2016'!CR19</f>
        <v>0</v>
      </c>
      <c r="CS24" s="18">
        <f>'март 2016 '!CS19+'февраль 2016'!CS18+'январь 2016'!CS19</f>
        <v>0</v>
      </c>
      <c r="CT24" s="18">
        <f>'март 2016 '!CT19+'февраль 2016'!CT18+'январь 2016'!CT19</f>
        <v>0</v>
      </c>
      <c r="CU24" s="18">
        <f>'март 2016 '!CU19+'февраль 2016'!CU18+'январь 2016'!CU19</f>
        <v>0</v>
      </c>
      <c r="CV24" s="18">
        <f>'март 2016 '!CV19+'февраль 2016'!CV18+'январь 2016'!CV19</f>
        <v>0</v>
      </c>
      <c r="CW24" s="18">
        <f>'март 2016 '!CW19+'февраль 2016'!CW18+'январь 2016'!CW19</f>
        <v>0</v>
      </c>
      <c r="CX24" s="18">
        <f>'март 2016 '!CX19+'февраль 2016'!CX18+'январь 2016'!CX19</f>
        <v>0</v>
      </c>
      <c r="CY24" s="18">
        <f>'март 2016 '!CY19+'февраль 2016'!CY18+'январь 2016'!CY19</f>
        <v>0</v>
      </c>
      <c r="CZ24" s="18">
        <f>'март 2016 '!CZ19+'февраль 2016'!CZ18+'январь 2016'!CZ19</f>
        <v>0</v>
      </c>
      <c r="DA24" s="18">
        <f>'март 2016 '!DA19+'февраль 2016'!DA18+'январь 2016'!DA19</f>
        <v>0</v>
      </c>
      <c r="DB24" s="18">
        <f>'март 2016 '!DB19+'февраль 2016'!DB18+'январь 2016'!DB19</f>
        <v>0</v>
      </c>
      <c r="DC24" s="18">
        <f>'март 2016 '!DC19+'февраль 2016'!DC18+'январь 2016'!DC19</f>
        <v>0</v>
      </c>
      <c r="DD24" s="18">
        <f>'март 2016 '!DD19+'февраль 2016'!DD18+'январь 2016'!DD19</f>
        <v>0</v>
      </c>
      <c r="DE24" s="18">
        <f>'март 2016 '!DE19+'февраль 2016'!DE18+'январь 2016'!DE19</f>
        <v>0</v>
      </c>
      <c r="DF24" s="18">
        <f>'март 2016 '!DF19+'февраль 2016'!DF18+'январь 2016'!DF19</f>
        <v>0</v>
      </c>
      <c r="DG24" s="18">
        <f>'март 2016 '!DG19+'февраль 2016'!DG18+'январь 2016'!DG19</f>
        <v>0</v>
      </c>
      <c r="DH24" s="18">
        <f>'март 2016 '!DH19+'февраль 2016'!DH18+'январь 2016'!DH19</f>
        <v>0</v>
      </c>
      <c r="DI24" s="18">
        <f>'март 2016 '!DI19+'февраль 2016'!DI18+'январь 2016'!DI19</f>
        <v>0</v>
      </c>
      <c r="DJ24" s="18">
        <f>'март 2016 '!DJ19+'февраль 2016'!DJ18+'январь 2016'!DJ19</f>
        <v>0</v>
      </c>
      <c r="DK24" s="18">
        <f>'март 2016 '!DK19+'февраль 2016'!DK18+'январь 2016'!DK19</f>
        <v>0</v>
      </c>
      <c r="DL24" s="18">
        <f>'март 2016 '!DL19+'февраль 2016'!DL18+'январь 2016'!DL19</f>
        <v>0</v>
      </c>
      <c r="DM24" s="18">
        <f>'март 2016 '!DM19+'февраль 2016'!DM18+'январь 2016'!DM19</f>
        <v>0</v>
      </c>
      <c r="DN24" s="18">
        <f>'март 2016 '!DN19+'февраль 2016'!DN18+'январь 2016'!DN19</f>
        <v>0</v>
      </c>
      <c r="DO24" s="18">
        <f>'март 2016 '!DO19+'февраль 2016'!DO18+'январь 2016'!DO19</f>
        <v>0</v>
      </c>
      <c r="DP24" s="18">
        <f>'март 2016 '!DP19+'февраль 2016'!DP18+'январь 2016'!DP19</f>
        <v>0</v>
      </c>
      <c r="DQ24" s="18">
        <f>'март 2016 '!DQ19+'февраль 2016'!DQ18+'январь 2016'!DQ19</f>
        <v>0</v>
      </c>
      <c r="DR24" s="18">
        <f>'март 2016 '!DR19+'февраль 2016'!DR18+'январь 2016'!DR19</f>
        <v>0</v>
      </c>
      <c r="DS24" s="18">
        <f>'март 2016 '!DS19+'февраль 2016'!DS18+'январь 2016'!DS19</f>
        <v>0</v>
      </c>
      <c r="DT24" s="18">
        <f>'март 2016 '!DT19+'февраль 2016'!DT18+'январь 2016'!DT19</f>
        <v>0</v>
      </c>
      <c r="DU24" s="18">
        <f>'март 2016 '!DU19+'февраль 2016'!DU18+'январь 2016'!DU19</f>
        <v>0</v>
      </c>
      <c r="DV24" s="18">
        <f>'март 2016 '!DV19+'февраль 2016'!DV18+'январь 2016'!DV19</f>
        <v>0</v>
      </c>
      <c r="DW24" s="18">
        <f>'март 2016 '!DW19+'февраль 2016'!DW18+'январь 2016'!DW19</f>
        <v>0</v>
      </c>
      <c r="DX24" s="18">
        <f>'март 2016 '!DX19+'февраль 2016'!DX18+'январь 2016'!DX19</f>
        <v>0</v>
      </c>
      <c r="DY24" s="18">
        <f>'март 2016 '!DY19+'февраль 2016'!DY18+'январь 2016'!DY19</f>
        <v>0</v>
      </c>
      <c r="DZ24" s="18">
        <f>'март 2016 '!DZ19+'февраль 2016'!DZ18+'январь 2016'!DZ19</f>
        <v>0</v>
      </c>
      <c r="EA24" s="18">
        <f>'март 2016 '!EA19+'февраль 2016'!EA18+'январь 2016'!EA19</f>
        <v>0</v>
      </c>
      <c r="EB24" s="18">
        <f>'март 2016 '!EB19+'февраль 2016'!EB18+'январь 2016'!EB19</f>
        <v>0</v>
      </c>
      <c r="EC24" s="18">
        <f>'март 2016 '!EC19+'февраль 2016'!EC18+'январь 2016'!EC19</f>
        <v>0</v>
      </c>
      <c r="ED24" s="18">
        <f>'март 2016 '!ED19+'февраль 2016'!ED18+'январь 2016'!ED19</f>
        <v>0</v>
      </c>
      <c r="EE24" s="18">
        <f>'март 2016 '!EE19+'февраль 2016'!EE18+'январь 2016'!EE19</f>
        <v>0</v>
      </c>
      <c r="EF24" s="18">
        <f>'март 2016 '!EF19+'февраль 2016'!EF18+'январь 2016'!EF19</f>
        <v>0</v>
      </c>
      <c r="EG24" s="18">
        <f>'март 2016 '!EG19+'февраль 2016'!EG18+'январь 2016'!EG19</f>
        <v>0</v>
      </c>
      <c r="EH24" s="18">
        <f>'март 2016 '!EH19+'февраль 2016'!EH18+'январь 2016'!EH19</f>
        <v>0</v>
      </c>
      <c r="EI24" s="18">
        <f>'март 2016 '!EI19+'февраль 2016'!EI18+'январь 2016'!EI19</f>
        <v>0</v>
      </c>
      <c r="EJ24" s="18">
        <f>'март 2016 '!EJ19+'февраль 2016'!EJ18+'январь 2016'!EJ19</f>
        <v>0</v>
      </c>
      <c r="EK24" s="18">
        <f>'март 2016 '!EK19+'февраль 2016'!EK18+'январь 2016'!EK19</f>
        <v>0</v>
      </c>
      <c r="EL24" s="18">
        <f>'март 2016 '!EL19+'февраль 2016'!EL18+'январь 2016'!EL19</f>
        <v>0</v>
      </c>
      <c r="EM24" s="18">
        <f>'март 2016 '!EM19+'февраль 2016'!EM18+'январь 2016'!EM19</f>
        <v>0</v>
      </c>
      <c r="EN24" s="18">
        <f>'март 2016 '!EN19+'февраль 2016'!EN18+'январь 2016'!EN19</f>
        <v>0</v>
      </c>
      <c r="EO24" s="18">
        <f>'март 2016 '!EO19+'февраль 2016'!EO18+'январь 2016'!EO19</f>
        <v>0</v>
      </c>
      <c r="EP24" s="18">
        <f>'март 2016 '!EP19+'февраль 2016'!EP18+'январь 2016'!EP19</f>
        <v>0</v>
      </c>
      <c r="EQ24" s="18">
        <f>'март 2016 '!EQ19+'февраль 2016'!EQ18+'январь 2016'!EQ19</f>
        <v>0</v>
      </c>
      <c r="ER24" s="18">
        <f>'март 2016 '!ER19+'февраль 2016'!ER18+'январь 2016'!ER19</f>
        <v>0</v>
      </c>
      <c r="ES24" s="18">
        <f>'март 2016 '!ES19+'февраль 2016'!ES18+'январь 2016'!ES19</f>
        <v>0</v>
      </c>
      <c r="ET24" s="18">
        <f>'март 2016 '!ET19+'февраль 2016'!ET18+'январь 2016'!ET19</f>
        <v>0</v>
      </c>
      <c r="EU24" s="18">
        <f>'март 2016 '!EU19+'февраль 2016'!EU18+'январь 2016'!EU19</f>
        <v>0</v>
      </c>
      <c r="EV24" s="18">
        <f>'март 2016 '!EV19+'февраль 2016'!EV18+'январь 2016'!EV19</f>
        <v>0</v>
      </c>
      <c r="EW24" s="18">
        <f>'март 2016 '!EW19+'февраль 2016'!EW18+'январь 2016'!EW19</f>
        <v>0</v>
      </c>
      <c r="EX24" s="18">
        <f>'март 2016 '!EX19+'февраль 2016'!EX18+'январь 2016'!EX19</f>
        <v>0</v>
      </c>
      <c r="EY24" s="18">
        <f>'март 2016 '!EY19+'февраль 2016'!EY18+'январь 2016'!EY19</f>
        <v>0</v>
      </c>
      <c r="EZ24" s="18">
        <f>'март 2016 '!EZ19+'февраль 2016'!EZ18+'январь 2016'!EZ19</f>
        <v>0</v>
      </c>
      <c r="FA24" s="18">
        <f>'март 2016 '!FA19+'февраль 2016'!FA18+'январь 2016'!FA19</f>
        <v>0</v>
      </c>
      <c r="FB24" s="18">
        <f>'март 2016 '!FB19+'февраль 2016'!FB18+'январь 2016'!FB19</f>
        <v>0</v>
      </c>
      <c r="FC24" s="18">
        <f>'март 2016 '!FC19+'февраль 2016'!FC18+'январь 2016'!FC19</f>
        <v>0</v>
      </c>
      <c r="FD24" s="18">
        <f>'март 2016 '!FD19+'февраль 2016'!FD18+'январь 2016'!FD19</f>
        <v>0</v>
      </c>
      <c r="FE24" s="18">
        <f>'март 2016 '!FE19+'февраль 2016'!FE18+'январь 2016'!FE19</f>
        <v>0</v>
      </c>
      <c r="FF24" s="18">
        <f>'март 2016 '!FF19+'февраль 2016'!FF18+'январь 2016'!FF19</f>
        <v>0</v>
      </c>
      <c r="FG24" s="18">
        <f>'март 2016 '!FG19+'февраль 2016'!FG18+'январь 2016'!FG19</f>
        <v>0</v>
      </c>
      <c r="FH24" s="18">
        <f>'март 2016 '!FH19+'февраль 2016'!FH18+'январь 2016'!FH19</f>
        <v>0</v>
      </c>
      <c r="FI24" s="18">
        <f>'март 2016 '!FI19+'февраль 2016'!FI18+'январь 2016'!FI19</f>
        <v>0</v>
      </c>
      <c r="FJ24" s="18">
        <f>'март 2016 '!FJ19+'февраль 2016'!FJ18+'январь 2016'!FJ19</f>
        <v>0</v>
      </c>
      <c r="FK24" s="18">
        <f>'март 2016 '!FK19+'февраль 2016'!FK18+'январь 2016'!FK19</f>
        <v>0</v>
      </c>
      <c r="FL24" s="18">
        <f>'март 2016 '!FL19+'февраль 2016'!FL18+'январь 2016'!FL19</f>
        <v>0</v>
      </c>
      <c r="FM24" s="18">
        <f>'март 2016 '!FM19+'февраль 2016'!FM18+'январь 2016'!FM19</f>
        <v>0</v>
      </c>
      <c r="FN24" s="18">
        <f>'март 2016 '!FN19+'февраль 2016'!FN18+'январь 2016'!FN19</f>
        <v>0</v>
      </c>
      <c r="FO24" s="18">
        <f>'март 2016 '!FO19+'февраль 2016'!FO18+'январь 2016'!FO19</f>
        <v>0</v>
      </c>
      <c r="FP24" s="18">
        <f>'март 2016 '!FP19+'февраль 2016'!FP18+'январь 2016'!FP19</f>
        <v>0</v>
      </c>
      <c r="FQ24" s="18">
        <f>'март 2016 '!FQ19+'февраль 2016'!FQ18+'январь 2016'!FQ19</f>
        <v>0</v>
      </c>
      <c r="FR24" s="18">
        <f>'март 2016 '!FR19+'февраль 2016'!FR18+'январь 2016'!FR19</f>
        <v>0</v>
      </c>
      <c r="FS24" s="18">
        <f>'март 2016 '!FS19+'февраль 2016'!FS18+'январь 2016'!FS19</f>
        <v>0</v>
      </c>
      <c r="FT24" s="18">
        <f>'март 2016 '!FT19+'февраль 2016'!FT18+'январь 2016'!FT19</f>
        <v>0</v>
      </c>
      <c r="FU24" s="18">
        <f>'март 2016 '!FU19+'февраль 2016'!FU18+'январь 2016'!FU19</f>
        <v>0</v>
      </c>
      <c r="FV24" s="18">
        <f>'март 2016 '!FV19+'февраль 2016'!FV18+'январь 2016'!FV19</f>
        <v>0</v>
      </c>
      <c r="FW24" s="18">
        <f>'март 2016 '!FW19+'февраль 2016'!FW18+'январь 2016'!FW19</f>
        <v>0</v>
      </c>
      <c r="FX24" s="18">
        <f>'март 2016 '!FX19+'февраль 2016'!FX18+'январь 2016'!FX19</f>
        <v>0</v>
      </c>
      <c r="FY24" s="18">
        <f>'март 2016 '!FY19+'февраль 2016'!FY18+'январь 2016'!FY19</f>
        <v>0</v>
      </c>
      <c r="FZ24" s="18">
        <f>'март 2016 '!FZ19+'февраль 2016'!FZ18+'январь 2016'!FZ19</f>
        <v>0</v>
      </c>
      <c r="GA24" s="18">
        <f>'март 2016 '!GA19+'февраль 2016'!GA18+'январь 2016'!GA19</f>
        <v>0</v>
      </c>
      <c r="GB24" s="18">
        <f>'март 2016 '!GB19+'февраль 2016'!GB18+'январь 2016'!GB19</f>
        <v>0</v>
      </c>
      <c r="GC24" s="18">
        <f>'март 2016 '!GC19+'февраль 2016'!GC18+'январь 2016'!GC19</f>
        <v>0</v>
      </c>
      <c r="GD24" s="18">
        <f>'март 2016 '!GD19+'февраль 2016'!GD18+'январь 2016'!GD19</f>
        <v>0</v>
      </c>
      <c r="GE24" s="18">
        <f>'март 2016 '!GE19+'февраль 2016'!GE18+'январь 2016'!GE19</f>
        <v>0</v>
      </c>
      <c r="GF24" s="18">
        <f>'март 2016 '!GF19+'февраль 2016'!GF18+'январь 2016'!GF19</f>
        <v>0</v>
      </c>
      <c r="GG24" s="18">
        <f>'март 2016 '!GG19+'февраль 2016'!GG18+'январь 2016'!GG19</f>
        <v>0</v>
      </c>
      <c r="GH24" s="18">
        <f>'март 2016 '!GH19+'февраль 2016'!GH18+'январь 2016'!GH19</f>
        <v>0</v>
      </c>
      <c r="GI24" s="18">
        <f>'март 2016 '!GI19+'февраль 2016'!GI18+'январь 2016'!GI19</f>
        <v>0</v>
      </c>
      <c r="GJ24" s="18">
        <f>'март 2016 '!GJ19+'февраль 2016'!GJ18+'январь 2016'!GJ19</f>
        <v>0</v>
      </c>
      <c r="GK24" s="18">
        <f>'март 2016 '!GK19+'февраль 2016'!GK18+'январь 2016'!GK19</f>
        <v>0</v>
      </c>
      <c r="GL24" s="18">
        <f>'март 2016 '!GL19+'февраль 2016'!GL18+'январь 2016'!GL19</f>
        <v>0</v>
      </c>
      <c r="GM24" s="18">
        <f>'март 2016 '!GM19+'февраль 2016'!GM18+'январь 2016'!GM19</f>
        <v>0</v>
      </c>
      <c r="GN24" s="18">
        <f>'март 2016 '!GN19+'февраль 2016'!GN18+'январь 2016'!GN19</f>
        <v>0</v>
      </c>
      <c r="GO24" s="18">
        <f>'март 2016 '!GO19+'февраль 2016'!GO18+'январь 2016'!GO19</f>
        <v>0</v>
      </c>
      <c r="GP24" s="18">
        <f>'март 2016 '!GP19+'февраль 2016'!GP18+'январь 2016'!GP19</f>
        <v>0</v>
      </c>
      <c r="GQ24" s="18">
        <f>'март 2016 '!GQ19+'февраль 2016'!GQ18+'январь 2016'!GQ19</f>
        <v>0</v>
      </c>
      <c r="GR24" s="18">
        <f>'март 2016 '!GR19+'февраль 2016'!GR18+'январь 2016'!GR19</f>
        <v>0</v>
      </c>
      <c r="GS24" s="18">
        <f>'март 2016 '!GS19+'февраль 2016'!GS18+'январь 2016'!GS19</f>
        <v>0</v>
      </c>
      <c r="GT24" s="18">
        <f>'март 2016 '!GT19+'февраль 2016'!GT18+'январь 2016'!GT19</f>
        <v>0</v>
      </c>
      <c r="GU24" s="18">
        <f>'март 2016 '!GU19+'февраль 2016'!GU18+'январь 2016'!GU19</f>
        <v>0</v>
      </c>
      <c r="GV24" s="18">
        <f>'март 2016 '!GV19+'февраль 2016'!GV18+'январь 2016'!GV19</f>
        <v>0</v>
      </c>
      <c r="GW24" s="18">
        <f>'март 2016 '!GW19+'февраль 2016'!GW18+'январь 2016'!GW19</f>
        <v>0</v>
      </c>
      <c r="GX24" s="18">
        <f>'март 2016 '!GX19+'февраль 2016'!GX18+'январь 2016'!GX19</f>
        <v>0</v>
      </c>
      <c r="GY24" s="18">
        <f>'март 2016 '!GY19+'февраль 2016'!GY18+'январь 2016'!GY19</f>
        <v>0</v>
      </c>
      <c r="GZ24" s="18">
        <f>'март 2016 '!GZ19+'февраль 2016'!GZ18+'январь 2016'!GZ19</f>
        <v>0</v>
      </c>
      <c r="HA24" s="18">
        <f>'март 2016 '!HA19+'февраль 2016'!HA18+'январь 2016'!HA19</f>
        <v>0</v>
      </c>
      <c r="HB24" s="18">
        <f>'март 2016 '!HB19+'февраль 2016'!HB18+'январь 2016'!HB19</f>
        <v>0</v>
      </c>
      <c r="HC24" s="18">
        <f>'март 2016 '!HC19+'февраль 2016'!HC18+'январь 2016'!HC19</f>
        <v>0</v>
      </c>
      <c r="HD24" s="18">
        <f>'март 2016 '!HD19+'февраль 2016'!HD18+'январь 2016'!HD19</f>
        <v>0</v>
      </c>
      <c r="HE24" s="18">
        <f>'март 2016 '!HE19+'февраль 2016'!HE18+'январь 2016'!HE19</f>
        <v>0</v>
      </c>
      <c r="HF24" s="18">
        <f>'март 2016 '!HF19+'февраль 2016'!HF18+'январь 2016'!HF19</f>
        <v>0</v>
      </c>
      <c r="HG24" s="18">
        <f>'март 2016 '!HG19+'февраль 2016'!HG18+'январь 2016'!HG19</f>
        <v>0</v>
      </c>
      <c r="HH24" s="18">
        <f>'март 2016 '!HH19+'февраль 2016'!HH18+'январь 2016'!HH19</f>
        <v>0</v>
      </c>
      <c r="HI24" s="18">
        <f>'март 2016 '!HI19+'февраль 2016'!HI18+'январь 2016'!HI19</f>
        <v>0</v>
      </c>
      <c r="HJ24" s="18">
        <f>'март 2016 '!HJ19+'февраль 2016'!HJ18+'январь 2016'!HJ19</f>
        <v>0</v>
      </c>
      <c r="HK24" s="18">
        <f>'март 2016 '!HK19+'февраль 2016'!HK18+'январь 2016'!HK19</f>
        <v>0</v>
      </c>
      <c r="HL24" s="18">
        <f>'март 2016 '!HL19+'февраль 2016'!HL18+'январь 2016'!HL19</f>
        <v>0</v>
      </c>
      <c r="HM24" s="18">
        <f>'март 2016 '!HM19+'февраль 2016'!HM18+'январь 2016'!HM19</f>
        <v>0</v>
      </c>
      <c r="HN24" s="18">
        <f>'март 2016 '!HN19+'февраль 2016'!HN18+'январь 2016'!HN19</f>
        <v>0</v>
      </c>
      <c r="HO24" s="18">
        <f>'март 2016 '!HO19+'февраль 2016'!HO18+'январь 2016'!HO19</f>
        <v>0</v>
      </c>
      <c r="HP24" s="18">
        <f>'март 2016 '!HP19+'февраль 2016'!HP18+'январь 2016'!HP19</f>
        <v>0</v>
      </c>
      <c r="HQ24" s="18">
        <f>'март 2016 '!HQ19+'февраль 2016'!HQ18+'январь 2016'!HQ19</f>
        <v>0</v>
      </c>
      <c r="HR24" s="18">
        <f>'март 2016 '!HR19+'февраль 2016'!HR18+'январь 2016'!HR19</f>
        <v>0</v>
      </c>
      <c r="HS24" s="18">
        <f>'март 2016 '!HS19+'февраль 2016'!HS18+'январь 2016'!HS19</f>
        <v>0</v>
      </c>
      <c r="HT24" s="18">
        <f>'март 2016 '!HT19+'февраль 2016'!HT18+'январь 2016'!HT19</f>
        <v>0</v>
      </c>
      <c r="HU24" s="18">
        <f>'март 2016 '!HU19+'февраль 2016'!HU18+'январь 2016'!HU19</f>
        <v>0</v>
      </c>
      <c r="HV24" s="18">
        <f>'март 2016 '!HV19+'февраль 2016'!HV18+'январь 2016'!HV19</f>
        <v>0</v>
      </c>
      <c r="HW24" s="18">
        <f>'март 2016 '!HW19+'февраль 2016'!HW18+'январь 2016'!HW19</f>
        <v>0</v>
      </c>
      <c r="HX24" s="18">
        <f>'март 2016 '!HX19+'февраль 2016'!HX18+'январь 2016'!HX19</f>
        <v>0</v>
      </c>
      <c r="HY24" s="18">
        <f>'март 2016 '!HY19+'февраль 2016'!HY18+'январь 2016'!HY19</f>
        <v>0</v>
      </c>
      <c r="HZ24" s="18">
        <f>'март 2016 '!HZ19+'февраль 2016'!HZ18+'январь 2016'!HZ19</f>
        <v>0</v>
      </c>
      <c r="IA24" s="18">
        <f>'март 2016 '!IA19+'февраль 2016'!IA18+'январь 2016'!IA19</f>
        <v>0</v>
      </c>
      <c r="IB24" s="18">
        <f>'март 2016 '!IB19+'февраль 2016'!IB18+'январь 2016'!IB19</f>
        <v>0</v>
      </c>
      <c r="IC24" s="18">
        <f>'март 2016 '!IC19+'февраль 2016'!IC18+'январь 2016'!IC19</f>
        <v>0</v>
      </c>
      <c r="ID24" s="18">
        <f>'март 2016 '!ID19+'февраль 2016'!ID18+'январь 2016'!ID19</f>
        <v>0</v>
      </c>
      <c r="IE24" s="18">
        <f>'март 2016 '!IE19+'февраль 2016'!IE18+'январь 2016'!IE19</f>
        <v>0</v>
      </c>
      <c r="IF24" s="18">
        <f>'март 2016 '!IF19+'февраль 2016'!IF18+'январь 2016'!IF19</f>
        <v>0</v>
      </c>
    </row>
    <row r="25" spans="1:240" ht="13.5" customHeight="1">
      <c r="A25" s="15" t="s">
        <v>33</v>
      </c>
      <c r="B25" s="45" t="s">
        <v>34</v>
      </c>
      <c r="C25" s="16" t="s">
        <v>35</v>
      </c>
      <c r="D25" s="23">
        <f t="shared" si="2"/>
        <v>0</v>
      </c>
      <c r="E25" s="17">
        <f t="shared" si="3"/>
        <v>0</v>
      </c>
      <c r="F25" s="17"/>
      <c r="G25" s="18">
        <f>'март 2016 '!G20+'февраль 2016'!G19+'январь 2016'!G20</f>
        <v>0</v>
      </c>
      <c r="H25" s="18">
        <f>'март 2016 '!H20+'февраль 2016'!H19+'январь 2016'!H20</f>
        <v>0</v>
      </c>
      <c r="I25" s="18">
        <f>'март 2016 '!I20+'февраль 2016'!I19+'январь 2016'!I20</f>
        <v>0</v>
      </c>
      <c r="J25" s="18">
        <f>'март 2016 '!J20+'февраль 2016'!J19+'январь 2016'!J20</f>
        <v>0</v>
      </c>
      <c r="K25" s="18">
        <f>'март 2016 '!K20+'февраль 2016'!K19+'январь 2016'!K20</f>
        <v>0</v>
      </c>
      <c r="L25" s="18">
        <f>'март 2016 '!L20+'февраль 2016'!L19+'январь 2016'!L20</f>
        <v>0</v>
      </c>
      <c r="M25" s="18">
        <f>'март 2016 '!M20+'февраль 2016'!M19+'январь 2016'!M20</f>
        <v>0</v>
      </c>
      <c r="N25" s="18">
        <f>'март 2016 '!N20+'февраль 2016'!N19+'январь 2016'!N20</f>
        <v>0</v>
      </c>
      <c r="O25" s="18">
        <f>'март 2016 '!O20+'февраль 2016'!O19+'январь 2016'!O20</f>
        <v>0</v>
      </c>
      <c r="P25" s="18">
        <f>'март 2016 '!P20+'февраль 2016'!P19+'январь 2016'!P20</f>
        <v>0</v>
      </c>
      <c r="Q25" s="18">
        <f>'март 2016 '!Q20+'февраль 2016'!Q19+'январь 2016'!Q20</f>
        <v>0</v>
      </c>
      <c r="R25" s="18">
        <f>'март 2016 '!R20+'февраль 2016'!R19+'январь 2016'!R20</f>
        <v>0</v>
      </c>
      <c r="S25" s="18">
        <f>'март 2016 '!S20+'февраль 2016'!S19+'январь 2016'!S20</f>
        <v>0</v>
      </c>
      <c r="T25" s="18">
        <f>'март 2016 '!T20+'февраль 2016'!T19+'январь 2016'!T20</f>
        <v>0</v>
      </c>
      <c r="U25" s="18">
        <f>'март 2016 '!U20+'февраль 2016'!U19+'январь 2016'!U20</f>
        <v>0</v>
      </c>
      <c r="V25" s="18">
        <f>'март 2016 '!V20+'февраль 2016'!V19+'январь 2016'!V20</f>
        <v>0</v>
      </c>
      <c r="W25" s="18">
        <f>'март 2016 '!W20+'февраль 2016'!W19+'январь 2016'!W20</f>
        <v>0</v>
      </c>
      <c r="X25" s="18">
        <f>'март 2016 '!X20+'февраль 2016'!X19+'январь 2016'!X20</f>
        <v>0</v>
      </c>
      <c r="Y25" s="18">
        <f>'март 2016 '!Y20+'февраль 2016'!Y19+'январь 2016'!Y20</f>
        <v>0</v>
      </c>
      <c r="Z25" s="18">
        <f>'март 2016 '!Z20+'февраль 2016'!Z19+'январь 2016'!Z20</f>
        <v>0</v>
      </c>
      <c r="AA25" s="18">
        <f>'март 2016 '!AA20+'февраль 2016'!AA19+'январь 2016'!AA20</f>
        <v>0</v>
      </c>
      <c r="AB25" s="18">
        <f>'март 2016 '!AB20+'февраль 2016'!AB19+'январь 2016'!AB20</f>
        <v>0</v>
      </c>
      <c r="AC25" s="18">
        <f>'март 2016 '!AC20+'февраль 2016'!AC19+'январь 2016'!AC20</f>
        <v>0</v>
      </c>
      <c r="AD25" s="18">
        <f>'март 2016 '!AD20+'февраль 2016'!AD19+'январь 2016'!AD20</f>
        <v>0</v>
      </c>
      <c r="AE25" s="18">
        <f>'март 2016 '!AE20+'февраль 2016'!AE19+'январь 2016'!AE20</f>
        <v>0</v>
      </c>
      <c r="AF25" s="18">
        <f>'март 2016 '!AF20+'февраль 2016'!AF19+'январь 2016'!AF20</f>
        <v>0</v>
      </c>
      <c r="AG25" s="18">
        <f>'март 2016 '!AG20+'февраль 2016'!AG19+'январь 2016'!AG20</f>
        <v>0</v>
      </c>
      <c r="AH25" s="18">
        <f>'март 2016 '!AH20+'февраль 2016'!AH19+'январь 2016'!AH20</f>
        <v>0</v>
      </c>
      <c r="AI25" s="18">
        <f>'март 2016 '!AI20+'февраль 2016'!AI19+'январь 2016'!AI20</f>
        <v>0</v>
      </c>
      <c r="AJ25" s="18">
        <f>'март 2016 '!AJ20+'февраль 2016'!AJ19+'январь 2016'!AJ20</f>
        <v>0</v>
      </c>
      <c r="AK25" s="18">
        <f>'март 2016 '!AK20+'февраль 2016'!AK19+'январь 2016'!AK20</f>
        <v>0</v>
      </c>
      <c r="AL25" s="18">
        <f>'март 2016 '!AL20+'февраль 2016'!AL19+'январь 2016'!AL20</f>
        <v>0</v>
      </c>
      <c r="AM25" s="18">
        <f>'март 2016 '!AM20+'февраль 2016'!AM19+'январь 2016'!AM20</f>
        <v>0</v>
      </c>
      <c r="AN25" s="18">
        <f>'март 2016 '!AN20+'февраль 2016'!AN19+'январь 2016'!AN20</f>
        <v>0</v>
      </c>
      <c r="AO25" s="18">
        <f>'март 2016 '!AO20+'февраль 2016'!AO19+'январь 2016'!AO20</f>
        <v>0</v>
      </c>
      <c r="AP25" s="18">
        <f>'март 2016 '!AP20+'февраль 2016'!AP19+'январь 2016'!AP20</f>
        <v>0</v>
      </c>
      <c r="AQ25" s="18">
        <f>'март 2016 '!AQ20+'февраль 2016'!AQ19+'январь 2016'!AQ20</f>
        <v>0</v>
      </c>
      <c r="AR25" s="18">
        <f>'март 2016 '!AR20+'февраль 2016'!AR19+'январь 2016'!AR20</f>
        <v>0</v>
      </c>
      <c r="AS25" s="18">
        <f>'март 2016 '!AS20+'февраль 2016'!AS19+'январь 2016'!AS20</f>
        <v>0</v>
      </c>
      <c r="AT25" s="18">
        <f>'март 2016 '!AT20+'февраль 2016'!AT19+'январь 2016'!AT20</f>
        <v>0</v>
      </c>
      <c r="AU25" s="18">
        <f>'март 2016 '!AU20+'февраль 2016'!AU19+'январь 2016'!AU20</f>
        <v>0</v>
      </c>
      <c r="AV25" s="18">
        <f>'март 2016 '!AV20+'февраль 2016'!AV19+'январь 2016'!AV20</f>
        <v>0</v>
      </c>
      <c r="AW25" s="18">
        <f>'март 2016 '!AW20+'февраль 2016'!AW19+'январь 2016'!AW20</f>
        <v>0</v>
      </c>
      <c r="AX25" s="18">
        <f>'март 2016 '!AX20+'февраль 2016'!AX19+'январь 2016'!AX20</f>
        <v>0</v>
      </c>
      <c r="AY25" s="18">
        <f>'март 2016 '!AY20+'февраль 2016'!AY19+'январь 2016'!AY20</f>
        <v>0</v>
      </c>
      <c r="AZ25" s="18">
        <f>'март 2016 '!AZ20+'февраль 2016'!AZ19+'январь 2016'!AZ20</f>
        <v>0</v>
      </c>
      <c r="BA25" s="18">
        <f>'март 2016 '!BA20+'февраль 2016'!BA19+'январь 2016'!BA20</f>
        <v>0</v>
      </c>
      <c r="BB25" s="18">
        <f>'март 2016 '!BB20+'февраль 2016'!BB19+'январь 2016'!BB20</f>
        <v>0</v>
      </c>
      <c r="BC25" s="18">
        <f>'март 2016 '!BC20+'февраль 2016'!BC19+'январь 2016'!BC20</f>
        <v>0</v>
      </c>
      <c r="BD25" s="18">
        <f>'март 2016 '!BD20+'февраль 2016'!BD19+'январь 2016'!BD20</f>
        <v>0</v>
      </c>
      <c r="BE25" s="18">
        <f>'март 2016 '!BE20+'февраль 2016'!BE19+'январь 2016'!BE20</f>
        <v>0</v>
      </c>
      <c r="BF25" s="18">
        <f>'март 2016 '!BF20+'февраль 2016'!BF19+'январь 2016'!BF20</f>
        <v>0</v>
      </c>
      <c r="BG25" s="18">
        <f>'март 2016 '!BG20+'февраль 2016'!BG19+'январь 2016'!BG20</f>
        <v>0</v>
      </c>
      <c r="BH25" s="18">
        <f>'март 2016 '!BH20+'февраль 2016'!BH19+'январь 2016'!BH20</f>
        <v>0</v>
      </c>
      <c r="BI25" s="18">
        <f>'март 2016 '!BI20+'февраль 2016'!BI19+'январь 2016'!BI20</f>
        <v>0</v>
      </c>
      <c r="BJ25" s="18">
        <f>'март 2016 '!BJ20+'февраль 2016'!BJ19+'январь 2016'!BJ20</f>
        <v>0</v>
      </c>
      <c r="BK25" s="18">
        <f>'март 2016 '!BK20+'февраль 2016'!BK19+'январь 2016'!BK20</f>
        <v>0</v>
      </c>
      <c r="BL25" s="18">
        <f>'март 2016 '!BL20+'февраль 2016'!BL19+'январь 2016'!BL20</f>
        <v>0</v>
      </c>
      <c r="BM25" s="18">
        <f>'март 2016 '!BM20+'февраль 2016'!BM19+'январь 2016'!BM20</f>
        <v>0</v>
      </c>
      <c r="BN25" s="18">
        <f>'март 2016 '!BN20+'февраль 2016'!BN19+'январь 2016'!BN20</f>
        <v>0</v>
      </c>
      <c r="BO25" s="18">
        <f>'март 2016 '!BO20+'февраль 2016'!BO19+'январь 2016'!BO20</f>
        <v>0</v>
      </c>
      <c r="BP25" s="18">
        <f>'март 2016 '!BP20+'февраль 2016'!BP19+'январь 2016'!BP20</f>
        <v>0</v>
      </c>
      <c r="BQ25" s="18">
        <f>'март 2016 '!BQ20+'февраль 2016'!BQ19+'январь 2016'!BQ20</f>
        <v>0</v>
      </c>
      <c r="BR25" s="18">
        <f>'март 2016 '!BR20+'февраль 2016'!BR19+'январь 2016'!BR20</f>
        <v>0</v>
      </c>
      <c r="BS25" s="18">
        <f>'март 2016 '!BS20+'февраль 2016'!BS19+'январь 2016'!BS20</f>
        <v>0</v>
      </c>
      <c r="BT25" s="18">
        <f>'март 2016 '!BT20+'февраль 2016'!BT19+'январь 2016'!BT20</f>
        <v>0</v>
      </c>
      <c r="BU25" s="18">
        <f>'март 2016 '!BU20+'февраль 2016'!BU19+'январь 2016'!BU20</f>
        <v>0</v>
      </c>
      <c r="BV25" s="18">
        <f>'март 2016 '!BV20+'февраль 2016'!BV19+'январь 2016'!BV20</f>
        <v>0</v>
      </c>
      <c r="BW25" s="18">
        <f>'март 2016 '!BW20+'февраль 2016'!BW19+'январь 2016'!BW20</f>
        <v>0</v>
      </c>
      <c r="BX25" s="18">
        <f>'март 2016 '!BX20+'февраль 2016'!BX19+'январь 2016'!BX20</f>
        <v>0</v>
      </c>
      <c r="BY25" s="18">
        <f>'март 2016 '!BY20+'февраль 2016'!BY19+'январь 2016'!BY20</f>
        <v>0</v>
      </c>
      <c r="BZ25" s="18">
        <f>'март 2016 '!BZ20+'февраль 2016'!BZ19+'январь 2016'!BZ20</f>
        <v>0</v>
      </c>
      <c r="CA25" s="18">
        <f>'март 2016 '!CA20+'февраль 2016'!CA19+'январь 2016'!CA20</f>
        <v>0</v>
      </c>
      <c r="CB25" s="18">
        <f>'март 2016 '!CB20+'февраль 2016'!CB19+'январь 2016'!CB20</f>
        <v>0</v>
      </c>
      <c r="CC25" s="18">
        <f>'март 2016 '!CC20+'февраль 2016'!CC19+'январь 2016'!CC20</f>
        <v>0</v>
      </c>
      <c r="CD25" s="18">
        <f>'март 2016 '!CD20+'февраль 2016'!CD19+'январь 2016'!CD20</f>
        <v>0</v>
      </c>
      <c r="CE25" s="18">
        <f>'март 2016 '!CE20+'февраль 2016'!CE19+'январь 2016'!CE20</f>
        <v>0</v>
      </c>
      <c r="CF25" s="18">
        <f>'март 2016 '!CF20+'февраль 2016'!CF19+'январь 2016'!CF20</f>
        <v>0</v>
      </c>
      <c r="CG25" s="18">
        <f>'март 2016 '!CG20+'февраль 2016'!CG19+'январь 2016'!CG20</f>
        <v>0</v>
      </c>
      <c r="CH25" s="18">
        <f>'март 2016 '!CH20+'февраль 2016'!CH19+'январь 2016'!CH20</f>
        <v>0</v>
      </c>
      <c r="CI25" s="18">
        <f>'март 2016 '!CI20+'февраль 2016'!CI19+'январь 2016'!CI20</f>
        <v>0</v>
      </c>
      <c r="CJ25" s="18">
        <f>'март 2016 '!CJ20+'февраль 2016'!CJ19+'январь 2016'!CJ20</f>
        <v>0</v>
      </c>
      <c r="CK25" s="18">
        <f>'март 2016 '!CK20+'февраль 2016'!CK19+'январь 2016'!CK20</f>
        <v>0</v>
      </c>
      <c r="CL25" s="18">
        <f>'март 2016 '!CL20+'февраль 2016'!CL19+'январь 2016'!CL20</f>
        <v>0</v>
      </c>
      <c r="CM25" s="18">
        <f>'март 2016 '!CM20+'февраль 2016'!CM19+'январь 2016'!CM20</f>
        <v>0</v>
      </c>
      <c r="CN25" s="18">
        <f>'март 2016 '!CN20+'февраль 2016'!CN19+'январь 2016'!CN20</f>
        <v>0</v>
      </c>
      <c r="CO25" s="18">
        <f>'март 2016 '!CO20+'февраль 2016'!CO19+'январь 2016'!CO20</f>
        <v>0</v>
      </c>
      <c r="CP25" s="18">
        <f>'март 2016 '!CP20+'февраль 2016'!CP19+'январь 2016'!CP20</f>
        <v>0</v>
      </c>
      <c r="CQ25" s="18">
        <f>'март 2016 '!CQ20+'февраль 2016'!CQ19+'январь 2016'!CQ20</f>
        <v>0</v>
      </c>
      <c r="CR25" s="18">
        <f>'март 2016 '!CR20+'февраль 2016'!CR19+'январь 2016'!CR20</f>
        <v>0</v>
      </c>
      <c r="CS25" s="18">
        <f>'март 2016 '!CS20+'февраль 2016'!CS19+'январь 2016'!CS20</f>
        <v>0</v>
      </c>
      <c r="CT25" s="18">
        <f>'март 2016 '!CT20+'февраль 2016'!CT19+'январь 2016'!CT20</f>
        <v>0</v>
      </c>
      <c r="CU25" s="18">
        <f>'март 2016 '!CU20+'февраль 2016'!CU19+'январь 2016'!CU20</f>
        <v>0</v>
      </c>
      <c r="CV25" s="18">
        <f>'март 2016 '!CV20+'февраль 2016'!CV19+'январь 2016'!CV20</f>
        <v>0</v>
      </c>
      <c r="CW25" s="18">
        <f>'март 2016 '!CW20+'февраль 2016'!CW19+'январь 2016'!CW20</f>
        <v>0</v>
      </c>
      <c r="CX25" s="18">
        <f>'март 2016 '!CX20+'февраль 2016'!CX19+'январь 2016'!CX20</f>
        <v>0</v>
      </c>
      <c r="CY25" s="18">
        <f>'март 2016 '!CY20+'февраль 2016'!CY19+'январь 2016'!CY20</f>
        <v>0</v>
      </c>
      <c r="CZ25" s="18">
        <f>'март 2016 '!CZ20+'февраль 2016'!CZ19+'январь 2016'!CZ20</f>
        <v>0</v>
      </c>
      <c r="DA25" s="18">
        <f>'март 2016 '!DA20+'февраль 2016'!DA19+'январь 2016'!DA20</f>
        <v>0</v>
      </c>
      <c r="DB25" s="18">
        <f>'март 2016 '!DB20+'февраль 2016'!DB19+'январь 2016'!DB20</f>
        <v>0</v>
      </c>
      <c r="DC25" s="18">
        <f>'март 2016 '!DC20+'февраль 2016'!DC19+'январь 2016'!DC20</f>
        <v>0</v>
      </c>
      <c r="DD25" s="18">
        <f>'март 2016 '!DD20+'февраль 2016'!DD19+'январь 2016'!DD20</f>
        <v>0</v>
      </c>
      <c r="DE25" s="18">
        <f>'март 2016 '!DE20+'февраль 2016'!DE19+'январь 2016'!DE20</f>
        <v>0</v>
      </c>
      <c r="DF25" s="18">
        <f>'март 2016 '!DF20+'февраль 2016'!DF19+'январь 2016'!DF20</f>
        <v>0</v>
      </c>
      <c r="DG25" s="18">
        <f>'март 2016 '!DG20+'февраль 2016'!DG19+'январь 2016'!DG20</f>
        <v>0</v>
      </c>
      <c r="DH25" s="18">
        <f>'март 2016 '!DH20+'февраль 2016'!DH19+'январь 2016'!DH20</f>
        <v>0</v>
      </c>
      <c r="DI25" s="18">
        <f>'март 2016 '!DI20+'февраль 2016'!DI19+'январь 2016'!DI20</f>
        <v>0</v>
      </c>
      <c r="DJ25" s="18">
        <f>'март 2016 '!DJ20+'февраль 2016'!DJ19+'январь 2016'!DJ20</f>
        <v>0</v>
      </c>
      <c r="DK25" s="18">
        <f>'март 2016 '!DK20+'февраль 2016'!DK19+'январь 2016'!DK20</f>
        <v>0</v>
      </c>
      <c r="DL25" s="18">
        <f>'март 2016 '!DL20+'февраль 2016'!DL19+'январь 2016'!DL20</f>
        <v>0</v>
      </c>
      <c r="DM25" s="18">
        <f>'март 2016 '!DM20+'февраль 2016'!DM19+'январь 2016'!DM20</f>
        <v>0</v>
      </c>
      <c r="DN25" s="18">
        <f>'март 2016 '!DN20+'февраль 2016'!DN19+'январь 2016'!DN20</f>
        <v>0</v>
      </c>
      <c r="DO25" s="18">
        <f>'март 2016 '!DO20+'февраль 2016'!DO19+'январь 2016'!DO20</f>
        <v>0</v>
      </c>
      <c r="DP25" s="18">
        <f>'март 2016 '!DP20+'февраль 2016'!DP19+'январь 2016'!DP20</f>
        <v>0</v>
      </c>
      <c r="DQ25" s="18">
        <f>'март 2016 '!DQ20+'февраль 2016'!DQ19+'январь 2016'!DQ20</f>
        <v>0</v>
      </c>
      <c r="DR25" s="18">
        <f>'март 2016 '!DR20+'февраль 2016'!DR19+'январь 2016'!DR20</f>
        <v>0</v>
      </c>
      <c r="DS25" s="18">
        <f>'март 2016 '!DS20+'февраль 2016'!DS19+'январь 2016'!DS20</f>
        <v>0</v>
      </c>
      <c r="DT25" s="18">
        <f>'март 2016 '!DT20+'февраль 2016'!DT19+'январь 2016'!DT20</f>
        <v>0</v>
      </c>
      <c r="DU25" s="18">
        <f>'март 2016 '!DU20+'февраль 2016'!DU19+'январь 2016'!DU20</f>
        <v>0</v>
      </c>
      <c r="DV25" s="18">
        <f>'март 2016 '!DV20+'февраль 2016'!DV19+'январь 2016'!DV20</f>
        <v>0</v>
      </c>
      <c r="DW25" s="18">
        <f>'март 2016 '!DW20+'февраль 2016'!DW19+'январь 2016'!DW20</f>
        <v>0</v>
      </c>
      <c r="DX25" s="18">
        <f>'март 2016 '!DX20+'февраль 2016'!DX19+'январь 2016'!DX20</f>
        <v>0</v>
      </c>
      <c r="DY25" s="18">
        <f>'март 2016 '!DY20+'февраль 2016'!DY19+'январь 2016'!DY20</f>
        <v>0</v>
      </c>
      <c r="DZ25" s="18">
        <f>'март 2016 '!DZ20+'февраль 2016'!DZ19+'январь 2016'!DZ20</f>
        <v>0</v>
      </c>
      <c r="EA25" s="18">
        <f>'март 2016 '!EA20+'февраль 2016'!EA19+'январь 2016'!EA20</f>
        <v>0</v>
      </c>
      <c r="EB25" s="18">
        <f>'март 2016 '!EB20+'февраль 2016'!EB19+'январь 2016'!EB20</f>
        <v>0</v>
      </c>
      <c r="EC25" s="18">
        <f>'март 2016 '!EC20+'февраль 2016'!EC19+'январь 2016'!EC20</f>
        <v>0</v>
      </c>
      <c r="ED25" s="18">
        <f>'март 2016 '!ED20+'февраль 2016'!ED19+'январь 2016'!ED20</f>
        <v>0</v>
      </c>
      <c r="EE25" s="18">
        <f>'март 2016 '!EE20+'февраль 2016'!EE19+'январь 2016'!EE20</f>
        <v>0</v>
      </c>
      <c r="EF25" s="18">
        <f>'март 2016 '!EF20+'февраль 2016'!EF19+'январь 2016'!EF20</f>
        <v>0</v>
      </c>
      <c r="EG25" s="18">
        <f>'март 2016 '!EG20+'февраль 2016'!EG19+'январь 2016'!EG20</f>
        <v>0</v>
      </c>
      <c r="EH25" s="18">
        <f>'март 2016 '!EH20+'февраль 2016'!EH19+'январь 2016'!EH20</f>
        <v>0</v>
      </c>
      <c r="EI25" s="18">
        <f>'март 2016 '!EI20+'февраль 2016'!EI19+'январь 2016'!EI20</f>
        <v>0</v>
      </c>
      <c r="EJ25" s="18">
        <f>'март 2016 '!EJ20+'февраль 2016'!EJ19+'январь 2016'!EJ20</f>
        <v>0</v>
      </c>
      <c r="EK25" s="18">
        <f>'март 2016 '!EK20+'февраль 2016'!EK19+'январь 2016'!EK20</f>
        <v>0</v>
      </c>
      <c r="EL25" s="18">
        <f>'март 2016 '!EL20+'февраль 2016'!EL19+'январь 2016'!EL20</f>
        <v>0</v>
      </c>
      <c r="EM25" s="18">
        <f>'март 2016 '!EM20+'февраль 2016'!EM19+'январь 2016'!EM20</f>
        <v>0</v>
      </c>
      <c r="EN25" s="18">
        <f>'март 2016 '!EN20+'февраль 2016'!EN19+'январь 2016'!EN20</f>
        <v>0</v>
      </c>
      <c r="EO25" s="18">
        <f>'март 2016 '!EO20+'февраль 2016'!EO19+'январь 2016'!EO20</f>
        <v>0</v>
      </c>
      <c r="EP25" s="18">
        <f>'март 2016 '!EP20+'февраль 2016'!EP19+'январь 2016'!EP20</f>
        <v>0</v>
      </c>
      <c r="EQ25" s="18">
        <f>'март 2016 '!EQ20+'февраль 2016'!EQ19+'январь 2016'!EQ20</f>
        <v>0</v>
      </c>
      <c r="ER25" s="18">
        <f>'март 2016 '!ER20+'февраль 2016'!ER19+'январь 2016'!ER20</f>
        <v>0</v>
      </c>
      <c r="ES25" s="18">
        <f>'март 2016 '!ES20+'февраль 2016'!ES19+'январь 2016'!ES20</f>
        <v>0</v>
      </c>
      <c r="ET25" s="18">
        <f>'март 2016 '!ET20+'февраль 2016'!ET19+'январь 2016'!ET20</f>
        <v>0</v>
      </c>
      <c r="EU25" s="18">
        <f>'март 2016 '!EU20+'февраль 2016'!EU19+'январь 2016'!EU20</f>
        <v>0</v>
      </c>
      <c r="EV25" s="18">
        <f>'март 2016 '!EV20+'февраль 2016'!EV19+'январь 2016'!EV20</f>
        <v>0</v>
      </c>
      <c r="EW25" s="18">
        <f>'март 2016 '!EW20+'февраль 2016'!EW19+'январь 2016'!EW20</f>
        <v>0</v>
      </c>
      <c r="EX25" s="18">
        <f>'март 2016 '!EX20+'февраль 2016'!EX19+'январь 2016'!EX20</f>
        <v>0</v>
      </c>
      <c r="EY25" s="18">
        <f>'март 2016 '!EY20+'февраль 2016'!EY19+'январь 2016'!EY20</f>
        <v>0</v>
      </c>
      <c r="EZ25" s="18">
        <f>'март 2016 '!EZ20+'февраль 2016'!EZ19+'январь 2016'!EZ20</f>
        <v>0</v>
      </c>
      <c r="FA25" s="18">
        <f>'март 2016 '!FA20+'февраль 2016'!FA19+'январь 2016'!FA20</f>
        <v>0</v>
      </c>
      <c r="FB25" s="18">
        <f>'март 2016 '!FB20+'февраль 2016'!FB19+'январь 2016'!FB20</f>
        <v>0</v>
      </c>
      <c r="FC25" s="18">
        <f>'март 2016 '!FC20+'февраль 2016'!FC19+'январь 2016'!FC20</f>
        <v>0</v>
      </c>
      <c r="FD25" s="18">
        <f>'март 2016 '!FD20+'февраль 2016'!FD19+'январь 2016'!FD20</f>
        <v>0</v>
      </c>
      <c r="FE25" s="18">
        <f>'март 2016 '!FE20+'февраль 2016'!FE19+'январь 2016'!FE20</f>
        <v>0</v>
      </c>
      <c r="FF25" s="18">
        <f>'март 2016 '!FF20+'февраль 2016'!FF19+'январь 2016'!FF20</f>
        <v>0</v>
      </c>
      <c r="FG25" s="18">
        <f>'март 2016 '!FG20+'февраль 2016'!FG19+'январь 2016'!FG20</f>
        <v>0</v>
      </c>
      <c r="FH25" s="18">
        <f>'март 2016 '!FH20+'февраль 2016'!FH19+'январь 2016'!FH20</f>
        <v>0</v>
      </c>
      <c r="FI25" s="18">
        <f>'март 2016 '!FI20+'февраль 2016'!FI19+'январь 2016'!FI20</f>
        <v>0</v>
      </c>
      <c r="FJ25" s="18">
        <f>'март 2016 '!FJ20+'февраль 2016'!FJ19+'январь 2016'!FJ20</f>
        <v>0</v>
      </c>
      <c r="FK25" s="18">
        <f>'март 2016 '!FK20+'февраль 2016'!FK19+'январь 2016'!FK20</f>
        <v>0</v>
      </c>
      <c r="FL25" s="18">
        <f>'март 2016 '!FL20+'февраль 2016'!FL19+'январь 2016'!FL20</f>
        <v>0</v>
      </c>
      <c r="FM25" s="18">
        <f>'март 2016 '!FM20+'февраль 2016'!FM19+'январь 2016'!FM20</f>
        <v>0</v>
      </c>
      <c r="FN25" s="18">
        <f>'март 2016 '!FN20+'февраль 2016'!FN19+'январь 2016'!FN20</f>
        <v>0</v>
      </c>
      <c r="FO25" s="18">
        <f>'март 2016 '!FO20+'февраль 2016'!FO19+'январь 2016'!FO20</f>
        <v>0</v>
      </c>
      <c r="FP25" s="18">
        <f>'март 2016 '!FP20+'февраль 2016'!FP19+'январь 2016'!FP20</f>
        <v>0</v>
      </c>
      <c r="FQ25" s="18">
        <f>'март 2016 '!FQ20+'февраль 2016'!FQ19+'январь 2016'!FQ20</f>
        <v>0</v>
      </c>
      <c r="FR25" s="18">
        <f>'март 2016 '!FR20+'февраль 2016'!FR19+'январь 2016'!FR20</f>
        <v>0</v>
      </c>
      <c r="FS25" s="18">
        <f>'март 2016 '!FS20+'февраль 2016'!FS19+'январь 2016'!FS20</f>
        <v>0</v>
      </c>
      <c r="FT25" s="18">
        <f>'март 2016 '!FT20+'февраль 2016'!FT19+'январь 2016'!FT20</f>
        <v>0</v>
      </c>
      <c r="FU25" s="18">
        <f>'март 2016 '!FU20+'февраль 2016'!FU19+'январь 2016'!FU20</f>
        <v>0</v>
      </c>
      <c r="FV25" s="18">
        <f>'март 2016 '!FV20+'февраль 2016'!FV19+'январь 2016'!FV20</f>
        <v>0</v>
      </c>
      <c r="FW25" s="18">
        <f>'март 2016 '!FW20+'февраль 2016'!FW19+'январь 2016'!FW20</f>
        <v>0</v>
      </c>
      <c r="FX25" s="18">
        <f>'март 2016 '!FX20+'февраль 2016'!FX19+'январь 2016'!FX20</f>
        <v>0</v>
      </c>
      <c r="FY25" s="18">
        <f>'март 2016 '!FY20+'февраль 2016'!FY19+'январь 2016'!FY20</f>
        <v>0</v>
      </c>
      <c r="FZ25" s="18">
        <f>'март 2016 '!FZ20+'февраль 2016'!FZ19+'январь 2016'!FZ20</f>
        <v>0</v>
      </c>
      <c r="GA25" s="18">
        <f>'март 2016 '!GA20+'февраль 2016'!GA19+'январь 2016'!GA20</f>
        <v>0</v>
      </c>
      <c r="GB25" s="18">
        <f>'март 2016 '!GB20+'февраль 2016'!GB19+'январь 2016'!GB20</f>
        <v>0</v>
      </c>
      <c r="GC25" s="18">
        <f>'март 2016 '!GC20+'февраль 2016'!GC19+'январь 2016'!GC20</f>
        <v>0</v>
      </c>
      <c r="GD25" s="18">
        <f>'март 2016 '!GD20+'февраль 2016'!GD19+'январь 2016'!GD20</f>
        <v>0</v>
      </c>
      <c r="GE25" s="18">
        <f>'март 2016 '!GE20+'февраль 2016'!GE19+'январь 2016'!GE20</f>
        <v>0</v>
      </c>
      <c r="GF25" s="18">
        <f>'март 2016 '!GF20+'февраль 2016'!GF19+'январь 2016'!GF20</f>
        <v>0</v>
      </c>
      <c r="GG25" s="18">
        <f>'март 2016 '!GG20+'февраль 2016'!GG19+'январь 2016'!GG20</f>
        <v>0</v>
      </c>
      <c r="GH25" s="18">
        <f>'март 2016 '!GH20+'февраль 2016'!GH19+'январь 2016'!GH20</f>
        <v>0</v>
      </c>
      <c r="GI25" s="18">
        <f>'март 2016 '!GI20+'февраль 2016'!GI19+'январь 2016'!GI20</f>
        <v>0</v>
      </c>
      <c r="GJ25" s="18">
        <f>'март 2016 '!GJ20+'февраль 2016'!GJ19+'январь 2016'!GJ20</f>
        <v>0</v>
      </c>
      <c r="GK25" s="18">
        <f>'март 2016 '!GK20+'февраль 2016'!GK19+'январь 2016'!GK20</f>
        <v>0</v>
      </c>
      <c r="GL25" s="18">
        <f>'март 2016 '!GL20+'февраль 2016'!GL19+'январь 2016'!GL20</f>
        <v>0</v>
      </c>
      <c r="GM25" s="18">
        <f>'март 2016 '!GM20+'февраль 2016'!GM19+'январь 2016'!GM20</f>
        <v>0</v>
      </c>
      <c r="GN25" s="18">
        <f>'март 2016 '!GN20+'февраль 2016'!GN19+'январь 2016'!GN20</f>
        <v>0</v>
      </c>
      <c r="GO25" s="18">
        <f>'март 2016 '!GO20+'февраль 2016'!GO19+'январь 2016'!GO20</f>
        <v>0</v>
      </c>
      <c r="GP25" s="18">
        <f>'март 2016 '!GP20+'февраль 2016'!GP19+'январь 2016'!GP20</f>
        <v>0</v>
      </c>
      <c r="GQ25" s="18">
        <f>'март 2016 '!GQ20+'февраль 2016'!GQ19+'январь 2016'!GQ20</f>
        <v>0</v>
      </c>
      <c r="GR25" s="18">
        <f>'март 2016 '!GR20+'февраль 2016'!GR19+'январь 2016'!GR20</f>
        <v>0</v>
      </c>
      <c r="GS25" s="18">
        <f>'март 2016 '!GS20+'февраль 2016'!GS19+'январь 2016'!GS20</f>
        <v>0</v>
      </c>
      <c r="GT25" s="18">
        <f>'март 2016 '!GT20+'февраль 2016'!GT19+'январь 2016'!GT20</f>
        <v>0</v>
      </c>
      <c r="GU25" s="18">
        <f>'март 2016 '!GU20+'февраль 2016'!GU19+'январь 2016'!GU20</f>
        <v>0</v>
      </c>
      <c r="GV25" s="18">
        <f>'март 2016 '!GV20+'февраль 2016'!GV19+'январь 2016'!GV20</f>
        <v>0</v>
      </c>
      <c r="GW25" s="18">
        <f>'март 2016 '!GW20+'февраль 2016'!GW19+'январь 2016'!GW20</f>
        <v>0</v>
      </c>
      <c r="GX25" s="18">
        <f>'март 2016 '!GX20+'февраль 2016'!GX19+'январь 2016'!GX20</f>
        <v>0</v>
      </c>
      <c r="GY25" s="18">
        <f>'март 2016 '!GY20+'февраль 2016'!GY19+'январь 2016'!GY20</f>
        <v>0</v>
      </c>
      <c r="GZ25" s="18">
        <f>'март 2016 '!GZ20+'февраль 2016'!GZ19+'январь 2016'!GZ20</f>
        <v>0</v>
      </c>
      <c r="HA25" s="18">
        <f>'март 2016 '!HA20+'февраль 2016'!HA19+'январь 2016'!HA20</f>
        <v>0</v>
      </c>
      <c r="HB25" s="18">
        <f>'март 2016 '!HB20+'февраль 2016'!HB19+'январь 2016'!HB20</f>
        <v>0</v>
      </c>
      <c r="HC25" s="18">
        <f>'март 2016 '!HC20+'февраль 2016'!HC19+'январь 2016'!HC20</f>
        <v>0</v>
      </c>
      <c r="HD25" s="18">
        <f>'март 2016 '!HD20+'февраль 2016'!HD19+'январь 2016'!HD20</f>
        <v>0</v>
      </c>
      <c r="HE25" s="18">
        <f>'март 2016 '!HE20+'февраль 2016'!HE19+'январь 2016'!HE20</f>
        <v>0</v>
      </c>
      <c r="HF25" s="18">
        <f>'март 2016 '!HF20+'февраль 2016'!HF19+'январь 2016'!HF20</f>
        <v>0</v>
      </c>
      <c r="HG25" s="18">
        <f>'март 2016 '!HG20+'февраль 2016'!HG19+'январь 2016'!HG20</f>
        <v>0</v>
      </c>
      <c r="HH25" s="18">
        <f>'март 2016 '!HH20+'февраль 2016'!HH19+'январь 2016'!HH20</f>
        <v>0</v>
      </c>
      <c r="HI25" s="18">
        <f>'март 2016 '!HI20+'февраль 2016'!HI19+'январь 2016'!HI20</f>
        <v>0</v>
      </c>
      <c r="HJ25" s="18">
        <f>'март 2016 '!HJ20+'февраль 2016'!HJ19+'январь 2016'!HJ20</f>
        <v>0</v>
      </c>
      <c r="HK25" s="18">
        <f>'март 2016 '!HK20+'февраль 2016'!HK19+'январь 2016'!HK20</f>
        <v>0</v>
      </c>
      <c r="HL25" s="18">
        <f>'март 2016 '!HL20+'февраль 2016'!HL19+'январь 2016'!HL20</f>
        <v>0</v>
      </c>
      <c r="HM25" s="18">
        <f>'март 2016 '!HM20+'февраль 2016'!HM19+'январь 2016'!HM20</f>
        <v>0</v>
      </c>
      <c r="HN25" s="18">
        <f>'март 2016 '!HN20+'февраль 2016'!HN19+'январь 2016'!HN20</f>
        <v>0</v>
      </c>
      <c r="HO25" s="18">
        <f>'март 2016 '!HO20+'февраль 2016'!HO19+'январь 2016'!HO20</f>
        <v>0</v>
      </c>
      <c r="HP25" s="18">
        <f>'март 2016 '!HP20+'февраль 2016'!HP19+'январь 2016'!HP20</f>
        <v>0</v>
      </c>
      <c r="HQ25" s="18">
        <f>'март 2016 '!HQ20+'февраль 2016'!HQ19+'январь 2016'!HQ20</f>
        <v>0</v>
      </c>
      <c r="HR25" s="18">
        <f>'март 2016 '!HR20+'февраль 2016'!HR19+'январь 2016'!HR20</f>
        <v>0</v>
      </c>
      <c r="HS25" s="18">
        <f>'март 2016 '!HS20+'февраль 2016'!HS19+'январь 2016'!HS20</f>
        <v>0</v>
      </c>
      <c r="HT25" s="18">
        <f>'март 2016 '!HT20+'февраль 2016'!HT19+'январь 2016'!HT20</f>
        <v>0</v>
      </c>
      <c r="HU25" s="18">
        <f>'март 2016 '!HU20+'февраль 2016'!HU19+'январь 2016'!HU20</f>
        <v>0</v>
      </c>
      <c r="HV25" s="18">
        <f>'март 2016 '!HV20+'февраль 2016'!HV19+'январь 2016'!HV20</f>
        <v>0</v>
      </c>
      <c r="HW25" s="18">
        <f>'март 2016 '!HW20+'февраль 2016'!HW19+'январь 2016'!HW20</f>
        <v>0</v>
      </c>
      <c r="HX25" s="18">
        <f>'март 2016 '!HX20+'февраль 2016'!HX19+'январь 2016'!HX20</f>
        <v>0</v>
      </c>
      <c r="HY25" s="18">
        <f>'март 2016 '!HY20+'февраль 2016'!HY19+'январь 2016'!HY20</f>
        <v>0</v>
      </c>
      <c r="HZ25" s="18">
        <f>'март 2016 '!HZ20+'февраль 2016'!HZ19+'январь 2016'!HZ20</f>
        <v>0</v>
      </c>
      <c r="IA25" s="18">
        <f>'март 2016 '!IA20+'февраль 2016'!IA19+'январь 2016'!IA20</f>
        <v>0</v>
      </c>
      <c r="IB25" s="18">
        <f>'март 2016 '!IB20+'февраль 2016'!IB19+'январь 2016'!IB20</f>
        <v>0</v>
      </c>
      <c r="IC25" s="18">
        <f>'март 2016 '!IC20+'февраль 2016'!IC19+'январь 2016'!IC20</f>
        <v>0</v>
      </c>
      <c r="ID25" s="18">
        <f>'март 2016 '!ID20+'февраль 2016'!ID19+'январь 2016'!ID20</f>
        <v>0</v>
      </c>
      <c r="IE25" s="18">
        <f>'март 2016 '!IE20+'февраль 2016'!IE19+'январь 2016'!IE20</f>
        <v>0</v>
      </c>
      <c r="IF25" s="18">
        <f>'март 2016 '!IF20+'февраль 2016'!IF19+'январь 2016'!IF20</f>
        <v>0</v>
      </c>
    </row>
    <row r="26" spans="1:240" ht="13.5" customHeight="1">
      <c r="A26" s="15"/>
      <c r="B26" s="45"/>
      <c r="C26" s="16" t="s">
        <v>17</v>
      </c>
      <c r="D26" s="23">
        <f t="shared" si="2"/>
        <v>0</v>
      </c>
      <c r="E26" s="17">
        <f t="shared" si="3"/>
        <v>0</v>
      </c>
      <c r="F26" s="17"/>
      <c r="G26" s="18">
        <f>'март 2016 '!G21+'февраль 2016'!G20+'январь 2016'!G21</f>
        <v>0</v>
      </c>
      <c r="H26" s="18">
        <f>'март 2016 '!H21+'февраль 2016'!H20+'январь 2016'!H21</f>
        <v>0</v>
      </c>
      <c r="I26" s="18">
        <f>'март 2016 '!I21+'февраль 2016'!I20+'январь 2016'!I21</f>
        <v>0</v>
      </c>
      <c r="J26" s="18">
        <f>'март 2016 '!J21+'февраль 2016'!J20+'январь 2016'!J21</f>
        <v>0</v>
      </c>
      <c r="K26" s="18">
        <f>'март 2016 '!K21+'февраль 2016'!K20+'январь 2016'!K21</f>
        <v>0</v>
      </c>
      <c r="L26" s="18">
        <f>'март 2016 '!L21+'февраль 2016'!L20+'январь 2016'!L21</f>
        <v>0</v>
      </c>
      <c r="M26" s="18">
        <f>'март 2016 '!M21+'февраль 2016'!M20+'январь 2016'!M21</f>
        <v>0</v>
      </c>
      <c r="N26" s="18">
        <f>'март 2016 '!N21+'февраль 2016'!N20+'январь 2016'!N21</f>
        <v>0</v>
      </c>
      <c r="O26" s="18">
        <f>'март 2016 '!O21+'февраль 2016'!O20+'январь 2016'!O21</f>
        <v>0</v>
      </c>
      <c r="P26" s="18">
        <f>'март 2016 '!P21+'февраль 2016'!P20+'январь 2016'!P21</f>
        <v>0</v>
      </c>
      <c r="Q26" s="18">
        <f>'март 2016 '!Q21+'февраль 2016'!Q20+'январь 2016'!Q21</f>
        <v>0</v>
      </c>
      <c r="R26" s="18">
        <f>'март 2016 '!R21+'февраль 2016'!R20+'январь 2016'!R21</f>
        <v>0</v>
      </c>
      <c r="S26" s="18">
        <f>'март 2016 '!S21+'февраль 2016'!S20+'январь 2016'!S21</f>
        <v>0</v>
      </c>
      <c r="T26" s="18">
        <f>'март 2016 '!T21+'февраль 2016'!T20+'январь 2016'!T21</f>
        <v>0</v>
      </c>
      <c r="U26" s="18">
        <f>'март 2016 '!U21+'февраль 2016'!U20+'январь 2016'!U21</f>
        <v>0</v>
      </c>
      <c r="V26" s="18">
        <f>'март 2016 '!V21+'февраль 2016'!V20+'январь 2016'!V21</f>
        <v>0</v>
      </c>
      <c r="W26" s="18">
        <f>'март 2016 '!W21+'февраль 2016'!W20+'январь 2016'!W21</f>
        <v>0</v>
      </c>
      <c r="X26" s="18">
        <f>'март 2016 '!X21+'февраль 2016'!X20+'январь 2016'!X21</f>
        <v>0</v>
      </c>
      <c r="Y26" s="18">
        <f>'март 2016 '!Y21+'февраль 2016'!Y20+'январь 2016'!Y21</f>
        <v>0</v>
      </c>
      <c r="Z26" s="18">
        <f>'март 2016 '!Z21+'февраль 2016'!Z20+'январь 2016'!Z21</f>
        <v>0</v>
      </c>
      <c r="AA26" s="18">
        <f>'март 2016 '!AA21+'февраль 2016'!AA20+'январь 2016'!AA21</f>
        <v>0</v>
      </c>
      <c r="AB26" s="18">
        <f>'март 2016 '!AB21+'февраль 2016'!AB20+'январь 2016'!AB21</f>
        <v>0</v>
      </c>
      <c r="AC26" s="18">
        <f>'март 2016 '!AC21+'февраль 2016'!AC20+'январь 2016'!AC21</f>
        <v>0</v>
      </c>
      <c r="AD26" s="18">
        <f>'март 2016 '!AD21+'февраль 2016'!AD20+'январь 2016'!AD21</f>
        <v>0</v>
      </c>
      <c r="AE26" s="18">
        <f>'март 2016 '!AE21+'февраль 2016'!AE20+'январь 2016'!AE21</f>
        <v>0</v>
      </c>
      <c r="AF26" s="18">
        <f>'март 2016 '!AF21+'февраль 2016'!AF20+'январь 2016'!AF21</f>
        <v>0</v>
      </c>
      <c r="AG26" s="18">
        <f>'март 2016 '!AG21+'февраль 2016'!AG20+'январь 2016'!AG21</f>
        <v>0</v>
      </c>
      <c r="AH26" s="18">
        <f>'март 2016 '!AH21+'февраль 2016'!AH20+'январь 2016'!AH21</f>
        <v>0</v>
      </c>
      <c r="AI26" s="18">
        <f>'март 2016 '!AI21+'февраль 2016'!AI20+'январь 2016'!AI21</f>
        <v>0</v>
      </c>
      <c r="AJ26" s="18">
        <f>'март 2016 '!AJ21+'февраль 2016'!AJ20+'январь 2016'!AJ21</f>
        <v>0</v>
      </c>
      <c r="AK26" s="18">
        <f>'март 2016 '!AK21+'февраль 2016'!AK20+'январь 2016'!AK21</f>
        <v>0</v>
      </c>
      <c r="AL26" s="18">
        <f>'март 2016 '!AL21+'февраль 2016'!AL20+'январь 2016'!AL21</f>
        <v>0</v>
      </c>
      <c r="AM26" s="18">
        <f>'март 2016 '!AM21+'февраль 2016'!AM20+'январь 2016'!AM21</f>
        <v>0</v>
      </c>
      <c r="AN26" s="18">
        <f>'март 2016 '!AN21+'февраль 2016'!AN20+'январь 2016'!AN21</f>
        <v>0</v>
      </c>
      <c r="AO26" s="18">
        <f>'март 2016 '!AO21+'февраль 2016'!AO20+'январь 2016'!AO21</f>
        <v>0</v>
      </c>
      <c r="AP26" s="18">
        <f>'март 2016 '!AP21+'февраль 2016'!AP20+'январь 2016'!AP21</f>
        <v>0</v>
      </c>
      <c r="AQ26" s="18">
        <f>'март 2016 '!AQ21+'февраль 2016'!AQ20+'январь 2016'!AQ21</f>
        <v>0</v>
      </c>
      <c r="AR26" s="18">
        <f>'март 2016 '!AR21+'февраль 2016'!AR20+'январь 2016'!AR21</f>
        <v>0</v>
      </c>
      <c r="AS26" s="18">
        <f>'март 2016 '!AS21+'февраль 2016'!AS20+'январь 2016'!AS21</f>
        <v>0</v>
      </c>
      <c r="AT26" s="18">
        <f>'март 2016 '!AT21+'февраль 2016'!AT20+'январь 2016'!AT21</f>
        <v>0</v>
      </c>
      <c r="AU26" s="18">
        <f>'март 2016 '!AU21+'февраль 2016'!AU20+'январь 2016'!AU21</f>
        <v>0</v>
      </c>
      <c r="AV26" s="18">
        <f>'март 2016 '!AV21+'февраль 2016'!AV20+'январь 2016'!AV21</f>
        <v>0</v>
      </c>
      <c r="AW26" s="18">
        <f>'март 2016 '!AW21+'февраль 2016'!AW20+'январь 2016'!AW21</f>
        <v>0</v>
      </c>
      <c r="AX26" s="18">
        <f>'март 2016 '!AX21+'февраль 2016'!AX20+'январь 2016'!AX21</f>
        <v>0</v>
      </c>
      <c r="AY26" s="18">
        <f>'март 2016 '!AY21+'февраль 2016'!AY20+'январь 2016'!AY21</f>
        <v>0</v>
      </c>
      <c r="AZ26" s="18">
        <f>'март 2016 '!AZ21+'февраль 2016'!AZ20+'январь 2016'!AZ21</f>
        <v>0</v>
      </c>
      <c r="BA26" s="18">
        <f>'март 2016 '!BA21+'февраль 2016'!BA20+'январь 2016'!BA21</f>
        <v>0</v>
      </c>
      <c r="BB26" s="18">
        <f>'март 2016 '!BB21+'февраль 2016'!BB20+'январь 2016'!BB21</f>
        <v>0</v>
      </c>
      <c r="BC26" s="18">
        <f>'март 2016 '!BC21+'февраль 2016'!BC20+'январь 2016'!BC21</f>
        <v>0</v>
      </c>
      <c r="BD26" s="18">
        <f>'март 2016 '!BD21+'февраль 2016'!BD20+'январь 2016'!BD21</f>
        <v>0</v>
      </c>
      <c r="BE26" s="18">
        <f>'март 2016 '!BE21+'февраль 2016'!BE20+'январь 2016'!BE21</f>
        <v>0</v>
      </c>
      <c r="BF26" s="18">
        <f>'март 2016 '!BF21+'февраль 2016'!BF20+'январь 2016'!BF21</f>
        <v>0</v>
      </c>
      <c r="BG26" s="18">
        <f>'март 2016 '!BG21+'февраль 2016'!BG20+'январь 2016'!BG21</f>
        <v>0</v>
      </c>
      <c r="BH26" s="18">
        <f>'март 2016 '!BH21+'февраль 2016'!BH20+'январь 2016'!BH21</f>
        <v>0</v>
      </c>
      <c r="BI26" s="18">
        <f>'март 2016 '!BI21+'февраль 2016'!BI20+'январь 2016'!BI21</f>
        <v>0</v>
      </c>
      <c r="BJ26" s="18">
        <f>'март 2016 '!BJ21+'февраль 2016'!BJ20+'январь 2016'!BJ21</f>
        <v>0</v>
      </c>
      <c r="BK26" s="18">
        <f>'март 2016 '!BK21+'февраль 2016'!BK20+'январь 2016'!BK21</f>
        <v>0</v>
      </c>
      <c r="BL26" s="18">
        <f>'март 2016 '!BL21+'февраль 2016'!BL20+'январь 2016'!BL21</f>
        <v>0</v>
      </c>
      <c r="BM26" s="18">
        <f>'март 2016 '!BM21+'февраль 2016'!BM20+'январь 2016'!BM21</f>
        <v>0</v>
      </c>
      <c r="BN26" s="18">
        <f>'март 2016 '!BN21+'февраль 2016'!BN20+'январь 2016'!BN21</f>
        <v>0</v>
      </c>
      <c r="BO26" s="18">
        <f>'март 2016 '!BO21+'февраль 2016'!BO20+'январь 2016'!BO21</f>
        <v>0</v>
      </c>
      <c r="BP26" s="18">
        <f>'март 2016 '!BP21+'февраль 2016'!BP20+'январь 2016'!BP21</f>
        <v>0</v>
      </c>
      <c r="BQ26" s="18">
        <f>'март 2016 '!BQ21+'февраль 2016'!BQ20+'январь 2016'!BQ21</f>
        <v>0</v>
      </c>
      <c r="BR26" s="18">
        <f>'март 2016 '!BR21+'февраль 2016'!BR20+'январь 2016'!BR21</f>
        <v>0</v>
      </c>
      <c r="BS26" s="18">
        <f>'март 2016 '!BS21+'февраль 2016'!BS20+'январь 2016'!BS21</f>
        <v>0</v>
      </c>
      <c r="BT26" s="18">
        <f>'март 2016 '!BT21+'февраль 2016'!BT20+'январь 2016'!BT21</f>
        <v>0</v>
      </c>
      <c r="BU26" s="18">
        <f>'март 2016 '!BU21+'февраль 2016'!BU20+'январь 2016'!BU21</f>
        <v>0</v>
      </c>
      <c r="BV26" s="18">
        <f>'март 2016 '!BV21+'февраль 2016'!BV20+'январь 2016'!BV21</f>
        <v>0</v>
      </c>
      <c r="BW26" s="18">
        <f>'март 2016 '!BW21+'февраль 2016'!BW20+'январь 2016'!BW21</f>
        <v>0</v>
      </c>
      <c r="BX26" s="18">
        <f>'март 2016 '!BX21+'февраль 2016'!BX20+'январь 2016'!BX21</f>
        <v>0</v>
      </c>
      <c r="BY26" s="18">
        <f>'март 2016 '!BY21+'февраль 2016'!BY20+'январь 2016'!BY21</f>
        <v>0</v>
      </c>
      <c r="BZ26" s="18">
        <f>'март 2016 '!BZ21+'февраль 2016'!BZ20+'январь 2016'!BZ21</f>
        <v>0</v>
      </c>
      <c r="CA26" s="18">
        <f>'март 2016 '!CA21+'февраль 2016'!CA20+'январь 2016'!CA21</f>
        <v>0</v>
      </c>
      <c r="CB26" s="18">
        <f>'март 2016 '!CB21+'февраль 2016'!CB20+'январь 2016'!CB21</f>
        <v>0</v>
      </c>
      <c r="CC26" s="18">
        <f>'март 2016 '!CC21+'февраль 2016'!CC20+'январь 2016'!CC21</f>
        <v>0</v>
      </c>
      <c r="CD26" s="18">
        <f>'март 2016 '!CD21+'февраль 2016'!CD20+'январь 2016'!CD21</f>
        <v>0</v>
      </c>
      <c r="CE26" s="18">
        <f>'март 2016 '!CE21+'февраль 2016'!CE20+'январь 2016'!CE21</f>
        <v>0</v>
      </c>
      <c r="CF26" s="18">
        <f>'март 2016 '!CF21+'февраль 2016'!CF20+'январь 2016'!CF21</f>
        <v>0</v>
      </c>
      <c r="CG26" s="18">
        <f>'март 2016 '!CG21+'февраль 2016'!CG20+'январь 2016'!CG21</f>
        <v>0</v>
      </c>
      <c r="CH26" s="18">
        <f>'март 2016 '!CH21+'февраль 2016'!CH20+'январь 2016'!CH21</f>
        <v>0</v>
      </c>
      <c r="CI26" s="18">
        <f>'март 2016 '!CI21+'февраль 2016'!CI20+'январь 2016'!CI21</f>
        <v>0</v>
      </c>
      <c r="CJ26" s="18">
        <f>'март 2016 '!CJ21+'февраль 2016'!CJ20+'январь 2016'!CJ21</f>
        <v>0</v>
      </c>
      <c r="CK26" s="18">
        <f>'март 2016 '!CK21+'февраль 2016'!CK20+'январь 2016'!CK21</f>
        <v>0</v>
      </c>
      <c r="CL26" s="18">
        <f>'март 2016 '!CL21+'февраль 2016'!CL20+'январь 2016'!CL21</f>
        <v>0</v>
      </c>
      <c r="CM26" s="18">
        <f>'март 2016 '!CM21+'февраль 2016'!CM20+'январь 2016'!CM21</f>
        <v>0</v>
      </c>
      <c r="CN26" s="18">
        <f>'март 2016 '!CN21+'февраль 2016'!CN20+'январь 2016'!CN21</f>
        <v>0</v>
      </c>
      <c r="CO26" s="18">
        <f>'март 2016 '!CO21+'февраль 2016'!CO20+'январь 2016'!CO21</f>
        <v>0</v>
      </c>
      <c r="CP26" s="18">
        <f>'март 2016 '!CP21+'февраль 2016'!CP20+'январь 2016'!CP21</f>
        <v>0</v>
      </c>
      <c r="CQ26" s="18">
        <f>'март 2016 '!CQ21+'февраль 2016'!CQ20+'январь 2016'!CQ21</f>
        <v>0</v>
      </c>
      <c r="CR26" s="18">
        <f>'март 2016 '!CR21+'февраль 2016'!CR20+'январь 2016'!CR21</f>
        <v>0</v>
      </c>
      <c r="CS26" s="18">
        <f>'март 2016 '!CS21+'февраль 2016'!CS20+'январь 2016'!CS21</f>
        <v>0</v>
      </c>
      <c r="CT26" s="18">
        <f>'март 2016 '!CT21+'февраль 2016'!CT20+'январь 2016'!CT21</f>
        <v>0</v>
      </c>
      <c r="CU26" s="18">
        <f>'март 2016 '!CU21+'февраль 2016'!CU20+'январь 2016'!CU21</f>
        <v>0</v>
      </c>
      <c r="CV26" s="18">
        <f>'март 2016 '!CV21+'февраль 2016'!CV20+'январь 2016'!CV21</f>
        <v>0</v>
      </c>
      <c r="CW26" s="18">
        <f>'март 2016 '!CW21+'февраль 2016'!CW20+'январь 2016'!CW21</f>
        <v>0</v>
      </c>
      <c r="CX26" s="18">
        <f>'март 2016 '!CX21+'февраль 2016'!CX20+'январь 2016'!CX21</f>
        <v>0</v>
      </c>
      <c r="CY26" s="18">
        <f>'март 2016 '!CY21+'февраль 2016'!CY20+'январь 2016'!CY21</f>
        <v>0</v>
      </c>
      <c r="CZ26" s="18">
        <f>'март 2016 '!CZ21+'февраль 2016'!CZ20+'январь 2016'!CZ21</f>
        <v>0</v>
      </c>
      <c r="DA26" s="18">
        <f>'март 2016 '!DA21+'февраль 2016'!DA20+'январь 2016'!DA21</f>
        <v>0</v>
      </c>
      <c r="DB26" s="18">
        <f>'март 2016 '!DB21+'февраль 2016'!DB20+'январь 2016'!DB21</f>
        <v>0</v>
      </c>
      <c r="DC26" s="18">
        <f>'март 2016 '!DC21+'февраль 2016'!DC20+'январь 2016'!DC21</f>
        <v>0</v>
      </c>
      <c r="DD26" s="18">
        <f>'март 2016 '!DD21+'февраль 2016'!DD20+'январь 2016'!DD21</f>
        <v>0</v>
      </c>
      <c r="DE26" s="18">
        <f>'март 2016 '!DE21+'февраль 2016'!DE20+'январь 2016'!DE21</f>
        <v>0</v>
      </c>
      <c r="DF26" s="18">
        <f>'март 2016 '!DF21+'февраль 2016'!DF20+'январь 2016'!DF21</f>
        <v>0</v>
      </c>
      <c r="DG26" s="18">
        <f>'март 2016 '!DG21+'февраль 2016'!DG20+'январь 2016'!DG21</f>
        <v>0</v>
      </c>
      <c r="DH26" s="18">
        <f>'март 2016 '!DH21+'февраль 2016'!DH20+'январь 2016'!DH21</f>
        <v>0</v>
      </c>
      <c r="DI26" s="18">
        <f>'март 2016 '!DI21+'февраль 2016'!DI20+'январь 2016'!DI21</f>
        <v>0</v>
      </c>
      <c r="DJ26" s="18">
        <f>'март 2016 '!DJ21+'февраль 2016'!DJ20+'январь 2016'!DJ21</f>
        <v>0</v>
      </c>
      <c r="DK26" s="18">
        <f>'март 2016 '!DK21+'февраль 2016'!DK20+'январь 2016'!DK21</f>
        <v>0</v>
      </c>
      <c r="DL26" s="18">
        <f>'март 2016 '!DL21+'февраль 2016'!DL20+'январь 2016'!DL21</f>
        <v>0</v>
      </c>
      <c r="DM26" s="18">
        <f>'март 2016 '!DM21+'февраль 2016'!DM20+'январь 2016'!DM21</f>
        <v>0</v>
      </c>
      <c r="DN26" s="18">
        <f>'март 2016 '!DN21+'февраль 2016'!DN20+'январь 2016'!DN21</f>
        <v>0</v>
      </c>
      <c r="DO26" s="18">
        <f>'март 2016 '!DO21+'февраль 2016'!DO20+'январь 2016'!DO21</f>
        <v>0</v>
      </c>
      <c r="DP26" s="18">
        <f>'март 2016 '!DP21+'февраль 2016'!DP20+'январь 2016'!DP21</f>
        <v>0</v>
      </c>
      <c r="DQ26" s="18">
        <f>'март 2016 '!DQ21+'февраль 2016'!DQ20+'январь 2016'!DQ21</f>
        <v>0</v>
      </c>
      <c r="DR26" s="18">
        <f>'март 2016 '!DR21+'февраль 2016'!DR20+'январь 2016'!DR21</f>
        <v>0</v>
      </c>
      <c r="DS26" s="18">
        <f>'март 2016 '!DS21+'февраль 2016'!DS20+'январь 2016'!DS21</f>
        <v>0</v>
      </c>
      <c r="DT26" s="18">
        <f>'март 2016 '!DT21+'февраль 2016'!DT20+'январь 2016'!DT21</f>
        <v>0</v>
      </c>
      <c r="DU26" s="18">
        <f>'март 2016 '!DU21+'февраль 2016'!DU20+'январь 2016'!DU21</f>
        <v>0</v>
      </c>
      <c r="DV26" s="18">
        <f>'март 2016 '!DV21+'февраль 2016'!DV20+'январь 2016'!DV21</f>
        <v>0</v>
      </c>
      <c r="DW26" s="18">
        <f>'март 2016 '!DW21+'февраль 2016'!DW20+'январь 2016'!DW21</f>
        <v>0</v>
      </c>
      <c r="DX26" s="18">
        <f>'март 2016 '!DX21+'февраль 2016'!DX20+'январь 2016'!DX21</f>
        <v>0</v>
      </c>
      <c r="DY26" s="18">
        <f>'март 2016 '!DY21+'февраль 2016'!DY20+'январь 2016'!DY21</f>
        <v>0</v>
      </c>
      <c r="DZ26" s="18">
        <f>'март 2016 '!DZ21+'февраль 2016'!DZ20+'январь 2016'!DZ21</f>
        <v>0</v>
      </c>
      <c r="EA26" s="18">
        <f>'март 2016 '!EA21+'февраль 2016'!EA20+'январь 2016'!EA21</f>
        <v>0</v>
      </c>
      <c r="EB26" s="18">
        <f>'март 2016 '!EB21+'февраль 2016'!EB20+'январь 2016'!EB21</f>
        <v>0</v>
      </c>
      <c r="EC26" s="18">
        <f>'март 2016 '!EC21+'февраль 2016'!EC20+'январь 2016'!EC21</f>
        <v>0</v>
      </c>
      <c r="ED26" s="18">
        <f>'март 2016 '!ED21+'февраль 2016'!ED20+'январь 2016'!ED21</f>
        <v>0</v>
      </c>
      <c r="EE26" s="18">
        <f>'март 2016 '!EE21+'февраль 2016'!EE20+'январь 2016'!EE21</f>
        <v>0</v>
      </c>
      <c r="EF26" s="18">
        <f>'март 2016 '!EF21+'февраль 2016'!EF20+'январь 2016'!EF21</f>
        <v>0</v>
      </c>
      <c r="EG26" s="18">
        <f>'март 2016 '!EG21+'февраль 2016'!EG20+'январь 2016'!EG21</f>
        <v>0</v>
      </c>
      <c r="EH26" s="18">
        <f>'март 2016 '!EH21+'февраль 2016'!EH20+'январь 2016'!EH21</f>
        <v>0</v>
      </c>
      <c r="EI26" s="18">
        <f>'март 2016 '!EI21+'февраль 2016'!EI20+'январь 2016'!EI21</f>
        <v>0</v>
      </c>
      <c r="EJ26" s="18">
        <f>'март 2016 '!EJ21+'февраль 2016'!EJ20+'январь 2016'!EJ21</f>
        <v>0</v>
      </c>
      <c r="EK26" s="18">
        <f>'март 2016 '!EK21+'февраль 2016'!EK20+'январь 2016'!EK21</f>
        <v>0</v>
      </c>
      <c r="EL26" s="18">
        <f>'март 2016 '!EL21+'февраль 2016'!EL20+'январь 2016'!EL21</f>
        <v>0</v>
      </c>
      <c r="EM26" s="18">
        <f>'март 2016 '!EM21+'февраль 2016'!EM20+'январь 2016'!EM21</f>
        <v>0</v>
      </c>
      <c r="EN26" s="18">
        <f>'март 2016 '!EN21+'февраль 2016'!EN20+'январь 2016'!EN21</f>
        <v>0</v>
      </c>
      <c r="EO26" s="18">
        <f>'март 2016 '!EO21+'февраль 2016'!EO20+'январь 2016'!EO21</f>
        <v>0</v>
      </c>
      <c r="EP26" s="18">
        <f>'март 2016 '!EP21+'февраль 2016'!EP20+'январь 2016'!EP21</f>
        <v>0</v>
      </c>
      <c r="EQ26" s="18">
        <f>'март 2016 '!EQ21+'февраль 2016'!EQ20+'январь 2016'!EQ21</f>
        <v>0</v>
      </c>
      <c r="ER26" s="18">
        <f>'март 2016 '!ER21+'февраль 2016'!ER20+'январь 2016'!ER21</f>
        <v>0</v>
      </c>
      <c r="ES26" s="18">
        <f>'март 2016 '!ES21+'февраль 2016'!ES20+'январь 2016'!ES21</f>
        <v>0</v>
      </c>
      <c r="ET26" s="18">
        <f>'март 2016 '!ET21+'февраль 2016'!ET20+'январь 2016'!ET21</f>
        <v>0</v>
      </c>
      <c r="EU26" s="18">
        <f>'март 2016 '!EU21+'февраль 2016'!EU20+'январь 2016'!EU21</f>
        <v>0</v>
      </c>
      <c r="EV26" s="18">
        <f>'март 2016 '!EV21+'февраль 2016'!EV20+'январь 2016'!EV21</f>
        <v>0</v>
      </c>
      <c r="EW26" s="18">
        <f>'март 2016 '!EW21+'февраль 2016'!EW20+'январь 2016'!EW21</f>
        <v>0</v>
      </c>
      <c r="EX26" s="18">
        <f>'март 2016 '!EX21+'февраль 2016'!EX20+'январь 2016'!EX21</f>
        <v>0</v>
      </c>
      <c r="EY26" s="18">
        <f>'март 2016 '!EY21+'февраль 2016'!EY20+'январь 2016'!EY21</f>
        <v>0</v>
      </c>
      <c r="EZ26" s="18">
        <f>'март 2016 '!EZ21+'февраль 2016'!EZ20+'январь 2016'!EZ21</f>
        <v>0</v>
      </c>
      <c r="FA26" s="18">
        <f>'март 2016 '!FA21+'февраль 2016'!FA20+'январь 2016'!FA21</f>
        <v>0</v>
      </c>
      <c r="FB26" s="18">
        <f>'март 2016 '!FB21+'февраль 2016'!FB20+'январь 2016'!FB21</f>
        <v>0</v>
      </c>
      <c r="FC26" s="18">
        <f>'март 2016 '!FC21+'февраль 2016'!FC20+'январь 2016'!FC21</f>
        <v>0</v>
      </c>
      <c r="FD26" s="18">
        <f>'март 2016 '!FD21+'февраль 2016'!FD20+'январь 2016'!FD21</f>
        <v>0</v>
      </c>
      <c r="FE26" s="18">
        <f>'март 2016 '!FE21+'февраль 2016'!FE20+'январь 2016'!FE21</f>
        <v>0</v>
      </c>
      <c r="FF26" s="18">
        <f>'март 2016 '!FF21+'февраль 2016'!FF20+'январь 2016'!FF21</f>
        <v>0</v>
      </c>
      <c r="FG26" s="18">
        <f>'март 2016 '!FG21+'февраль 2016'!FG20+'январь 2016'!FG21</f>
        <v>0</v>
      </c>
      <c r="FH26" s="18">
        <f>'март 2016 '!FH21+'февраль 2016'!FH20+'январь 2016'!FH21</f>
        <v>0</v>
      </c>
      <c r="FI26" s="18">
        <f>'март 2016 '!FI21+'февраль 2016'!FI20+'январь 2016'!FI21</f>
        <v>0</v>
      </c>
      <c r="FJ26" s="18">
        <f>'март 2016 '!FJ21+'февраль 2016'!FJ20+'январь 2016'!FJ21</f>
        <v>0</v>
      </c>
      <c r="FK26" s="18">
        <f>'март 2016 '!FK21+'февраль 2016'!FK20+'январь 2016'!FK21</f>
        <v>0</v>
      </c>
      <c r="FL26" s="18">
        <f>'март 2016 '!FL21+'февраль 2016'!FL20+'январь 2016'!FL21</f>
        <v>0</v>
      </c>
      <c r="FM26" s="18">
        <f>'март 2016 '!FM21+'февраль 2016'!FM20+'январь 2016'!FM21</f>
        <v>0</v>
      </c>
      <c r="FN26" s="18">
        <f>'март 2016 '!FN21+'февраль 2016'!FN20+'январь 2016'!FN21</f>
        <v>0</v>
      </c>
      <c r="FO26" s="18">
        <f>'март 2016 '!FO21+'февраль 2016'!FO20+'январь 2016'!FO21</f>
        <v>0</v>
      </c>
      <c r="FP26" s="18">
        <f>'март 2016 '!FP21+'февраль 2016'!FP20+'январь 2016'!FP21</f>
        <v>0</v>
      </c>
      <c r="FQ26" s="18">
        <f>'март 2016 '!FQ21+'февраль 2016'!FQ20+'январь 2016'!FQ21</f>
        <v>0</v>
      </c>
      <c r="FR26" s="18">
        <f>'март 2016 '!FR21+'февраль 2016'!FR20+'январь 2016'!FR21</f>
        <v>0</v>
      </c>
      <c r="FS26" s="18">
        <f>'март 2016 '!FS21+'февраль 2016'!FS20+'январь 2016'!FS21</f>
        <v>0</v>
      </c>
      <c r="FT26" s="18">
        <f>'март 2016 '!FT21+'февраль 2016'!FT20+'январь 2016'!FT21</f>
        <v>0</v>
      </c>
      <c r="FU26" s="18">
        <f>'март 2016 '!FU21+'февраль 2016'!FU20+'январь 2016'!FU21</f>
        <v>0</v>
      </c>
      <c r="FV26" s="18">
        <f>'март 2016 '!FV21+'февраль 2016'!FV20+'январь 2016'!FV21</f>
        <v>0</v>
      </c>
      <c r="FW26" s="18">
        <f>'март 2016 '!FW21+'февраль 2016'!FW20+'январь 2016'!FW21</f>
        <v>0</v>
      </c>
      <c r="FX26" s="18">
        <f>'март 2016 '!FX21+'февраль 2016'!FX20+'январь 2016'!FX21</f>
        <v>0</v>
      </c>
      <c r="FY26" s="18">
        <f>'март 2016 '!FY21+'февраль 2016'!FY20+'январь 2016'!FY21</f>
        <v>0</v>
      </c>
      <c r="FZ26" s="18">
        <f>'март 2016 '!FZ21+'февраль 2016'!FZ20+'январь 2016'!FZ21</f>
        <v>0</v>
      </c>
      <c r="GA26" s="18">
        <f>'март 2016 '!GA21+'февраль 2016'!GA20+'январь 2016'!GA21</f>
        <v>0</v>
      </c>
      <c r="GB26" s="18">
        <f>'март 2016 '!GB21+'февраль 2016'!GB20+'январь 2016'!GB21</f>
        <v>0</v>
      </c>
      <c r="GC26" s="18">
        <f>'март 2016 '!GC21+'февраль 2016'!GC20+'январь 2016'!GC21</f>
        <v>0</v>
      </c>
      <c r="GD26" s="18">
        <f>'март 2016 '!GD21+'февраль 2016'!GD20+'январь 2016'!GD21</f>
        <v>0</v>
      </c>
      <c r="GE26" s="18">
        <f>'март 2016 '!GE21+'февраль 2016'!GE20+'январь 2016'!GE21</f>
        <v>0</v>
      </c>
      <c r="GF26" s="18">
        <f>'март 2016 '!GF21+'февраль 2016'!GF20+'январь 2016'!GF21</f>
        <v>0</v>
      </c>
      <c r="GG26" s="18">
        <f>'март 2016 '!GG21+'февраль 2016'!GG20+'январь 2016'!GG21</f>
        <v>0</v>
      </c>
      <c r="GH26" s="18">
        <f>'март 2016 '!GH21+'февраль 2016'!GH20+'январь 2016'!GH21</f>
        <v>0</v>
      </c>
      <c r="GI26" s="18">
        <f>'март 2016 '!GI21+'февраль 2016'!GI20+'январь 2016'!GI21</f>
        <v>0</v>
      </c>
      <c r="GJ26" s="18">
        <f>'март 2016 '!GJ21+'февраль 2016'!GJ20+'январь 2016'!GJ21</f>
        <v>0</v>
      </c>
      <c r="GK26" s="18">
        <f>'март 2016 '!GK21+'февраль 2016'!GK20+'январь 2016'!GK21</f>
        <v>0</v>
      </c>
      <c r="GL26" s="18">
        <f>'март 2016 '!GL21+'февраль 2016'!GL20+'январь 2016'!GL21</f>
        <v>0</v>
      </c>
      <c r="GM26" s="18">
        <f>'март 2016 '!GM21+'февраль 2016'!GM20+'январь 2016'!GM21</f>
        <v>0</v>
      </c>
      <c r="GN26" s="18">
        <f>'март 2016 '!GN21+'февраль 2016'!GN20+'январь 2016'!GN21</f>
        <v>0</v>
      </c>
      <c r="GO26" s="18">
        <f>'март 2016 '!GO21+'февраль 2016'!GO20+'январь 2016'!GO21</f>
        <v>0</v>
      </c>
      <c r="GP26" s="18">
        <f>'март 2016 '!GP21+'февраль 2016'!GP20+'январь 2016'!GP21</f>
        <v>0</v>
      </c>
      <c r="GQ26" s="18">
        <f>'март 2016 '!GQ21+'февраль 2016'!GQ20+'январь 2016'!GQ21</f>
        <v>0</v>
      </c>
      <c r="GR26" s="18">
        <f>'март 2016 '!GR21+'февраль 2016'!GR20+'январь 2016'!GR21</f>
        <v>0</v>
      </c>
      <c r="GS26" s="18">
        <f>'март 2016 '!GS21+'февраль 2016'!GS20+'январь 2016'!GS21</f>
        <v>0</v>
      </c>
      <c r="GT26" s="18">
        <f>'март 2016 '!GT21+'февраль 2016'!GT20+'январь 2016'!GT21</f>
        <v>0</v>
      </c>
      <c r="GU26" s="18">
        <f>'март 2016 '!GU21+'февраль 2016'!GU20+'январь 2016'!GU21</f>
        <v>0</v>
      </c>
      <c r="GV26" s="18">
        <f>'март 2016 '!GV21+'февраль 2016'!GV20+'январь 2016'!GV21</f>
        <v>0</v>
      </c>
      <c r="GW26" s="18">
        <f>'март 2016 '!GW21+'февраль 2016'!GW20+'январь 2016'!GW21</f>
        <v>0</v>
      </c>
      <c r="GX26" s="18">
        <f>'март 2016 '!GX21+'февраль 2016'!GX20+'январь 2016'!GX21</f>
        <v>0</v>
      </c>
      <c r="GY26" s="18">
        <f>'март 2016 '!GY21+'февраль 2016'!GY20+'январь 2016'!GY21</f>
        <v>0</v>
      </c>
      <c r="GZ26" s="18">
        <f>'март 2016 '!GZ21+'февраль 2016'!GZ20+'январь 2016'!GZ21</f>
        <v>0</v>
      </c>
      <c r="HA26" s="18">
        <f>'март 2016 '!HA21+'февраль 2016'!HA20+'январь 2016'!HA21</f>
        <v>0</v>
      </c>
      <c r="HB26" s="18">
        <f>'март 2016 '!HB21+'февраль 2016'!HB20+'январь 2016'!HB21</f>
        <v>0</v>
      </c>
      <c r="HC26" s="18">
        <f>'март 2016 '!HC21+'февраль 2016'!HC20+'январь 2016'!HC21</f>
        <v>0</v>
      </c>
      <c r="HD26" s="18">
        <f>'март 2016 '!HD21+'февраль 2016'!HD20+'январь 2016'!HD21</f>
        <v>0</v>
      </c>
      <c r="HE26" s="18">
        <f>'март 2016 '!HE21+'февраль 2016'!HE20+'январь 2016'!HE21</f>
        <v>0</v>
      </c>
      <c r="HF26" s="18">
        <f>'март 2016 '!HF21+'февраль 2016'!HF20+'январь 2016'!HF21</f>
        <v>0</v>
      </c>
      <c r="HG26" s="18">
        <f>'март 2016 '!HG21+'февраль 2016'!HG20+'январь 2016'!HG21</f>
        <v>0</v>
      </c>
      <c r="HH26" s="18">
        <f>'март 2016 '!HH21+'февраль 2016'!HH20+'январь 2016'!HH21</f>
        <v>0</v>
      </c>
      <c r="HI26" s="18">
        <f>'март 2016 '!HI21+'февраль 2016'!HI20+'январь 2016'!HI21</f>
        <v>0</v>
      </c>
      <c r="HJ26" s="18">
        <f>'март 2016 '!HJ21+'февраль 2016'!HJ20+'январь 2016'!HJ21</f>
        <v>0</v>
      </c>
      <c r="HK26" s="18">
        <f>'март 2016 '!HK21+'февраль 2016'!HK20+'январь 2016'!HK21</f>
        <v>0</v>
      </c>
      <c r="HL26" s="18">
        <f>'март 2016 '!HL21+'февраль 2016'!HL20+'январь 2016'!HL21</f>
        <v>0</v>
      </c>
      <c r="HM26" s="18">
        <f>'март 2016 '!HM21+'февраль 2016'!HM20+'январь 2016'!HM21</f>
        <v>0</v>
      </c>
      <c r="HN26" s="18">
        <f>'март 2016 '!HN21+'февраль 2016'!HN20+'январь 2016'!HN21</f>
        <v>0</v>
      </c>
      <c r="HO26" s="18">
        <f>'март 2016 '!HO21+'февраль 2016'!HO20+'январь 2016'!HO21</f>
        <v>0</v>
      </c>
      <c r="HP26" s="18">
        <f>'март 2016 '!HP21+'февраль 2016'!HP20+'январь 2016'!HP21</f>
        <v>0</v>
      </c>
      <c r="HQ26" s="18">
        <f>'март 2016 '!HQ21+'февраль 2016'!HQ20+'январь 2016'!HQ21</f>
        <v>0</v>
      </c>
      <c r="HR26" s="18">
        <f>'март 2016 '!HR21+'февраль 2016'!HR20+'январь 2016'!HR21</f>
        <v>0</v>
      </c>
      <c r="HS26" s="18">
        <f>'март 2016 '!HS21+'февраль 2016'!HS20+'январь 2016'!HS21</f>
        <v>0</v>
      </c>
      <c r="HT26" s="18">
        <f>'март 2016 '!HT21+'февраль 2016'!HT20+'январь 2016'!HT21</f>
        <v>0</v>
      </c>
      <c r="HU26" s="18">
        <f>'март 2016 '!HU21+'февраль 2016'!HU20+'январь 2016'!HU21</f>
        <v>0</v>
      </c>
      <c r="HV26" s="18">
        <f>'март 2016 '!HV21+'февраль 2016'!HV20+'январь 2016'!HV21</f>
        <v>0</v>
      </c>
      <c r="HW26" s="18">
        <f>'март 2016 '!HW21+'февраль 2016'!HW20+'январь 2016'!HW21</f>
        <v>0</v>
      </c>
      <c r="HX26" s="18">
        <f>'март 2016 '!HX21+'февраль 2016'!HX20+'январь 2016'!HX21</f>
        <v>0</v>
      </c>
      <c r="HY26" s="18">
        <f>'март 2016 '!HY21+'февраль 2016'!HY20+'январь 2016'!HY21</f>
        <v>0</v>
      </c>
      <c r="HZ26" s="18">
        <f>'март 2016 '!HZ21+'февраль 2016'!HZ20+'январь 2016'!HZ21</f>
        <v>0</v>
      </c>
      <c r="IA26" s="18">
        <f>'март 2016 '!IA21+'февраль 2016'!IA20+'январь 2016'!IA21</f>
        <v>0</v>
      </c>
      <c r="IB26" s="18">
        <f>'март 2016 '!IB21+'февраль 2016'!IB20+'январь 2016'!IB21</f>
        <v>0</v>
      </c>
      <c r="IC26" s="18">
        <f>'март 2016 '!IC21+'февраль 2016'!IC20+'январь 2016'!IC21</f>
        <v>0</v>
      </c>
      <c r="ID26" s="18">
        <f>'март 2016 '!ID21+'февраль 2016'!ID20+'январь 2016'!ID21</f>
        <v>0</v>
      </c>
      <c r="IE26" s="18">
        <f>'март 2016 '!IE21+'февраль 2016'!IE20+'январь 2016'!IE21</f>
        <v>0</v>
      </c>
      <c r="IF26" s="18">
        <f>'март 2016 '!IF21+'февраль 2016'!IF20+'январь 2016'!IF21</f>
        <v>0</v>
      </c>
    </row>
    <row r="27" spans="1:240" ht="13.5" customHeight="1">
      <c r="A27" s="15" t="s">
        <v>36</v>
      </c>
      <c r="B27" s="45" t="s">
        <v>37</v>
      </c>
      <c r="C27" s="16" t="s">
        <v>35</v>
      </c>
      <c r="D27" s="23">
        <f t="shared" si="2"/>
        <v>0</v>
      </c>
      <c r="E27" s="17">
        <f t="shared" si="3"/>
        <v>0</v>
      </c>
      <c r="F27" s="17"/>
      <c r="G27" s="18">
        <f>'март 2016 '!G22+'февраль 2016'!G21+'январь 2016'!G22</f>
        <v>0</v>
      </c>
      <c r="H27" s="18">
        <f>'март 2016 '!H22+'февраль 2016'!H21+'январь 2016'!H22</f>
        <v>0</v>
      </c>
      <c r="I27" s="18">
        <f>'март 2016 '!I22+'февраль 2016'!I21+'январь 2016'!I22</f>
        <v>0</v>
      </c>
      <c r="J27" s="18">
        <f>'март 2016 '!J22+'февраль 2016'!J21+'январь 2016'!J22</f>
        <v>0</v>
      </c>
      <c r="K27" s="18">
        <f>'март 2016 '!K22+'февраль 2016'!K21+'январь 2016'!K22</f>
        <v>0</v>
      </c>
      <c r="L27" s="18">
        <f>'март 2016 '!L22+'февраль 2016'!L21+'январь 2016'!L22</f>
        <v>0</v>
      </c>
      <c r="M27" s="18">
        <f>'март 2016 '!M22+'февраль 2016'!M21+'январь 2016'!M22</f>
        <v>0</v>
      </c>
      <c r="N27" s="18">
        <f>'март 2016 '!N22+'февраль 2016'!N21+'январь 2016'!N22</f>
        <v>0</v>
      </c>
      <c r="O27" s="18">
        <f>'март 2016 '!O22+'февраль 2016'!O21+'январь 2016'!O22</f>
        <v>0</v>
      </c>
      <c r="P27" s="18">
        <f>'март 2016 '!P22+'февраль 2016'!P21+'январь 2016'!P22</f>
        <v>0</v>
      </c>
      <c r="Q27" s="18">
        <f>'март 2016 '!Q22+'февраль 2016'!Q21+'январь 2016'!Q22</f>
        <v>0</v>
      </c>
      <c r="R27" s="18">
        <f>'март 2016 '!R22+'февраль 2016'!R21+'январь 2016'!R22</f>
        <v>0</v>
      </c>
      <c r="S27" s="18">
        <f>'март 2016 '!S22+'февраль 2016'!S21+'январь 2016'!S22</f>
        <v>0</v>
      </c>
      <c r="T27" s="18">
        <f>'март 2016 '!T22+'февраль 2016'!T21+'январь 2016'!T22</f>
        <v>0</v>
      </c>
      <c r="U27" s="18">
        <f>'март 2016 '!U22+'февраль 2016'!U21+'январь 2016'!U22</f>
        <v>0</v>
      </c>
      <c r="V27" s="18">
        <f>'март 2016 '!V22+'февраль 2016'!V21+'январь 2016'!V22</f>
        <v>0</v>
      </c>
      <c r="W27" s="18">
        <f>'март 2016 '!W22+'февраль 2016'!W21+'январь 2016'!W22</f>
        <v>0</v>
      </c>
      <c r="X27" s="18">
        <f>'март 2016 '!X22+'февраль 2016'!X21+'январь 2016'!X22</f>
        <v>0</v>
      </c>
      <c r="Y27" s="18">
        <f>'март 2016 '!Y22+'февраль 2016'!Y21+'январь 2016'!Y22</f>
        <v>0</v>
      </c>
      <c r="Z27" s="18">
        <f>'март 2016 '!Z22+'февраль 2016'!Z21+'январь 2016'!Z22</f>
        <v>0</v>
      </c>
      <c r="AA27" s="18">
        <f>'март 2016 '!AA22+'февраль 2016'!AA21+'январь 2016'!AA22</f>
        <v>0</v>
      </c>
      <c r="AB27" s="18">
        <f>'март 2016 '!AB22+'февраль 2016'!AB21+'январь 2016'!AB22</f>
        <v>0</v>
      </c>
      <c r="AC27" s="18">
        <f>'март 2016 '!AC22+'февраль 2016'!AC21+'январь 2016'!AC22</f>
        <v>0</v>
      </c>
      <c r="AD27" s="18">
        <f>'март 2016 '!AD22+'февраль 2016'!AD21+'январь 2016'!AD22</f>
        <v>0</v>
      </c>
      <c r="AE27" s="18">
        <f>'март 2016 '!AE22+'февраль 2016'!AE21+'январь 2016'!AE22</f>
        <v>0</v>
      </c>
      <c r="AF27" s="18">
        <f>'март 2016 '!AF22+'февраль 2016'!AF21+'январь 2016'!AF22</f>
        <v>0</v>
      </c>
      <c r="AG27" s="18">
        <f>'март 2016 '!AG22+'февраль 2016'!AG21+'январь 2016'!AG22</f>
        <v>0</v>
      </c>
      <c r="AH27" s="18">
        <f>'март 2016 '!AH22+'февраль 2016'!AH21+'январь 2016'!AH22</f>
        <v>0</v>
      </c>
      <c r="AI27" s="18">
        <f>'март 2016 '!AI22+'февраль 2016'!AI21+'январь 2016'!AI22</f>
        <v>0</v>
      </c>
      <c r="AJ27" s="18">
        <f>'март 2016 '!AJ22+'февраль 2016'!AJ21+'январь 2016'!AJ22</f>
        <v>0</v>
      </c>
      <c r="AK27" s="18">
        <f>'март 2016 '!AK22+'февраль 2016'!AK21+'январь 2016'!AK22</f>
        <v>0</v>
      </c>
      <c r="AL27" s="18">
        <f>'март 2016 '!AL22+'февраль 2016'!AL21+'январь 2016'!AL22</f>
        <v>0</v>
      </c>
      <c r="AM27" s="18">
        <f>'март 2016 '!AM22+'февраль 2016'!AM21+'январь 2016'!AM22</f>
        <v>0</v>
      </c>
      <c r="AN27" s="18">
        <f>'март 2016 '!AN22+'февраль 2016'!AN21+'январь 2016'!AN22</f>
        <v>0</v>
      </c>
      <c r="AO27" s="18">
        <f>'март 2016 '!AO22+'февраль 2016'!AO21+'январь 2016'!AO22</f>
        <v>0</v>
      </c>
      <c r="AP27" s="18">
        <f>'март 2016 '!AP22+'февраль 2016'!AP21+'январь 2016'!AP22</f>
        <v>0</v>
      </c>
      <c r="AQ27" s="18">
        <f>'март 2016 '!AQ22+'февраль 2016'!AQ21+'январь 2016'!AQ22</f>
        <v>0</v>
      </c>
      <c r="AR27" s="18">
        <f>'март 2016 '!AR22+'февраль 2016'!AR21+'январь 2016'!AR22</f>
        <v>0</v>
      </c>
      <c r="AS27" s="18">
        <f>'март 2016 '!AS22+'февраль 2016'!AS21+'январь 2016'!AS22</f>
        <v>0</v>
      </c>
      <c r="AT27" s="18">
        <f>'март 2016 '!AT22+'февраль 2016'!AT21+'январь 2016'!AT22</f>
        <v>0</v>
      </c>
      <c r="AU27" s="18">
        <f>'март 2016 '!AU22+'февраль 2016'!AU21+'январь 2016'!AU22</f>
        <v>0</v>
      </c>
      <c r="AV27" s="18">
        <f>'март 2016 '!AV22+'февраль 2016'!AV21+'январь 2016'!AV22</f>
        <v>0</v>
      </c>
      <c r="AW27" s="18">
        <f>'март 2016 '!AW22+'февраль 2016'!AW21+'январь 2016'!AW22</f>
        <v>0</v>
      </c>
      <c r="AX27" s="18">
        <f>'март 2016 '!AX22+'февраль 2016'!AX21+'январь 2016'!AX22</f>
        <v>0</v>
      </c>
      <c r="AY27" s="18">
        <f>'март 2016 '!AY22+'февраль 2016'!AY21+'январь 2016'!AY22</f>
        <v>0</v>
      </c>
      <c r="AZ27" s="18">
        <f>'март 2016 '!AZ22+'февраль 2016'!AZ21+'январь 2016'!AZ22</f>
        <v>0</v>
      </c>
      <c r="BA27" s="18">
        <f>'март 2016 '!BA22+'февраль 2016'!BA21+'январь 2016'!BA22</f>
        <v>0</v>
      </c>
      <c r="BB27" s="18">
        <f>'март 2016 '!BB22+'февраль 2016'!BB21+'январь 2016'!BB22</f>
        <v>0</v>
      </c>
      <c r="BC27" s="18">
        <f>'март 2016 '!BC22+'февраль 2016'!BC21+'январь 2016'!BC22</f>
        <v>0</v>
      </c>
      <c r="BD27" s="18">
        <f>'март 2016 '!BD22+'февраль 2016'!BD21+'январь 2016'!BD22</f>
        <v>0</v>
      </c>
      <c r="BE27" s="18">
        <f>'март 2016 '!BE22+'февраль 2016'!BE21+'январь 2016'!BE22</f>
        <v>0</v>
      </c>
      <c r="BF27" s="18">
        <f>'март 2016 '!BF22+'февраль 2016'!BF21+'январь 2016'!BF22</f>
        <v>0</v>
      </c>
      <c r="BG27" s="18">
        <f>'март 2016 '!BG22+'февраль 2016'!BG21+'январь 2016'!BG22</f>
        <v>0</v>
      </c>
      <c r="BH27" s="18">
        <f>'март 2016 '!BH22+'февраль 2016'!BH21+'январь 2016'!BH22</f>
        <v>0</v>
      </c>
      <c r="BI27" s="18">
        <f>'март 2016 '!BI22+'февраль 2016'!BI21+'январь 2016'!BI22</f>
        <v>0</v>
      </c>
      <c r="BJ27" s="18">
        <f>'март 2016 '!BJ22+'февраль 2016'!BJ21+'январь 2016'!BJ22</f>
        <v>0</v>
      </c>
      <c r="BK27" s="18">
        <f>'март 2016 '!BK22+'февраль 2016'!BK21+'январь 2016'!BK22</f>
        <v>0</v>
      </c>
      <c r="BL27" s="18">
        <f>'март 2016 '!BL22+'февраль 2016'!BL21+'январь 2016'!BL22</f>
        <v>0</v>
      </c>
      <c r="BM27" s="18">
        <f>'март 2016 '!BM22+'февраль 2016'!BM21+'январь 2016'!BM22</f>
        <v>0</v>
      </c>
      <c r="BN27" s="18">
        <f>'март 2016 '!BN22+'февраль 2016'!BN21+'январь 2016'!BN22</f>
        <v>0</v>
      </c>
      <c r="BO27" s="18">
        <f>'март 2016 '!BO22+'февраль 2016'!BO21+'январь 2016'!BO22</f>
        <v>0</v>
      </c>
      <c r="BP27" s="18">
        <f>'март 2016 '!BP22+'февраль 2016'!BP21+'январь 2016'!BP22</f>
        <v>0</v>
      </c>
      <c r="BQ27" s="18">
        <f>'март 2016 '!BQ22+'февраль 2016'!BQ21+'январь 2016'!BQ22</f>
        <v>0</v>
      </c>
      <c r="BR27" s="18">
        <f>'март 2016 '!BR22+'февраль 2016'!BR21+'январь 2016'!BR22</f>
        <v>0</v>
      </c>
      <c r="BS27" s="18">
        <f>'март 2016 '!BS22+'февраль 2016'!BS21+'январь 2016'!BS22</f>
        <v>0</v>
      </c>
      <c r="BT27" s="18">
        <f>'март 2016 '!BT22+'февраль 2016'!BT21+'январь 2016'!BT22</f>
        <v>0</v>
      </c>
      <c r="BU27" s="18">
        <f>'март 2016 '!BU22+'февраль 2016'!BU21+'январь 2016'!BU22</f>
        <v>0</v>
      </c>
      <c r="BV27" s="18">
        <f>'март 2016 '!BV22+'февраль 2016'!BV21+'январь 2016'!BV22</f>
        <v>0</v>
      </c>
      <c r="BW27" s="18">
        <f>'март 2016 '!BW22+'февраль 2016'!BW21+'январь 2016'!BW22</f>
        <v>0</v>
      </c>
      <c r="BX27" s="18">
        <f>'март 2016 '!BX22+'февраль 2016'!BX21+'январь 2016'!BX22</f>
        <v>0</v>
      </c>
      <c r="BY27" s="18">
        <f>'март 2016 '!BY22+'февраль 2016'!BY21+'январь 2016'!BY22</f>
        <v>0</v>
      </c>
      <c r="BZ27" s="18">
        <f>'март 2016 '!BZ22+'февраль 2016'!BZ21+'январь 2016'!BZ22</f>
        <v>0</v>
      </c>
      <c r="CA27" s="18">
        <f>'март 2016 '!CA22+'февраль 2016'!CA21+'январь 2016'!CA22</f>
        <v>0</v>
      </c>
      <c r="CB27" s="18">
        <f>'март 2016 '!CB22+'февраль 2016'!CB21+'январь 2016'!CB22</f>
        <v>0</v>
      </c>
      <c r="CC27" s="18">
        <f>'март 2016 '!CC22+'февраль 2016'!CC21+'январь 2016'!CC22</f>
        <v>0</v>
      </c>
      <c r="CD27" s="18">
        <f>'март 2016 '!CD22+'февраль 2016'!CD21+'январь 2016'!CD22</f>
        <v>0</v>
      </c>
      <c r="CE27" s="18">
        <f>'март 2016 '!CE22+'февраль 2016'!CE21+'январь 2016'!CE22</f>
        <v>0</v>
      </c>
      <c r="CF27" s="18">
        <f>'март 2016 '!CF22+'февраль 2016'!CF21+'январь 2016'!CF22</f>
        <v>0</v>
      </c>
      <c r="CG27" s="18">
        <f>'март 2016 '!CG22+'февраль 2016'!CG21+'январь 2016'!CG22</f>
        <v>0</v>
      </c>
      <c r="CH27" s="18">
        <f>'март 2016 '!CH22+'февраль 2016'!CH21+'январь 2016'!CH22</f>
        <v>0</v>
      </c>
      <c r="CI27" s="18">
        <f>'март 2016 '!CI22+'февраль 2016'!CI21+'январь 2016'!CI22</f>
        <v>0</v>
      </c>
      <c r="CJ27" s="18">
        <f>'март 2016 '!CJ22+'февраль 2016'!CJ21+'январь 2016'!CJ22</f>
        <v>0</v>
      </c>
      <c r="CK27" s="18">
        <f>'март 2016 '!CK22+'февраль 2016'!CK21+'январь 2016'!CK22</f>
        <v>0</v>
      </c>
      <c r="CL27" s="18">
        <f>'март 2016 '!CL22+'февраль 2016'!CL21+'январь 2016'!CL22</f>
        <v>0</v>
      </c>
      <c r="CM27" s="18">
        <f>'март 2016 '!CM22+'февраль 2016'!CM21+'январь 2016'!CM22</f>
        <v>0</v>
      </c>
      <c r="CN27" s="18">
        <f>'март 2016 '!CN22+'февраль 2016'!CN21+'январь 2016'!CN22</f>
        <v>0</v>
      </c>
      <c r="CO27" s="18">
        <f>'март 2016 '!CO22+'февраль 2016'!CO21+'январь 2016'!CO22</f>
        <v>0</v>
      </c>
      <c r="CP27" s="18">
        <f>'март 2016 '!CP22+'февраль 2016'!CP21+'январь 2016'!CP22</f>
        <v>0</v>
      </c>
      <c r="CQ27" s="18">
        <f>'март 2016 '!CQ22+'февраль 2016'!CQ21+'январь 2016'!CQ22</f>
        <v>0</v>
      </c>
      <c r="CR27" s="18">
        <f>'март 2016 '!CR22+'февраль 2016'!CR21+'январь 2016'!CR22</f>
        <v>0</v>
      </c>
      <c r="CS27" s="18">
        <f>'март 2016 '!CS22+'февраль 2016'!CS21+'январь 2016'!CS22</f>
        <v>0</v>
      </c>
      <c r="CT27" s="18">
        <f>'март 2016 '!CT22+'февраль 2016'!CT21+'январь 2016'!CT22</f>
        <v>0</v>
      </c>
      <c r="CU27" s="18">
        <f>'март 2016 '!CU22+'февраль 2016'!CU21+'январь 2016'!CU22</f>
        <v>0</v>
      </c>
      <c r="CV27" s="18">
        <f>'март 2016 '!CV22+'февраль 2016'!CV21+'январь 2016'!CV22</f>
        <v>0</v>
      </c>
      <c r="CW27" s="18">
        <f>'март 2016 '!CW22+'февраль 2016'!CW21+'январь 2016'!CW22</f>
        <v>0</v>
      </c>
      <c r="CX27" s="18">
        <f>'март 2016 '!CX22+'февраль 2016'!CX21+'январь 2016'!CX22</f>
        <v>0</v>
      </c>
      <c r="CY27" s="18">
        <f>'март 2016 '!CY22+'февраль 2016'!CY21+'январь 2016'!CY22</f>
        <v>0</v>
      </c>
      <c r="CZ27" s="18">
        <f>'март 2016 '!CZ22+'февраль 2016'!CZ21+'январь 2016'!CZ22</f>
        <v>0</v>
      </c>
      <c r="DA27" s="18">
        <f>'март 2016 '!DA22+'февраль 2016'!DA21+'январь 2016'!DA22</f>
        <v>0</v>
      </c>
      <c r="DB27" s="18">
        <f>'март 2016 '!DB22+'февраль 2016'!DB21+'январь 2016'!DB22</f>
        <v>0</v>
      </c>
      <c r="DC27" s="18">
        <f>'март 2016 '!DC22+'февраль 2016'!DC21+'январь 2016'!DC22</f>
        <v>0</v>
      </c>
      <c r="DD27" s="18">
        <f>'март 2016 '!DD22+'февраль 2016'!DD21+'январь 2016'!DD22</f>
        <v>0</v>
      </c>
      <c r="DE27" s="18">
        <f>'март 2016 '!DE22+'февраль 2016'!DE21+'январь 2016'!DE22</f>
        <v>0</v>
      </c>
      <c r="DF27" s="18">
        <f>'март 2016 '!DF22+'февраль 2016'!DF21+'январь 2016'!DF22</f>
        <v>0</v>
      </c>
      <c r="DG27" s="18">
        <f>'март 2016 '!DG22+'февраль 2016'!DG21+'январь 2016'!DG22</f>
        <v>0</v>
      </c>
      <c r="DH27" s="18">
        <f>'март 2016 '!DH22+'февраль 2016'!DH21+'январь 2016'!DH22</f>
        <v>0</v>
      </c>
      <c r="DI27" s="18">
        <f>'март 2016 '!DI22+'февраль 2016'!DI21+'январь 2016'!DI22</f>
        <v>0</v>
      </c>
      <c r="DJ27" s="18">
        <f>'март 2016 '!DJ22+'февраль 2016'!DJ21+'январь 2016'!DJ22</f>
        <v>0</v>
      </c>
      <c r="DK27" s="18">
        <f>'март 2016 '!DK22+'февраль 2016'!DK21+'январь 2016'!DK22</f>
        <v>0</v>
      </c>
      <c r="DL27" s="18">
        <f>'март 2016 '!DL22+'февраль 2016'!DL21+'январь 2016'!DL22</f>
        <v>0</v>
      </c>
      <c r="DM27" s="18">
        <f>'март 2016 '!DM22+'февраль 2016'!DM21+'январь 2016'!DM22</f>
        <v>0</v>
      </c>
      <c r="DN27" s="18">
        <f>'март 2016 '!DN22+'февраль 2016'!DN21+'январь 2016'!DN22</f>
        <v>0</v>
      </c>
      <c r="DO27" s="18">
        <f>'март 2016 '!DO22+'февраль 2016'!DO21+'январь 2016'!DO22</f>
        <v>0</v>
      </c>
      <c r="DP27" s="18">
        <f>'март 2016 '!DP22+'февраль 2016'!DP21+'январь 2016'!DP22</f>
        <v>0</v>
      </c>
      <c r="DQ27" s="18">
        <f>'март 2016 '!DQ22+'февраль 2016'!DQ21+'январь 2016'!DQ22</f>
        <v>0</v>
      </c>
      <c r="DR27" s="18">
        <f>'март 2016 '!DR22+'февраль 2016'!DR21+'январь 2016'!DR22</f>
        <v>0</v>
      </c>
      <c r="DS27" s="18">
        <f>'март 2016 '!DS22+'февраль 2016'!DS21+'январь 2016'!DS22</f>
        <v>0</v>
      </c>
      <c r="DT27" s="18">
        <f>'март 2016 '!DT22+'февраль 2016'!DT21+'январь 2016'!DT22</f>
        <v>0</v>
      </c>
      <c r="DU27" s="18">
        <f>'март 2016 '!DU22+'февраль 2016'!DU21+'январь 2016'!DU22</f>
        <v>0</v>
      </c>
      <c r="DV27" s="18">
        <f>'март 2016 '!DV22+'февраль 2016'!DV21+'январь 2016'!DV22</f>
        <v>0</v>
      </c>
      <c r="DW27" s="18">
        <f>'март 2016 '!DW22+'февраль 2016'!DW21+'январь 2016'!DW22</f>
        <v>0</v>
      </c>
      <c r="DX27" s="18">
        <f>'март 2016 '!DX22+'февраль 2016'!DX21+'январь 2016'!DX22</f>
        <v>0</v>
      </c>
      <c r="DY27" s="18">
        <f>'март 2016 '!DY22+'февраль 2016'!DY21+'январь 2016'!DY22</f>
        <v>0</v>
      </c>
      <c r="DZ27" s="18">
        <f>'март 2016 '!DZ22+'февраль 2016'!DZ21+'январь 2016'!DZ22</f>
        <v>0</v>
      </c>
      <c r="EA27" s="18">
        <f>'март 2016 '!EA22+'февраль 2016'!EA21+'январь 2016'!EA22</f>
        <v>0</v>
      </c>
      <c r="EB27" s="18">
        <f>'март 2016 '!EB22+'февраль 2016'!EB21+'январь 2016'!EB22</f>
        <v>0</v>
      </c>
      <c r="EC27" s="18">
        <f>'март 2016 '!EC22+'февраль 2016'!EC21+'январь 2016'!EC22</f>
        <v>0</v>
      </c>
      <c r="ED27" s="18">
        <f>'март 2016 '!ED22+'февраль 2016'!ED21+'январь 2016'!ED22</f>
        <v>0</v>
      </c>
      <c r="EE27" s="18">
        <f>'март 2016 '!EE22+'февраль 2016'!EE21+'январь 2016'!EE22</f>
        <v>0</v>
      </c>
      <c r="EF27" s="18">
        <f>'март 2016 '!EF22+'февраль 2016'!EF21+'январь 2016'!EF22</f>
        <v>0</v>
      </c>
      <c r="EG27" s="18">
        <f>'март 2016 '!EG22+'февраль 2016'!EG21+'январь 2016'!EG22</f>
        <v>0</v>
      </c>
      <c r="EH27" s="18">
        <f>'март 2016 '!EH22+'февраль 2016'!EH21+'январь 2016'!EH22</f>
        <v>0</v>
      </c>
      <c r="EI27" s="18">
        <f>'март 2016 '!EI22+'февраль 2016'!EI21+'январь 2016'!EI22</f>
        <v>0</v>
      </c>
      <c r="EJ27" s="18">
        <f>'март 2016 '!EJ22+'февраль 2016'!EJ21+'январь 2016'!EJ22</f>
        <v>0</v>
      </c>
      <c r="EK27" s="18">
        <f>'март 2016 '!EK22+'февраль 2016'!EK21+'январь 2016'!EK22</f>
        <v>0</v>
      </c>
      <c r="EL27" s="18">
        <f>'март 2016 '!EL22+'февраль 2016'!EL21+'январь 2016'!EL22</f>
        <v>0</v>
      </c>
      <c r="EM27" s="18">
        <f>'март 2016 '!EM22+'февраль 2016'!EM21+'январь 2016'!EM22</f>
        <v>0</v>
      </c>
      <c r="EN27" s="18">
        <f>'март 2016 '!EN22+'февраль 2016'!EN21+'январь 2016'!EN22</f>
        <v>0</v>
      </c>
      <c r="EO27" s="18">
        <f>'март 2016 '!EO22+'февраль 2016'!EO21+'январь 2016'!EO22</f>
        <v>0</v>
      </c>
      <c r="EP27" s="18">
        <f>'март 2016 '!EP22+'февраль 2016'!EP21+'январь 2016'!EP22</f>
        <v>0</v>
      </c>
      <c r="EQ27" s="18">
        <f>'март 2016 '!EQ22+'февраль 2016'!EQ21+'январь 2016'!EQ22</f>
        <v>0</v>
      </c>
      <c r="ER27" s="18">
        <f>'март 2016 '!ER22+'февраль 2016'!ER21+'январь 2016'!ER22</f>
        <v>0</v>
      </c>
      <c r="ES27" s="18">
        <f>'март 2016 '!ES22+'февраль 2016'!ES21+'январь 2016'!ES22</f>
        <v>0</v>
      </c>
      <c r="ET27" s="18">
        <f>'март 2016 '!ET22+'февраль 2016'!ET21+'январь 2016'!ET22</f>
        <v>0</v>
      </c>
      <c r="EU27" s="18">
        <f>'март 2016 '!EU22+'февраль 2016'!EU21+'январь 2016'!EU22</f>
        <v>0</v>
      </c>
      <c r="EV27" s="18">
        <f>'март 2016 '!EV22+'февраль 2016'!EV21+'январь 2016'!EV22</f>
        <v>0</v>
      </c>
      <c r="EW27" s="18">
        <f>'март 2016 '!EW22+'февраль 2016'!EW21+'январь 2016'!EW22</f>
        <v>0</v>
      </c>
      <c r="EX27" s="18">
        <f>'март 2016 '!EX22+'февраль 2016'!EX21+'январь 2016'!EX22</f>
        <v>0</v>
      </c>
      <c r="EY27" s="18">
        <f>'март 2016 '!EY22+'февраль 2016'!EY21+'январь 2016'!EY22</f>
        <v>0</v>
      </c>
      <c r="EZ27" s="18">
        <f>'март 2016 '!EZ22+'февраль 2016'!EZ21+'январь 2016'!EZ22</f>
        <v>0</v>
      </c>
      <c r="FA27" s="18">
        <f>'март 2016 '!FA22+'февраль 2016'!FA21+'январь 2016'!FA22</f>
        <v>0</v>
      </c>
      <c r="FB27" s="18">
        <f>'март 2016 '!FB22+'февраль 2016'!FB21+'январь 2016'!FB22</f>
        <v>0</v>
      </c>
      <c r="FC27" s="18">
        <f>'март 2016 '!FC22+'февраль 2016'!FC21+'январь 2016'!FC22</f>
        <v>0</v>
      </c>
      <c r="FD27" s="18">
        <f>'март 2016 '!FD22+'февраль 2016'!FD21+'январь 2016'!FD22</f>
        <v>0</v>
      </c>
      <c r="FE27" s="18">
        <f>'март 2016 '!FE22+'февраль 2016'!FE21+'январь 2016'!FE22</f>
        <v>0</v>
      </c>
      <c r="FF27" s="18">
        <f>'март 2016 '!FF22+'февраль 2016'!FF21+'январь 2016'!FF22</f>
        <v>0</v>
      </c>
      <c r="FG27" s="18">
        <f>'март 2016 '!FG22+'февраль 2016'!FG21+'январь 2016'!FG22</f>
        <v>0</v>
      </c>
      <c r="FH27" s="18">
        <f>'март 2016 '!FH22+'февраль 2016'!FH21+'январь 2016'!FH22</f>
        <v>0</v>
      </c>
      <c r="FI27" s="18">
        <f>'март 2016 '!FI22+'февраль 2016'!FI21+'январь 2016'!FI22</f>
        <v>0</v>
      </c>
      <c r="FJ27" s="18">
        <f>'март 2016 '!FJ22+'февраль 2016'!FJ21+'январь 2016'!FJ22</f>
        <v>0</v>
      </c>
      <c r="FK27" s="18">
        <f>'март 2016 '!FK22+'февраль 2016'!FK21+'январь 2016'!FK22</f>
        <v>0</v>
      </c>
      <c r="FL27" s="18">
        <f>'март 2016 '!FL22+'февраль 2016'!FL21+'январь 2016'!FL22</f>
        <v>0</v>
      </c>
      <c r="FM27" s="18">
        <f>'март 2016 '!FM22+'февраль 2016'!FM21+'январь 2016'!FM22</f>
        <v>0</v>
      </c>
      <c r="FN27" s="18">
        <f>'март 2016 '!FN22+'февраль 2016'!FN21+'январь 2016'!FN22</f>
        <v>0</v>
      </c>
      <c r="FO27" s="18">
        <f>'март 2016 '!FO22+'февраль 2016'!FO21+'январь 2016'!FO22</f>
        <v>0</v>
      </c>
      <c r="FP27" s="18">
        <f>'март 2016 '!FP22+'февраль 2016'!FP21+'январь 2016'!FP22</f>
        <v>0</v>
      </c>
      <c r="FQ27" s="18">
        <f>'март 2016 '!FQ22+'февраль 2016'!FQ21+'январь 2016'!FQ22</f>
        <v>0</v>
      </c>
      <c r="FR27" s="18">
        <f>'март 2016 '!FR22+'февраль 2016'!FR21+'январь 2016'!FR22</f>
        <v>0</v>
      </c>
      <c r="FS27" s="18">
        <f>'март 2016 '!FS22+'февраль 2016'!FS21+'январь 2016'!FS22</f>
        <v>0</v>
      </c>
      <c r="FT27" s="18">
        <f>'март 2016 '!FT22+'февраль 2016'!FT21+'январь 2016'!FT22</f>
        <v>0</v>
      </c>
      <c r="FU27" s="18">
        <f>'март 2016 '!FU22+'февраль 2016'!FU21+'январь 2016'!FU22</f>
        <v>0</v>
      </c>
      <c r="FV27" s="18">
        <f>'март 2016 '!FV22+'февраль 2016'!FV21+'январь 2016'!FV22</f>
        <v>0</v>
      </c>
      <c r="FW27" s="18">
        <f>'март 2016 '!FW22+'февраль 2016'!FW21+'январь 2016'!FW22</f>
        <v>0</v>
      </c>
      <c r="FX27" s="18">
        <f>'март 2016 '!FX22+'февраль 2016'!FX21+'январь 2016'!FX22</f>
        <v>0</v>
      </c>
      <c r="FY27" s="18">
        <f>'март 2016 '!FY22+'февраль 2016'!FY21+'январь 2016'!FY22</f>
        <v>0</v>
      </c>
      <c r="FZ27" s="18">
        <f>'март 2016 '!FZ22+'февраль 2016'!FZ21+'январь 2016'!FZ22</f>
        <v>0</v>
      </c>
      <c r="GA27" s="18">
        <f>'март 2016 '!GA22+'февраль 2016'!GA21+'январь 2016'!GA22</f>
        <v>0</v>
      </c>
      <c r="GB27" s="18">
        <f>'март 2016 '!GB22+'февраль 2016'!GB21+'январь 2016'!GB22</f>
        <v>0</v>
      </c>
      <c r="GC27" s="18">
        <f>'март 2016 '!GC22+'февраль 2016'!GC21+'январь 2016'!GC22</f>
        <v>0</v>
      </c>
      <c r="GD27" s="18">
        <f>'март 2016 '!GD22+'февраль 2016'!GD21+'январь 2016'!GD22</f>
        <v>0</v>
      </c>
      <c r="GE27" s="18">
        <f>'март 2016 '!GE22+'февраль 2016'!GE21+'январь 2016'!GE22</f>
        <v>0</v>
      </c>
      <c r="GF27" s="18">
        <f>'март 2016 '!GF22+'февраль 2016'!GF21+'январь 2016'!GF22</f>
        <v>0</v>
      </c>
      <c r="GG27" s="18">
        <f>'март 2016 '!GG22+'февраль 2016'!GG21+'январь 2016'!GG22</f>
        <v>0</v>
      </c>
      <c r="GH27" s="18">
        <f>'март 2016 '!GH22+'февраль 2016'!GH21+'январь 2016'!GH22</f>
        <v>0</v>
      </c>
      <c r="GI27" s="18">
        <f>'март 2016 '!GI22+'февраль 2016'!GI21+'январь 2016'!GI22</f>
        <v>0</v>
      </c>
      <c r="GJ27" s="18">
        <f>'март 2016 '!GJ22+'февраль 2016'!GJ21+'январь 2016'!GJ22</f>
        <v>0</v>
      </c>
      <c r="GK27" s="18">
        <f>'март 2016 '!GK22+'февраль 2016'!GK21+'январь 2016'!GK22</f>
        <v>0</v>
      </c>
      <c r="GL27" s="18">
        <f>'март 2016 '!GL22+'февраль 2016'!GL21+'январь 2016'!GL22</f>
        <v>0</v>
      </c>
      <c r="GM27" s="18">
        <f>'март 2016 '!GM22+'февраль 2016'!GM21+'январь 2016'!GM22</f>
        <v>0</v>
      </c>
      <c r="GN27" s="18">
        <f>'март 2016 '!GN22+'февраль 2016'!GN21+'январь 2016'!GN22</f>
        <v>0</v>
      </c>
      <c r="GO27" s="18">
        <f>'март 2016 '!GO22+'февраль 2016'!GO21+'январь 2016'!GO22</f>
        <v>0</v>
      </c>
      <c r="GP27" s="18">
        <f>'март 2016 '!GP22+'февраль 2016'!GP21+'январь 2016'!GP22</f>
        <v>0</v>
      </c>
      <c r="GQ27" s="18">
        <f>'март 2016 '!GQ22+'февраль 2016'!GQ21+'январь 2016'!GQ22</f>
        <v>0</v>
      </c>
      <c r="GR27" s="18">
        <f>'март 2016 '!GR22+'февраль 2016'!GR21+'январь 2016'!GR22</f>
        <v>0</v>
      </c>
      <c r="GS27" s="18">
        <f>'март 2016 '!GS22+'февраль 2016'!GS21+'январь 2016'!GS22</f>
        <v>0</v>
      </c>
      <c r="GT27" s="18">
        <f>'март 2016 '!GT22+'февраль 2016'!GT21+'январь 2016'!GT22</f>
        <v>0</v>
      </c>
      <c r="GU27" s="18">
        <f>'март 2016 '!GU22+'февраль 2016'!GU21+'январь 2016'!GU22</f>
        <v>0</v>
      </c>
      <c r="GV27" s="18">
        <f>'март 2016 '!GV22+'февраль 2016'!GV21+'январь 2016'!GV22</f>
        <v>0</v>
      </c>
      <c r="GW27" s="18">
        <f>'март 2016 '!GW22+'февраль 2016'!GW21+'январь 2016'!GW22</f>
        <v>0</v>
      </c>
      <c r="GX27" s="18">
        <f>'март 2016 '!GX22+'февраль 2016'!GX21+'январь 2016'!GX22</f>
        <v>0</v>
      </c>
      <c r="GY27" s="18">
        <f>'март 2016 '!GY22+'февраль 2016'!GY21+'январь 2016'!GY22</f>
        <v>0</v>
      </c>
      <c r="GZ27" s="18">
        <f>'март 2016 '!GZ22+'февраль 2016'!GZ21+'январь 2016'!GZ22</f>
        <v>0</v>
      </c>
      <c r="HA27" s="18">
        <f>'март 2016 '!HA22+'февраль 2016'!HA21+'январь 2016'!HA22</f>
        <v>0</v>
      </c>
      <c r="HB27" s="18">
        <f>'март 2016 '!HB22+'февраль 2016'!HB21+'январь 2016'!HB22</f>
        <v>0</v>
      </c>
      <c r="HC27" s="18">
        <f>'март 2016 '!HC22+'февраль 2016'!HC21+'январь 2016'!HC22</f>
        <v>0</v>
      </c>
      <c r="HD27" s="18">
        <f>'март 2016 '!HD22+'февраль 2016'!HD21+'январь 2016'!HD22</f>
        <v>0</v>
      </c>
      <c r="HE27" s="18">
        <f>'март 2016 '!HE22+'февраль 2016'!HE21+'январь 2016'!HE22</f>
        <v>0</v>
      </c>
      <c r="HF27" s="18">
        <f>'март 2016 '!HF22+'февраль 2016'!HF21+'январь 2016'!HF22</f>
        <v>0</v>
      </c>
      <c r="HG27" s="18">
        <f>'март 2016 '!HG22+'февраль 2016'!HG21+'январь 2016'!HG22</f>
        <v>0</v>
      </c>
      <c r="HH27" s="18">
        <f>'март 2016 '!HH22+'февраль 2016'!HH21+'январь 2016'!HH22</f>
        <v>0</v>
      </c>
      <c r="HI27" s="18">
        <f>'март 2016 '!HI22+'февраль 2016'!HI21+'январь 2016'!HI22</f>
        <v>0</v>
      </c>
      <c r="HJ27" s="18">
        <f>'март 2016 '!HJ22+'февраль 2016'!HJ21+'январь 2016'!HJ22</f>
        <v>0</v>
      </c>
      <c r="HK27" s="18">
        <f>'март 2016 '!HK22+'февраль 2016'!HK21+'январь 2016'!HK22</f>
        <v>0</v>
      </c>
      <c r="HL27" s="18">
        <f>'март 2016 '!HL22+'февраль 2016'!HL21+'январь 2016'!HL22</f>
        <v>0</v>
      </c>
      <c r="HM27" s="18">
        <f>'март 2016 '!HM22+'февраль 2016'!HM21+'январь 2016'!HM22</f>
        <v>0</v>
      </c>
      <c r="HN27" s="18">
        <f>'март 2016 '!HN22+'февраль 2016'!HN21+'январь 2016'!HN22</f>
        <v>0</v>
      </c>
      <c r="HO27" s="18">
        <f>'март 2016 '!HO22+'февраль 2016'!HO21+'январь 2016'!HO22</f>
        <v>0</v>
      </c>
      <c r="HP27" s="18">
        <f>'март 2016 '!HP22+'февраль 2016'!HP21+'январь 2016'!HP22</f>
        <v>0</v>
      </c>
      <c r="HQ27" s="18">
        <f>'март 2016 '!HQ22+'февраль 2016'!HQ21+'январь 2016'!HQ22</f>
        <v>0</v>
      </c>
      <c r="HR27" s="18">
        <f>'март 2016 '!HR22+'февраль 2016'!HR21+'январь 2016'!HR22</f>
        <v>0</v>
      </c>
      <c r="HS27" s="18">
        <f>'март 2016 '!HS22+'февраль 2016'!HS21+'январь 2016'!HS22</f>
        <v>0</v>
      </c>
      <c r="HT27" s="18">
        <f>'март 2016 '!HT22+'февраль 2016'!HT21+'январь 2016'!HT22</f>
        <v>0</v>
      </c>
      <c r="HU27" s="18">
        <f>'март 2016 '!HU22+'февраль 2016'!HU21+'январь 2016'!HU22</f>
        <v>0</v>
      </c>
      <c r="HV27" s="18">
        <f>'март 2016 '!HV22+'февраль 2016'!HV21+'январь 2016'!HV22</f>
        <v>0</v>
      </c>
      <c r="HW27" s="18">
        <f>'март 2016 '!HW22+'февраль 2016'!HW21+'январь 2016'!HW22</f>
        <v>0</v>
      </c>
      <c r="HX27" s="18">
        <f>'март 2016 '!HX22+'февраль 2016'!HX21+'январь 2016'!HX22</f>
        <v>0</v>
      </c>
      <c r="HY27" s="18">
        <f>'март 2016 '!HY22+'февраль 2016'!HY21+'январь 2016'!HY22</f>
        <v>0</v>
      </c>
      <c r="HZ27" s="18">
        <f>'март 2016 '!HZ22+'февраль 2016'!HZ21+'январь 2016'!HZ22</f>
        <v>0</v>
      </c>
      <c r="IA27" s="18">
        <f>'март 2016 '!IA22+'февраль 2016'!IA21+'январь 2016'!IA22</f>
        <v>0</v>
      </c>
      <c r="IB27" s="18">
        <f>'март 2016 '!IB22+'февраль 2016'!IB21+'январь 2016'!IB22</f>
        <v>0</v>
      </c>
      <c r="IC27" s="18">
        <f>'март 2016 '!IC22+'февраль 2016'!IC21+'январь 2016'!IC22</f>
        <v>0</v>
      </c>
      <c r="ID27" s="18">
        <f>'март 2016 '!ID22+'февраль 2016'!ID21+'январь 2016'!ID22</f>
        <v>0</v>
      </c>
      <c r="IE27" s="18">
        <f>'март 2016 '!IE22+'февраль 2016'!IE21+'январь 2016'!IE22</f>
        <v>0</v>
      </c>
      <c r="IF27" s="18">
        <f>'март 2016 '!IF22+'февраль 2016'!IF21+'январь 2016'!IF22</f>
        <v>0</v>
      </c>
    </row>
    <row r="28" spans="1:240" ht="13.5" customHeight="1">
      <c r="A28" s="15"/>
      <c r="B28" s="45"/>
      <c r="C28" s="16" t="s">
        <v>17</v>
      </c>
      <c r="D28" s="23">
        <f t="shared" si="2"/>
        <v>0</v>
      </c>
      <c r="E28" s="17">
        <f t="shared" si="3"/>
        <v>0</v>
      </c>
      <c r="F28" s="17"/>
      <c r="G28" s="18">
        <f>'март 2016 '!G23+'февраль 2016'!G22+'январь 2016'!G23</f>
        <v>0</v>
      </c>
      <c r="H28" s="18">
        <f>'март 2016 '!H23+'февраль 2016'!H22+'январь 2016'!H23</f>
        <v>0</v>
      </c>
      <c r="I28" s="18">
        <f>'март 2016 '!I23+'февраль 2016'!I22+'январь 2016'!I23</f>
        <v>0</v>
      </c>
      <c r="J28" s="18">
        <f>'март 2016 '!J23+'февраль 2016'!J22+'январь 2016'!J23</f>
        <v>0</v>
      </c>
      <c r="K28" s="18">
        <f>'март 2016 '!K23+'февраль 2016'!K22+'январь 2016'!K23</f>
        <v>0</v>
      </c>
      <c r="L28" s="18">
        <f>'март 2016 '!L23+'февраль 2016'!L22+'январь 2016'!L23</f>
        <v>0</v>
      </c>
      <c r="M28" s="18">
        <f>'март 2016 '!M23+'февраль 2016'!M22+'январь 2016'!M23</f>
        <v>0</v>
      </c>
      <c r="N28" s="18">
        <f>'март 2016 '!N23+'февраль 2016'!N22+'январь 2016'!N23</f>
        <v>0</v>
      </c>
      <c r="O28" s="18">
        <f>'март 2016 '!O23+'февраль 2016'!O22+'январь 2016'!O23</f>
        <v>0</v>
      </c>
      <c r="P28" s="18">
        <f>'март 2016 '!P23+'февраль 2016'!P22+'январь 2016'!P23</f>
        <v>0</v>
      </c>
      <c r="Q28" s="18">
        <f>'март 2016 '!Q23+'февраль 2016'!Q22+'январь 2016'!Q23</f>
        <v>0</v>
      </c>
      <c r="R28" s="18">
        <f>'март 2016 '!R23+'февраль 2016'!R22+'январь 2016'!R23</f>
        <v>0</v>
      </c>
      <c r="S28" s="18">
        <f>'март 2016 '!S23+'февраль 2016'!S22+'январь 2016'!S23</f>
        <v>0</v>
      </c>
      <c r="T28" s="18">
        <f>'март 2016 '!T23+'февраль 2016'!T22+'январь 2016'!T23</f>
        <v>0</v>
      </c>
      <c r="U28" s="18">
        <f>'март 2016 '!U23+'февраль 2016'!U22+'январь 2016'!U23</f>
        <v>0</v>
      </c>
      <c r="V28" s="18">
        <f>'март 2016 '!V23+'февраль 2016'!V22+'январь 2016'!V23</f>
        <v>0</v>
      </c>
      <c r="W28" s="18">
        <f>'март 2016 '!W23+'февраль 2016'!W22+'январь 2016'!W23</f>
        <v>0</v>
      </c>
      <c r="X28" s="18">
        <f>'март 2016 '!X23+'февраль 2016'!X22+'январь 2016'!X23</f>
        <v>0</v>
      </c>
      <c r="Y28" s="18">
        <f>'март 2016 '!Y23+'февраль 2016'!Y22+'январь 2016'!Y23</f>
        <v>0</v>
      </c>
      <c r="Z28" s="18">
        <f>'март 2016 '!Z23+'февраль 2016'!Z22+'январь 2016'!Z23</f>
        <v>0</v>
      </c>
      <c r="AA28" s="18">
        <f>'март 2016 '!AA23+'февраль 2016'!AA22+'январь 2016'!AA23</f>
        <v>0</v>
      </c>
      <c r="AB28" s="18">
        <f>'март 2016 '!AB23+'февраль 2016'!AB22+'январь 2016'!AB23</f>
        <v>0</v>
      </c>
      <c r="AC28" s="18">
        <f>'март 2016 '!AC23+'февраль 2016'!AC22+'январь 2016'!AC23</f>
        <v>0</v>
      </c>
      <c r="AD28" s="18">
        <f>'март 2016 '!AD23+'февраль 2016'!AD22+'январь 2016'!AD23</f>
        <v>0</v>
      </c>
      <c r="AE28" s="18">
        <f>'март 2016 '!AE23+'февраль 2016'!AE22+'январь 2016'!AE23</f>
        <v>0</v>
      </c>
      <c r="AF28" s="18">
        <f>'март 2016 '!AF23+'февраль 2016'!AF22+'январь 2016'!AF23</f>
        <v>0</v>
      </c>
      <c r="AG28" s="18">
        <f>'март 2016 '!AG23+'февраль 2016'!AG22+'январь 2016'!AG23</f>
        <v>0</v>
      </c>
      <c r="AH28" s="18">
        <f>'март 2016 '!AH23+'февраль 2016'!AH22+'январь 2016'!AH23</f>
        <v>0</v>
      </c>
      <c r="AI28" s="18">
        <f>'март 2016 '!AI23+'февраль 2016'!AI22+'январь 2016'!AI23</f>
        <v>0</v>
      </c>
      <c r="AJ28" s="18">
        <f>'март 2016 '!AJ23+'февраль 2016'!AJ22+'январь 2016'!AJ23</f>
        <v>0</v>
      </c>
      <c r="AK28" s="18">
        <f>'март 2016 '!AK23+'февраль 2016'!AK22+'январь 2016'!AK23</f>
        <v>0</v>
      </c>
      <c r="AL28" s="18">
        <f>'март 2016 '!AL23+'февраль 2016'!AL22+'январь 2016'!AL23</f>
        <v>0</v>
      </c>
      <c r="AM28" s="18">
        <f>'март 2016 '!AM23+'февраль 2016'!AM22+'январь 2016'!AM23</f>
        <v>0</v>
      </c>
      <c r="AN28" s="18">
        <f>'март 2016 '!AN23+'февраль 2016'!AN22+'январь 2016'!AN23</f>
        <v>0</v>
      </c>
      <c r="AO28" s="18">
        <f>'март 2016 '!AO23+'февраль 2016'!AO22+'январь 2016'!AO23</f>
        <v>0</v>
      </c>
      <c r="AP28" s="18">
        <f>'март 2016 '!AP23+'февраль 2016'!AP22+'январь 2016'!AP23</f>
        <v>0</v>
      </c>
      <c r="AQ28" s="18">
        <f>'март 2016 '!AQ23+'февраль 2016'!AQ22+'январь 2016'!AQ23</f>
        <v>0</v>
      </c>
      <c r="AR28" s="18">
        <f>'март 2016 '!AR23+'февраль 2016'!AR22+'январь 2016'!AR23</f>
        <v>0</v>
      </c>
      <c r="AS28" s="18">
        <f>'март 2016 '!AS23+'февраль 2016'!AS22+'январь 2016'!AS23</f>
        <v>0</v>
      </c>
      <c r="AT28" s="18">
        <f>'март 2016 '!AT23+'февраль 2016'!AT22+'январь 2016'!AT23</f>
        <v>0</v>
      </c>
      <c r="AU28" s="18">
        <f>'март 2016 '!AU23+'февраль 2016'!AU22+'январь 2016'!AU23</f>
        <v>0</v>
      </c>
      <c r="AV28" s="18">
        <f>'март 2016 '!AV23+'февраль 2016'!AV22+'январь 2016'!AV23</f>
        <v>0</v>
      </c>
      <c r="AW28" s="18">
        <f>'март 2016 '!AW23+'февраль 2016'!AW22+'январь 2016'!AW23</f>
        <v>0</v>
      </c>
      <c r="AX28" s="18">
        <f>'март 2016 '!AX23+'февраль 2016'!AX22+'январь 2016'!AX23</f>
        <v>0</v>
      </c>
      <c r="AY28" s="18">
        <f>'март 2016 '!AY23+'февраль 2016'!AY22+'январь 2016'!AY23</f>
        <v>0</v>
      </c>
      <c r="AZ28" s="18">
        <f>'март 2016 '!AZ23+'февраль 2016'!AZ22+'январь 2016'!AZ23</f>
        <v>0</v>
      </c>
      <c r="BA28" s="18">
        <f>'март 2016 '!BA23+'февраль 2016'!BA22+'январь 2016'!BA23</f>
        <v>0</v>
      </c>
      <c r="BB28" s="18">
        <f>'март 2016 '!BB23+'февраль 2016'!BB22+'январь 2016'!BB23</f>
        <v>0</v>
      </c>
      <c r="BC28" s="18">
        <f>'март 2016 '!BC23+'февраль 2016'!BC22+'январь 2016'!BC23</f>
        <v>0</v>
      </c>
      <c r="BD28" s="18">
        <f>'март 2016 '!BD23+'февраль 2016'!BD22+'январь 2016'!BD23</f>
        <v>0</v>
      </c>
      <c r="BE28" s="18">
        <f>'март 2016 '!BE23+'февраль 2016'!BE22+'январь 2016'!BE23</f>
        <v>0</v>
      </c>
      <c r="BF28" s="18">
        <f>'март 2016 '!BF23+'февраль 2016'!BF22+'январь 2016'!BF23</f>
        <v>0</v>
      </c>
      <c r="BG28" s="18">
        <f>'март 2016 '!BG23+'февраль 2016'!BG22+'январь 2016'!BG23</f>
        <v>0</v>
      </c>
      <c r="BH28" s="18">
        <f>'март 2016 '!BH23+'февраль 2016'!BH22+'январь 2016'!BH23</f>
        <v>0</v>
      </c>
      <c r="BI28" s="18">
        <f>'март 2016 '!BI23+'февраль 2016'!BI22+'январь 2016'!BI23</f>
        <v>0</v>
      </c>
      <c r="BJ28" s="18">
        <f>'март 2016 '!BJ23+'февраль 2016'!BJ22+'январь 2016'!BJ23</f>
        <v>0</v>
      </c>
      <c r="BK28" s="18">
        <f>'март 2016 '!BK23+'февраль 2016'!BK22+'январь 2016'!BK23</f>
        <v>0</v>
      </c>
      <c r="BL28" s="18">
        <f>'март 2016 '!BL23+'февраль 2016'!BL22+'январь 2016'!BL23</f>
        <v>0</v>
      </c>
      <c r="BM28" s="18">
        <f>'март 2016 '!BM23+'февраль 2016'!BM22+'январь 2016'!BM23</f>
        <v>0</v>
      </c>
      <c r="BN28" s="18">
        <f>'март 2016 '!BN23+'февраль 2016'!BN22+'январь 2016'!BN23</f>
        <v>0</v>
      </c>
      <c r="BO28" s="18">
        <f>'март 2016 '!BO23+'февраль 2016'!BO22+'январь 2016'!BO23</f>
        <v>0</v>
      </c>
      <c r="BP28" s="18">
        <f>'март 2016 '!BP23+'февраль 2016'!BP22+'январь 2016'!BP23</f>
        <v>0</v>
      </c>
      <c r="BQ28" s="18">
        <f>'март 2016 '!BQ23+'февраль 2016'!BQ22+'январь 2016'!BQ23</f>
        <v>0</v>
      </c>
      <c r="BR28" s="18">
        <f>'март 2016 '!BR23+'февраль 2016'!BR22+'январь 2016'!BR23</f>
        <v>0</v>
      </c>
      <c r="BS28" s="18">
        <f>'март 2016 '!BS23+'февраль 2016'!BS22+'январь 2016'!BS23</f>
        <v>0</v>
      </c>
      <c r="BT28" s="18">
        <f>'март 2016 '!BT23+'февраль 2016'!BT22+'январь 2016'!BT23</f>
        <v>0</v>
      </c>
      <c r="BU28" s="18">
        <f>'март 2016 '!BU23+'февраль 2016'!BU22+'январь 2016'!BU23</f>
        <v>0</v>
      </c>
      <c r="BV28" s="18">
        <f>'март 2016 '!BV23+'февраль 2016'!BV22+'январь 2016'!BV23</f>
        <v>0</v>
      </c>
      <c r="BW28" s="18">
        <f>'март 2016 '!BW23+'февраль 2016'!BW22+'январь 2016'!BW23</f>
        <v>0</v>
      </c>
      <c r="BX28" s="18">
        <f>'март 2016 '!BX23+'февраль 2016'!BX22+'январь 2016'!BX23</f>
        <v>0</v>
      </c>
      <c r="BY28" s="18">
        <f>'март 2016 '!BY23+'февраль 2016'!BY22+'январь 2016'!BY23</f>
        <v>0</v>
      </c>
      <c r="BZ28" s="18">
        <f>'март 2016 '!BZ23+'февраль 2016'!BZ22+'январь 2016'!BZ23</f>
        <v>0</v>
      </c>
      <c r="CA28" s="18">
        <f>'март 2016 '!CA23+'февраль 2016'!CA22+'январь 2016'!CA23</f>
        <v>0</v>
      </c>
      <c r="CB28" s="18">
        <f>'март 2016 '!CB23+'февраль 2016'!CB22+'январь 2016'!CB23</f>
        <v>0</v>
      </c>
      <c r="CC28" s="18">
        <f>'март 2016 '!CC23+'февраль 2016'!CC22+'январь 2016'!CC23</f>
        <v>0</v>
      </c>
      <c r="CD28" s="18">
        <f>'март 2016 '!CD23+'февраль 2016'!CD22+'январь 2016'!CD23</f>
        <v>0</v>
      </c>
      <c r="CE28" s="18">
        <f>'март 2016 '!CE23+'февраль 2016'!CE22+'январь 2016'!CE23</f>
        <v>0</v>
      </c>
      <c r="CF28" s="18">
        <f>'март 2016 '!CF23+'февраль 2016'!CF22+'январь 2016'!CF23</f>
        <v>0</v>
      </c>
      <c r="CG28" s="18">
        <f>'март 2016 '!CG23+'февраль 2016'!CG22+'январь 2016'!CG23</f>
        <v>0</v>
      </c>
      <c r="CH28" s="18">
        <f>'март 2016 '!CH23+'февраль 2016'!CH22+'январь 2016'!CH23</f>
        <v>0</v>
      </c>
      <c r="CI28" s="18">
        <f>'март 2016 '!CI23+'февраль 2016'!CI22+'январь 2016'!CI23</f>
        <v>0</v>
      </c>
      <c r="CJ28" s="18">
        <f>'март 2016 '!CJ23+'февраль 2016'!CJ22+'январь 2016'!CJ23</f>
        <v>0</v>
      </c>
      <c r="CK28" s="18">
        <f>'март 2016 '!CK23+'февраль 2016'!CK22+'январь 2016'!CK23</f>
        <v>0</v>
      </c>
      <c r="CL28" s="18">
        <f>'март 2016 '!CL23+'февраль 2016'!CL22+'январь 2016'!CL23</f>
        <v>0</v>
      </c>
      <c r="CM28" s="18">
        <f>'март 2016 '!CM23+'февраль 2016'!CM22+'январь 2016'!CM23</f>
        <v>0</v>
      </c>
      <c r="CN28" s="18">
        <f>'март 2016 '!CN23+'февраль 2016'!CN22+'январь 2016'!CN23</f>
        <v>0</v>
      </c>
      <c r="CO28" s="18">
        <f>'март 2016 '!CO23+'февраль 2016'!CO22+'январь 2016'!CO23</f>
        <v>0</v>
      </c>
      <c r="CP28" s="18">
        <f>'март 2016 '!CP23+'февраль 2016'!CP22+'январь 2016'!CP23</f>
        <v>0</v>
      </c>
      <c r="CQ28" s="18">
        <f>'март 2016 '!CQ23+'февраль 2016'!CQ22+'январь 2016'!CQ23</f>
        <v>0</v>
      </c>
      <c r="CR28" s="18">
        <f>'март 2016 '!CR23+'февраль 2016'!CR22+'январь 2016'!CR23</f>
        <v>0</v>
      </c>
      <c r="CS28" s="18">
        <f>'март 2016 '!CS23+'февраль 2016'!CS22+'январь 2016'!CS23</f>
        <v>0</v>
      </c>
      <c r="CT28" s="18">
        <f>'март 2016 '!CT23+'февраль 2016'!CT22+'январь 2016'!CT23</f>
        <v>0</v>
      </c>
      <c r="CU28" s="18">
        <f>'март 2016 '!CU23+'февраль 2016'!CU22+'январь 2016'!CU23</f>
        <v>0</v>
      </c>
      <c r="CV28" s="18">
        <f>'март 2016 '!CV23+'февраль 2016'!CV22+'январь 2016'!CV23</f>
        <v>0</v>
      </c>
      <c r="CW28" s="18">
        <f>'март 2016 '!CW23+'февраль 2016'!CW22+'январь 2016'!CW23</f>
        <v>0</v>
      </c>
      <c r="CX28" s="18">
        <f>'март 2016 '!CX23+'февраль 2016'!CX22+'январь 2016'!CX23</f>
        <v>0</v>
      </c>
      <c r="CY28" s="18">
        <f>'март 2016 '!CY23+'февраль 2016'!CY22+'январь 2016'!CY23</f>
        <v>0</v>
      </c>
      <c r="CZ28" s="18">
        <f>'март 2016 '!CZ23+'февраль 2016'!CZ22+'январь 2016'!CZ23</f>
        <v>0</v>
      </c>
      <c r="DA28" s="18">
        <f>'март 2016 '!DA23+'февраль 2016'!DA22+'январь 2016'!DA23</f>
        <v>0</v>
      </c>
      <c r="DB28" s="18">
        <f>'март 2016 '!DB23+'февраль 2016'!DB22+'январь 2016'!DB23</f>
        <v>0</v>
      </c>
      <c r="DC28" s="18">
        <f>'март 2016 '!DC23+'февраль 2016'!DC22+'январь 2016'!DC23</f>
        <v>0</v>
      </c>
      <c r="DD28" s="18">
        <f>'март 2016 '!DD23+'февраль 2016'!DD22+'январь 2016'!DD23</f>
        <v>0</v>
      </c>
      <c r="DE28" s="18">
        <f>'март 2016 '!DE23+'февраль 2016'!DE22+'январь 2016'!DE23</f>
        <v>0</v>
      </c>
      <c r="DF28" s="18">
        <f>'март 2016 '!DF23+'февраль 2016'!DF22+'январь 2016'!DF23</f>
        <v>0</v>
      </c>
      <c r="DG28" s="18">
        <f>'март 2016 '!DG23+'февраль 2016'!DG22+'январь 2016'!DG23</f>
        <v>0</v>
      </c>
      <c r="DH28" s="18">
        <f>'март 2016 '!DH23+'февраль 2016'!DH22+'январь 2016'!DH23</f>
        <v>0</v>
      </c>
      <c r="DI28" s="18">
        <f>'март 2016 '!DI23+'февраль 2016'!DI22+'январь 2016'!DI23</f>
        <v>0</v>
      </c>
      <c r="DJ28" s="18">
        <f>'март 2016 '!DJ23+'февраль 2016'!DJ22+'январь 2016'!DJ23</f>
        <v>0</v>
      </c>
      <c r="DK28" s="18">
        <f>'март 2016 '!DK23+'февраль 2016'!DK22+'январь 2016'!DK23</f>
        <v>0</v>
      </c>
      <c r="DL28" s="18">
        <f>'март 2016 '!DL23+'февраль 2016'!DL22+'январь 2016'!DL23</f>
        <v>0</v>
      </c>
      <c r="DM28" s="18">
        <f>'март 2016 '!DM23+'февраль 2016'!DM22+'январь 2016'!DM23</f>
        <v>0</v>
      </c>
      <c r="DN28" s="18">
        <f>'март 2016 '!DN23+'февраль 2016'!DN22+'январь 2016'!DN23</f>
        <v>0</v>
      </c>
      <c r="DO28" s="18">
        <f>'март 2016 '!DO23+'февраль 2016'!DO22+'январь 2016'!DO23</f>
        <v>0</v>
      </c>
      <c r="DP28" s="18">
        <f>'март 2016 '!DP23+'февраль 2016'!DP22+'январь 2016'!DP23</f>
        <v>0</v>
      </c>
      <c r="DQ28" s="18">
        <f>'март 2016 '!DQ23+'февраль 2016'!DQ22+'январь 2016'!DQ23</f>
        <v>0</v>
      </c>
      <c r="DR28" s="18">
        <f>'март 2016 '!DR23+'февраль 2016'!DR22+'январь 2016'!DR23</f>
        <v>0</v>
      </c>
      <c r="DS28" s="18">
        <f>'март 2016 '!DS23+'февраль 2016'!DS22+'январь 2016'!DS23</f>
        <v>0</v>
      </c>
      <c r="DT28" s="18">
        <f>'март 2016 '!DT23+'февраль 2016'!DT22+'январь 2016'!DT23</f>
        <v>0</v>
      </c>
      <c r="DU28" s="18">
        <f>'март 2016 '!DU23+'февраль 2016'!DU22+'январь 2016'!DU23</f>
        <v>0</v>
      </c>
      <c r="DV28" s="18">
        <f>'март 2016 '!DV23+'февраль 2016'!DV22+'январь 2016'!DV23</f>
        <v>0</v>
      </c>
      <c r="DW28" s="18">
        <f>'март 2016 '!DW23+'февраль 2016'!DW22+'январь 2016'!DW23</f>
        <v>0</v>
      </c>
      <c r="DX28" s="18">
        <f>'март 2016 '!DX23+'февраль 2016'!DX22+'январь 2016'!DX23</f>
        <v>0</v>
      </c>
      <c r="DY28" s="18">
        <f>'март 2016 '!DY23+'февраль 2016'!DY22+'январь 2016'!DY23</f>
        <v>0</v>
      </c>
      <c r="DZ28" s="18">
        <f>'март 2016 '!DZ23+'февраль 2016'!DZ22+'январь 2016'!DZ23</f>
        <v>0</v>
      </c>
      <c r="EA28" s="18">
        <f>'март 2016 '!EA23+'февраль 2016'!EA22+'январь 2016'!EA23</f>
        <v>0</v>
      </c>
      <c r="EB28" s="18">
        <f>'март 2016 '!EB23+'февраль 2016'!EB22+'январь 2016'!EB23</f>
        <v>0</v>
      </c>
      <c r="EC28" s="18">
        <f>'март 2016 '!EC23+'февраль 2016'!EC22+'январь 2016'!EC23</f>
        <v>0</v>
      </c>
      <c r="ED28" s="18">
        <f>'март 2016 '!ED23+'февраль 2016'!ED22+'январь 2016'!ED23</f>
        <v>0</v>
      </c>
      <c r="EE28" s="18">
        <f>'март 2016 '!EE23+'февраль 2016'!EE22+'январь 2016'!EE23</f>
        <v>0</v>
      </c>
      <c r="EF28" s="18">
        <f>'март 2016 '!EF23+'февраль 2016'!EF22+'январь 2016'!EF23</f>
        <v>0</v>
      </c>
      <c r="EG28" s="18">
        <f>'март 2016 '!EG23+'февраль 2016'!EG22+'январь 2016'!EG23</f>
        <v>0</v>
      </c>
      <c r="EH28" s="18">
        <f>'март 2016 '!EH23+'февраль 2016'!EH22+'январь 2016'!EH23</f>
        <v>0</v>
      </c>
      <c r="EI28" s="18">
        <f>'март 2016 '!EI23+'февраль 2016'!EI22+'январь 2016'!EI23</f>
        <v>0</v>
      </c>
      <c r="EJ28" s="18">
        <f>'март 2016 '!EJ23+'февраль 2016'!EJ22+'январь 2016'!EJ23</f>
        <v>0</v>
      </c>
      <c r="EK28" s="18">
        <f>'март 2016 '!EK23+'февраль 2016'!EK22+'январь 2016'!EK23</f>
        <v>0</v>
      </c>
      <c r="EL28" s="18">
        <f>'март 2016 '!EL23+'февраль 2016'!EL22+'январь 2016'!EL23</f>
        <v>0</v>
      </c>
      <c r="EM28" s="18">
        <f>'март 2016 '!EM23+'февраль 2016'!EM22+'январь 2016'!EM23</f>
        <v>0</v>
      </c>
      <c r="EN28" s="18">
        <f>'март 2016 '!EN23+'февраль 2016'!EN22+'январь 2016'!EN23</f>
        <v>0</v>
      </c>
      <c r="EO28" s="18">
        <f>'март 2016 '!EO23+'февраль 2016'!EO22+'январь 2016'!EO23</f>
        <v>0</v>
      </c>
      <c r="EP28" s="18">
        <f>'март 2016 '!EP23+'февраль 2016'!EP22+'январь 2016'!EP23</f>
        <v>0</v>
      </c>
      <c r="EQ28" s="18">
        <f>'март 2016 '!EQ23+'февраль 2016'!EQ22+'январь 2016'!EQ23</f>
        <v>0</v>
      </c>
      <c r="ER28" s="18">
        <f>'март 2016 '!ER23+'февраль 2016'!ER22+'январь 2016'!ER23</f>
        <v>0</v>
      </c>
      <c r="ES28" s="18">
        <f>'март 2016 '!ES23+'февраль 2016'!ES22+'январь 2016'!ES23</f>
        <v>0</v>
      </c>
      <c r="ET28" s="18">
        <f>'март 2016 '!ET23+'февраль 2016'!ET22+'январь 2016'!ET23</f>
        <v>0</v>
      </c>
      <c r="EU28" s="18">
        <f>'март 2016 '!EU23+'февраль 2016'!EU22+'январь 2016'!EU23</f>
        <v>0</v>
      </c>
      <c r="EV28" s="18">
        <f>'март 2016 '!EV23+'февраль 2016'!EV22+'январь 2016'!EV23</f>
        <v>0</v>
      </c>
      <c r="EW28" s="18">
        <f>'март 2016 '!EW23+'февраль 2016'!EW22+'январь 2016'!EW23</f>
        <v>0</v>
      </c>
      <c r="EX28" s="18">
        <f>'март 2016 '!EX23+'февраль 2016'!EX22+'январь 2016'!EX23</f>
        <v>0</v>
      </c>
      <c r="EY28" s="18">
        <f>'март 2016 '!EY23+'февраль 2016'!EY22+'январь 2016'!EY23</f>
        <v>0</v>
      </c>
      <c r="EZ28" s="18">
        <f>'март 2016 '!EZ23+'февраль 2016'!EZ22+'январь 2016'!EZ23</f>
        <v>0</v>
      </c>
      <c r="FA28" s="18">
        <f>'март 2016 '!FA23+'февраль 2016'!FA22+'январь 2016'!FA23</f>
        <v>0</v>
      </c>
      <c r="FB28" s="18">
        <f>'март 2016 '!FB23+'февраль 2016'!FB22+'январь 2016'!FB23</f>
        <v>0</v>
      </c>
      <c r="FC28" s="18">
        <f>'март 2016 '!FC23+'февраль 2016'!FC22+'январь 2016'!FC23</f>
        <v>0</v>
      </c>
      <c r="FD28" s="18">
        <f>'март 2016 '!FD23+'февраль 2016'!FD22+'январь 2016'!FD23</f>
        <v>0</v>
      </c>
      <c r="FE28" s="18">
        <f>'март 2016 '!FE23+'февраль 2016'!FE22+'январь 2016'!FE23</f>
        <v>0</v>
      </c>
      <c r="FF28" s="18">
        <f>'март 2016 '!FF23+'февраль 2016'!FF22+'январь 2016'!FF23</f>
        <v>0</v>
      </c>
      <c r="FG28" s="18">
        <f>'март 2016 '!FG23+'февраль 2016'!FG22+'январь 2016'!FG23</f>
        <v>0</v>
      </c>
      <c r="FH28" s="18">
        <f>'март 2016 '!FH23+'февраль 2016'!FH22+'январь 2016'!FH23</f>
        <v>0</v>
      </c>
      <c r="FI28" s="18">
        <f>'март 2016 '!FI23+'февраль 2016'!FI22+'январь 2016'!FI23</f>
        <v>0</v>
      </c>
      <c r="FJ28" s="18">
        <f>'март 2016 '!FJ23+'февраль 2016'!FJ22+'январь 2016'!FJ23</f>
        <v>0</v>
      </c>
      <c r="FK28" s="18">
        <f>'март 2016 '!FK23+'февраль 2016'!FK22+'январь 2016'!FK23</f>
        <v>0</v>
      </c>
      <c r="FL28" s="18">
        <f>'март 2016 '!FL23+'февраль 2016'!FL22+'январь 2016'!FL23</f>
        <v>0</v>
      </c>
      <c r="FM28" s="18">
        <f>'март 2016 '!FM23+'февраль 2016'!FM22+'январь 2016'!FM23</f>
        <v>0</v>
      </c>
      <c r="FN28" s="18">
        <f>'март 2016 '!FN23+'февраль 2016'!FN22+'январь 2016'!FN23</f>
        <v>0</v>
      </c>
      <c r="FO28" s="18">
        <f>'март 2016 '!FO23+'февраль 2016'!FO22+'январь 2016'!FO23</f>
        <v>0</v>
      </c>
      <c r="FP28" s="18">
        <f>'март 2016 '!FP23+'февраль 2016'!FP22+'январь 2016'!FP23</f>
        <v>0</v>
      </c>
      <c r="FQ28" s="18">
        <f>'март 2016 '!FQ23+'февраль 2016'!FQ22+'январь 2016'!FQ23</f>
        <v>0</v>
      </c>
      <c r="FR28" s="18">
        <f>'март 2016 '!FR23+'февраль 2016'!FR22+'январь 2016'!FR23</f>
        <v>0</v>
      </c>
      <c r="FS28" s="18">
        <f>'март 2016 '!FS23+'февраль 2016'!FS22+'январь 2016'!FS23</f>
        <v>0</v>
      </c>
      <c r="FT28" s="18">
        <f>'март 2016 '!FT23+'февраль 2016'!FT22+'январь 2016'!FT23</f>
        <v>0</v>
      </c>
      <c r="FU28" s="18">
        <f>'март 2016 '!FU23+'февраль 2016'!FU22+'январь 2016'!FU23</f>
        <v>0</v>
      </c>
      <c r="FV28" s="18">
        <f>'март 2016 '!FV23+'февраль 2016'!FV22+'январь 2016'!FV23</f>
        <v>0</v>
      </c>
      <c r="FW28" s="18">
        <f>'март 2016 '!FW23+'февраль 2016'!FW22+'январь 2016'!FW23</f>
        <v>0</v>
      </c>
      <c r="FX28" s="18">
        <f>'март 2016 '!FX23+'февраль 2016'!FX22+'январь 2016'!FX23</f>
        <v>0</v>
      </c>
      <c r="FY28" s="18">
        <f>'март 2016 '!FY23+'февраль 2016'!FY22+'январь 2016'!FY23</f>
        <v>0</v>
      </c>
      <c r="FZ28" s="18">
        <f>'март 2016 '!FZ23+'февраль 2016'!FZ22+'январь 2016'!FZ23</f>
        <v>0</v>
      </c>
      <c r="GA28" s="18">
        <f>'март 2016 '!GA23+'февраль 2016'!GA22+'январь 2016'!GA23</f>
        <v>0</v>
      </c>
      <c r="GB28" s="18">
        <f>'март 2016 '!GB23+'февраль 2016'!GB22+'январь 2016'!GB23</f>
        <v>0</v>
      </c>
      <c r="GC28" s="18">
        <f>'март 2016 '!GC23+'февраль 2016'!GC22+'январь 2016'!GC23</f>
        <v>0</v>
      </c>
      <c r="GD28" s="18">
        <f>'март 2016 '!GD23+'февраль 2016'!GD22+'январь 2016'!GD23</f>
        <v>0</v>
      </c>
      <c r="GE28" s="18">
        <f>'март 2016 '!GE23+'февраль 2016'!GE22+'январь 2016'!GE23</f>
        <v>0</v>
      </c>
      <c r="GF28" s="18">
        <f>'март 2016 '!GF23+'февраль 2016'!GF22+'январь 2016'!GF23</f>
        <v>0</v>
      </c>
      <c r="GG28" s="18">
        <f>'март 2016 '!GG23+'февраль 2016'!GG22+'январь 2016'!GG23</f>
        <v>0</v>
      </c>
      <c r="GH28" s="18">
        <f>'март 2016 '!GH23+'февраль 2016'!GH22+'январь 2016'!GH23</f>
        <v>0</v>
      </c>
      <c r="GI28" s="18">
        <f>'март 2016 '!GI23+'февраль 2016'!GI22+'январь 2016'!GI23</f>
        <v>0</v>
      </c>
      <c r="GJ28" s="18">
        <f>'март 2016 '!GJ23+'февраль 2016'!GJ22+'январь 2016'!GJ23</f>
        <v>0</v>
      </c>
      <c r="GK28" s="18">
        <f>'март 2016 '!GK23+'февраль 2016'!GK22+'январь 2016'!GK23</f>
        <v>0</v>
      </c>
      <c r="GL28" s="18">
        <f>'март 2016 '!GL23+'февраль 2016'!GL22+'январь 2016'!GL23</f>
        <v>0</v>
      </c>
      <c r="GM28" s="18">
        <f>'март 2016 '!GM23+'февраль 2016'!GM22+'январь 2016'!GM23</f>
        <v>0</v>
      </c>
      <c r="GN28" s="18">
        <f>'март 2016 '!GN23+'февраль 2016'!GN22+'январь 2016'!GN23</f>
        <v>0</v>
      </c>
      <c r="GO28" s="18">
        <f>'март 2016 '!GO23+'февраль 2016'!GO22+'январь 2016'!GO23</f>
        <v>0</v>
      </c>
      <c r="GP28" s="18">
        <f>'март 2016 '!GP23+'февраль 2016'!GP22+'январь 2016'!GP23</f>
        <v>0</v>
      </c>
      <c r="GQ28" s="18">
        <f>'март 2016 '!GQ23+'февраль 2016'!GQ22+'январь 2016'!GQ23</f>
        <v>0</v>
      </c>
      <c r="GR28" s="18">
        <f>'март 2016 '!GR23+'февраль 2016'!GR22+'январь 2016'!GR23</f>
        <v>0</v>
      </c>
      <c r="GS28" s="18">
        <f>'март 2016 '!GS23+'февраль 2016'!GS22+'январь 2016'!GS23</f>
        <v>0</v>
      </c>
      <c r="GT28" s="18">
        <f>'март 2016 '!GT23+'февраль 2016'!GT22+'январь 2016'!GT23</f>
        <v>0</v>
      </c>
      <c r="GU28" s="18">
        <f>'март 2016 '!GU23+'февраль 2016'!GU22+'январь 2016'!GU23</f>
        <v>0</v>
      </c>
      <c r="GV28" s="18">
        <f>'март 2016 '!GV23+'февраль 2016'!GV22+'январь 2016'!GV23</f>
        <v>0</v>
      </c>
      <c r="GW28" s="18">
        <f>'март 2016 '!GW23+'февраль 2016'!GW22+'январь 2016'!GW23</f>
        <v>0</v>
      </c>
      <c r="GX28" s="18">
        <f>'март 2016 '!GX23+'февраль 2016'!GX22+'январь 2016'!GX23</f>
        <v>0</v>
      </c>
      <c r="GY28" s="18">
        <f>'март 2016 '!GY23+'февраль 2016'!GY22+'январь 2016'!GY23</f>
        <v>0</v>
      </c>
      <c r="GZ28" s="18">
        <f>'март 2016 '!GZ23+'февраль 2016'!GZ22+'январь 2016'!GZ23</f>
        <v>0</v>
      </c>
      <c r="HA28" s="18">
        <f>'март 2016 '!HA23+'февраль 2016'!HA22+'январь 2016'!HA23</f>
        <v>0</v>
      </c>
      <c r="HB28" s="18">
        <f>'март 2016 '!HB23+'февраль 2016'!HB22+'январь 2016'!HB23</f>
        <v>0</v>
      </c>
      <c r="HC28" s="18">
        <f>'март 2016 '!HC23+'февраль 2016'!HC22+'январь 2016'!HC23</f>
        <v>0</v>
      </c>
      <c r="HD28" s="18">
        <f>'март 2016 '!HD23+'февраль 2016'!HD22+'январь 2016'!HD23</f>
        <v>0</v>
      </c>
      <c r="HE28" s="18">
        <f>'март 2016 '!HE23+'февраль 2016'!HE22+'январь 2016'!HE23</f>
        <v>0</v>
      </c>
      <c r="HF28" s="18">
        <f>'март 2016 '!HF23+'февраль 2016'!HF22+'январь 2016'!HF23</f>
        <v>0</v>
      </c>
      <c r="HG28" s="18">
        <f>'март 2016 '!HG23+'февраль 2016'!HG22+'январь 2016'!HG23</f>
        <v>0</v>
      </c>
      <c r="HH28" s="18">
        <f>'март 2016 '!HH23+'февраль 2016'!HH22+'январь 2016'!HH23</f>
        <v>0</v>
      </c>
      <c r="HI28" s="18">
        <f>'март 2016 '!HI23+'февраль 2016'!HI22+'январь 2016'!HI23</f>
        <v>0</v>
      </c>
      <c r="HJ28" s="18">
        <f>'март 2016 '!HJ23+'февраль 2016'!HJ22+'январь 2016'!HJ23</f>
        <v>0</v>
      </c>
      <c r="HK28" s="18">
        <f>'март 2016 '!HK23+'февраль 2016'!HK22+'январь 2016'!HK23</f>
        <v>0</v>
      </c>
      <c r="HL28" s="18">
        <f>'март 2016 '!HL23+'февраль 2016'!HL22+'январь 2016'!HL23</f>
        <v>0</v>
      </c>
      <c r="HM28" s="18">
        <f>'март 2016 '!HM23+'февраль 2016'!HM22+'январь 2016'!HM23</f>
        <v>0</v>
      </c>
      <c r="HN28" s="18">
        <f>'март 2016 '!HN23+'февраль 2016'!HN22+'январь 2016'!HN23</f>
        <v>0</v>
      </c>
      <c r="HO28" s="18">
        <f>'март 2016 '!HO23+'февраль 2016'!HO22+'январь 2016'!HO23</f>
        <v>0</v>
      </c>
      <c r="HP28" s="18">
        <f>'март 2016 '!HP23+'февраль 2016'!HP22+'январь 2016'!HP23</f>
        <v>0</v>
      </c>
      <c r="HQ28" s="18">
        <f>'март 2016 '!HQ23+'февраль 2016'!HQ22+'январь 2016'!HQ23</f>
        <v>0</v>
      </c>
      <c r="HR28" s="18">
        <f>'март 2016 '!HR23+'февраль 2016'!HR22+'январь 2016'!HR23</f>
        <v>0</v>
      </c>
      <c r="HS28" s="18">
        <f>'март 2016 '!HS23+'февраль 2016'!HS22+'январь 2016'!HS23</f>
        <v>0</v>
      </c>
      <c r="HT28" s="18">
        <f>'март 2016 '!HT23+'февраль 2016'!HT22+'январь 2016'!HT23</f>
        <v>0</v>
      </c>
      <c r="HU28" s="18">
        <f>'март 2016 '!HU23+'февраль 2016'!HU22+'январь 2016'!HU23</f>
        <v>0</v>
      </c>
      <c r="HV28" s="18">
        <f>'март 2016 '!HV23+'февраль 2016'!HV22+'январь 2016'!HV23</f>
        <v>0</v>
      </c>
      <c r="HW28" s="18">
        <f>'март 2016 '!HW23+'февраль 2016'!HW22+'январь 2016'!HW23</f>
        <v>0</v>
      </c>
      <c r="HX28" s="18">
        <f>'март 2016 '!HX23+'февраль 2016'!HX22+'январь 2016'!HX23</f>
        <v>0</v>
      </c>
      <c r="HY28" s="18">
        <f>'март 2016 '!HY23+'февраль 2016'!HY22+'январь 2016'!HY23</f>
        <v>0</v>
      </c>
      <c r="HZ28" s="18">
        <f>'март 2016 '!HZ23+'февраль 2016'!HZ22+'январь 2016'!HZ23</f>
        <v>0</v>
      </c>
      <c r="IA28" s="18">
        <f>'март 2016 '!IA23+'февраль 2016'!IA22+'январь 2016'!IA23</f>
        <v>0</v>
      </c>
      <c r="IB28" s="18">
        <f>'март 2016 '!IB23+'февраль 2016'!IB22+'январь 2016'!IB23</f>
        <v>0</v>
      </c>
      <c r="IC28" s="18">
        <f>'март 2016 '!IC23+'февраль 2016'!IC22+'январь 2016'!IC23</f>
        <v>0</v>
      </c>
      <c r="ID28" s="18">
        <f>'март 2016 '!ID23+'февраль 2016'!ID22+'январь 2016'!ID23</f>
        <v>0</v>
      </c>
      <c r="IE28" s="18">
        <f>'март 2016 '!IE23+'февраль 2016'!IE22+'январь 2016'!IE23</f>
        <v>0</v>
      </c>
      <c r="IF28" s="18">
        <f>'март 2016 '!IF23+'февраль 2016'!IF22+'январь 2016'!IF23</f>
        <v>0</v>
      </c>
    </row>
    <row r="29" spans="1:240" ht="13.5" customHeight="1">
      <c r="A29" s="15" t="s">
        <v>38</v>
      </c>
      <c r="B29" s="44" t="s">
        <v>39</v>
      </c>
      <c r="C29" s="16" t="s">
        <v>40</v>
      </c>
      <c r="D29" s="23">
        <f t="shared" si="2"/>
        <v>0</v>
      </c>
      <c r="E29" s="17">
        <f t="shared" si="3"/>
        <v>0</v>
      </c>
      <c r="F29" s="17"/>
      <c r="G29" s="18">
        <f>'март 2016 '!G24+'февраль 2016'!G23+'январь 2016'!G24</f>
        <v>0</v>
      </c>
      <c r="H29" s="18">
        <f>'март 2016 '!H24+'февраль 2016'!H23+'январь 2016'!H24</f>
        <v>0</v>
      </c>
      <c r="I29" s="18">
        <f>'март 2016 '!I24+'февраль 2016'!I23+'январь 2016'!I24</f>
        <v>0</v>
      </c>
      <c r="J29" s="18">
        <f>'март 2016 '!J24+'февраль 2016'!J23+'январь 2016'!J24</f>
        <v>0</v>
      </c>
      <c r="K29" s="18">
        <f>'март 2016 '!K24+'февраль 2016'!K23+'январь 2016'!K24</f>
        <v>0</v>
      </c>
      <c r="L29" s="18">
        <f>'март 2016 '!L24+'февраль 2016'!L23+'январь 2016'!L24</f>
        <v>0</v>
      </c>
      <c r="M29" s="18">
        <f>'март 2016 '!M24+'февраль 2016'!M23+'январь 2016'!M24</f>
        <v>0</v>
      </c>
      <c r="N29" s="18">
        <f>'март 2016 '!N24+'февраль 2016'!N23+'январь 2016'!N24</f>
        <v>0</v>
      </c>
      <c r="O29" s="18">
        <f>'март 2016 '!O24+'февраль 2016'!O23+'январь 2016'!O24</f>
        <v>0</v>
      </c>
      <c r="P29" s="18">
        <f>'март 2016 '!P24+'февраль 2016'!P23+'январь 2016'!P24</f>
        <v>0</v>
      </c>
      <c r="Q29" s="18">
        <f>'март 2016 '!Q24+'февраль 2016'!Q23+'январь 2016'!Q24</f>
        <v>0</v>
      </c>
      <c r="R29" s="18">
        <f>'март 2016 '!R24+'февраль 2016'!R23+'январь 2016'!R24</f>
        <v>0</v>
      </c>
      <c r="S29" s="18">
        <f>'март 2016 '!S24+'февраль 2016'!S23+'январь 2016'!S24</f>
        <v>0</v>
      </c>
      <c r="T29" s="18">
        <f>'март 2016 '!T24+'февраль 2016'!T23+'январь 2016'!T24</f>
        <v>0</v>
      </c>
      <c r="U29" s="18">
        <f>'март 2016 '!U24+'февраль 2016'!U23+'январь 2016'!U24</f>
        <v>0</v>
      </c>
      <c r="V29" s="18">
        <f>'март 2016 '!V24+'февраль 2016'!V23+'январь 2016'!V24</f>
        <v>0</v>
      </c>
      <c r="W29" s="18">
        <f>'март 2016 '!W24+'февраль 2016'!W23+'январь 2016'!W24</f>
        <v>0</v>
      </c>
      <c r="X29" s="18">
        <f>'март 2016 '!X24+'февраль 2016'!X23+'январь 2016'!X24</f>
        <v>0</v>
      </c>
      <c r="Y29" s="18">
        <f>'март 2016 '!Y24+'февраль 2016'!Y23+'январь 2016'!Y24</f>
        <v>0</v>
      </c>
      <c r="Z29" s="18">
        <f>'март 2016 '!Z24+'февраль 2016'!Z23+'январь 2016'!Z24</f>
        <v>0</v>
      </c>
      <c r="AA29" s="18">
        <f>'март 2016 '!AA24+'февраль 2016'!AA23+'январь 2016'!AA24</f>
        <v>0</v>
      </c>
      <c r="AB29" s="18">
        <f>'март 2016 '!AB24+'февраль 2016'!AB23+'январь 2016'!AB24</f>
        <v>0</v>
      </c>
      <c r="AC29" s="18">
        <f>'март 2016 '!AC24+'февраль 2016'!AC23+'январь 2016'!AC24</f>
        <v>0</v>
      </c>
      <c r="AD29" s="18">
        <f>'март 2016 '!AD24+'февраль 2016'!AD23+'январь 2016'!AD24</f>
        <v>0</v>
      </c>
      <c r="AE29" s="18">
        <f>'март 2016 '!AE24+'февраль 2016'!AE23+'январь 2016'!AE24</f>
        <v>0</v>
      </c>
      <c r="AF29" s="18">
        <f>'март 2016 '!AF24+'февраль 2016'!AF23+'январь 2016'!AF24</f>
        <v>0</v>
      </c>
      <c r="AG29" s="18">
        <f>'март 2016 '!AG24+'февраль 2016'!AG23+'январь 2016'!AG24</f>
        <v>0</v>
      </c>
      <c r="AH29" s="18">
        <f>'март 2016 '!AH24+'февраль 2016'!AH23+'январь 2016'!AH24</f>
        <v>0</v>
      </c>
      <c r="AI29" s="18">
        <f>'март 2016 '!AI24+'февраль 2016'!AI23+'январь 2016'!AI24</f>
        <v>0</v>
      </c>
      <c r="AJ29" s="18">
        <f>'март 2016 '!AJ24+'февраль 2016'!AJ23+'январь 2016'!AJ24</f>
        <v>0</v>
      </c>
      <c r="AK29" s="18">
        <f>'март 2016 '!AK24+'февраль 2016'!AK23+'январь 2016'!AK24</f>
        <v>0</v>
      </c>
      <c r="AL29" s="18">
        <f>'март 2016 '!AL24+'февраль 2016'!AL23+'январь 2016'!AL24</f>
        <v>0</v>
      </c>
      <c r="AM29" s="18">
        <f>'март 2016 '!AM24+'февраль 2016'!AM23+'январь 2016'!AM24</f>
        <v>0</v>
      </c>
      <c r="AN29" s="18">
        <f>'март 2016 '!AN24+'февраль 2016'!AN23+'январь 2016'!AN24</f>
        <v>0</v>
      </c>
      <c r="AO29" s="18">
        <f>'март 2016 '!AO24+'февраль 2016'!AO23+'январь 2016'!AO24</f>
        <v>0</v>
      </c>
      <c r="AP29" s="18">
        <f>'март 2016 '!AP24+'февраль 2016'!AP23+'январь 2016'!AP24</f>
        <v>0</v>
      </c>
      <c r="AQ29" s="18">
        <f>'март 2016 '!AQ24+'февраль 2016'!AQ23+'январь 2016'!AQ24</f>
        <v>0</v>
      </c>
      <c r="AR29" s="18">
        <f>'март 2016 '!AR24+'февраль 2016'!AR23+'январь 2016'!AR24</f>
        <v>0</v>
      </c>
      <c r="AS29" s="18">
        <f>'март 2016 '!AS24+'февраль 2016'!AS23+'январь 2016'!AS24</f>
        <v>0</v>
      </c>
      <c r="AT29" s="18">
        <f>'март 2016 '!AT24+'февраль 2016'!AT23+'январь 2016'!AT24</f>
        <v>0</v>
      </c>
      <c r="AU29" s="18">
        <f>'март 2016 '!AU24+'февраль 2016'!AU23+'январь 2016'!AU24</f>
        <v>0</v>
      </c>
      <c r="AV29" s="18">
        <f>'март 2016 '!AV24+'февраль 2016'!AV23+'январь 2016'!AV24</f>
        <v>0</v>
      </c>
      <c r="AW29" s="18">
        <f>'март 2016 '!AW24+'февраль 2016'!AW23+'январь 2016'!AW24</f>
        <v>0</v>
      </c>
      <c r="AX29" s="18">
        <f>'март 2016 '!AX24+'февраль 2016'!AX23+'январь 2016'!AX24</f>
        <v>0</v>
      </c>
      <c r="AY29" s="18">
        <f>'март 2016 '!AY24+'февраль 2016'!AY23+'январь 2016'!AY24</f>
        <v>0</v>
      </c>
      <c r="AZ29" s="18">
        <f>'март 2016 '!AZ24+'февраль 2016'!AZ23+'январь 2016'!AZ24</f>
        <v>0</v>
      </c>
      <c r="BA29" s="18">
        <f>'март 2016 '!BA24+'февраль 2016'!BA23+'январь 2016'!BA24</f>
        <v>0</v>
      </c>
      <c r="BB29" s="18">
        <f>'март 2016 '!BB24+'февраль 2016'!BB23+'январь 2016'!BB24</f>
        <v>0</v>
      </c>
      <c r="BC29" s="18">
        <f>'март 2016 '!BC24+'февраль 2016'!BC23+'январь 2016'!BC24</f>
        <v>0</v>
      </c>
      <c r="BD29" s="18">
        <f>'март 2016 '!BD24+'февраль 2016'!BD23+'январь 2016'!BD24</f>
        <v>0</v>
      </c>
      <c r="BE29" s="18">
        <f>'март 2016 '!BE24+'февраль 2016'!BE23+'январь 2016'!BE24</f>
        <v>0</v>
      </c>
      <c r="BF29" s="18">
        <f>'март 2016 '!BF24+'февраль 2016'!BF23+'январь 2016'!BF24</f>
        <v>0</v>
      </c>
      <c r="BG29" s="18">
        <f>'март 2016 '!BG24+'февраль 2016'!BG23+'январь 2016'!BG24</f>
        <v>0</v>
      </c>
      <c r="BH29" s="18">
        <f>'март 2016 '!BH24+'февраль 2016'!BH23+'январь 2016'!BH24</f>
        <v>0</v>
      </c>
      <c r="BI29" s="18">
        <f>'март 2016 '!BI24+'февраль 2016'!BI23+'январь 2016'!BI24</f>
        <v>0</v>
      </c>
      <c r="BJ29" s="18">
        <f>'март 2016 '!BJ24+'февраль 2016'!BJ23+'январь 2016'!BJ24</f>
        <v>0</v>
      </c>
      <c r="BK29" s="18">
        <f>'март 2016 '!BK24+'февраль 2016'!BK23+'январь 2016'!BK24</f>
        <v>0</v>
      </c>
      <c r="BL29" s="18">
        <f>'март 2016 '!BL24+'февраль 2016'!BL23+'январь 2016'!BL24</f>
        <v>0</v>
      </c>
      <c r="BM29" s="18">
        <f>'март 2016 '!BM24+'февраль 2016'!BM23+'январь 2016'!BM24</f>
        <v>0</v>
      </c>
      <c r="BN29" s="18">
        <f>'март 2016 '!BN24+'февраль 2016'!BN23+'январь 2016'!BN24</f>
        <v>0</v>
      </c>
      <c r="BO29" s="18">
        <f>'март 2016 '!BO24+'февраль 2016'!BO23+'январь 2016'!BO24</f>
        <v>0</v>
      </c>
      <c r="BP29" s="18">
        <f>'март 2016 '!BP24+'февраль 2016'!BP23+'январь 2016'!BP24</f>
        <v>0</v>
      </c>
      <c r="BQ29" s="18">
        <f>'март 2016 '!BQ24+'февраль 2016'!BQ23+'январь 2016'!BQ24</f>
        <v>0</v>
      </c>
      <c r="BR29" s="18">
        <f>'март 2016 '!BR24+'февраль 2016'!BR23+'январь 2016'!BR24</f>
        <v>0</v>
      </c>
      <c r="BS29" s="18">
        <f>'март 2016 '!BS24+'февраль 2016'!BS23+'январь 2016'!BS24</f>
        <v>0</v>
      </c>
      <c r="BT29" s="18">
        <f>'март 2016 '!BT24+'февраль 2016'!BT23+'январь 2016'!BT24</f>
        <v>0</v>
      </c>
      <c r="BU29" s="18">
        <f>'март 2016 '!BU24+'февраль 2016'!BU23+'январь 2016'!BU24</f>
        <v>0</v>
      </c>
      <c r="BV29" s="18">
        <f>'март 2016 '!BV24+'февраль 2016'!BV23+'январь 2016'!BV24</f>
        <v>0</v>
      </c>
      <c r="BW29" s="18">
        <f>'март 2016 '!BW24+'февраль 2016'!BW23+'январь 2016'!BW24</f>
        <v>0</v>
      </c>
      <c r="BX29" s="18">
        <f>'март 2016 '!BX24+'февраль 2016'!BX23+'январь 2016'!BX24</f>
        <v>0</v>
      </c>
      <c r="BY29" s="18">
        <f>'март 2016 '!BY24+'февраль 2016'!BY23+'январь 2016'!BY24</f>
        <v>0</v>
      </c>
      <c r="BZ29" s="18">
        <f>'март 2016 '!BZ24+'февраль 2016'!BZ23+'январь 2016'!BZ24</f>
        <v>0</v>
      </c>
      <c r="CA29" s="18">
        <f>'март 2016 '!CA24+'февраль 2016'!CA23+'январь 2016'!CA24</f>
        <v>0</v>
      </c>
      <c r="CB29" s="18">
        <f>'март 2016 '!CB24+'февраль 2016'!CB23+'январь 2016'!CB24</f>
        <v>0</v>
      </c>
      <c r="CC29" s="18">
        <f>'март 2016 '!CC24+'февраль 2016'!CC23+'январь 2016'!CC24</f>
        <v>0</v>
      </c>
      <c r="CD29" s="18">
        <f>'март 2016 '!CD24+'февраль 2016'!CD23+'январь 2016'!CD24</f>
        <v>0</v>
      </c>
      <c r="CE29" s="18">
        <f>'март 2016 '!CE24+'февраль 2016'!CE23+'январь 2016'!CE24</f>
        <v>0</v>
      </c>
      <c r="CF29" s="18">
        <f>'март 2016 '!CF24+'февраль 2016'!CF23+'январь 2016'!CF24</f>
        <v>0</v>
      </c>
      <c r="CG29" s="18">
        <f>'март 2016 '!CG24+'февраль 2016'!CG23+'январь 2016'!CG24</f>
        <v>0</v>
      </c>
      <c r="CH29" s="18">
        <f>'март 2016 '!CH24+'февраль 2016'!CH23+'январь 2016'!CH24</f>
        <v>0</v>
      </c>
      <c r="CI29" s="18">
        <f>'март 2016 '!CI24+'февраль 2016'!CI23+'январь 2016'!CI24</f>
        <v>0</v>
      </c>
      <c r="CJ29" s="18">
        <f>'март 2016 '!CJ24+'февраль 2016'!CJ23+'январь 2016'!CJ24</f>
        <v>0</v>
      </c>
      <c r="CK29" s="18">
        <f>'март 2016 '!CK24+'февраль 2016'!CK23+'январь 2016'!CK24</f>
        <v>0</v>
      </c>
      <c r="CL29" s="18">
        <f>'март 2016 '!CL24+'февраль 2016'!CL23+'январь 2016'!CL24</f>
        <v>0</v>
      </c>
      <c r="CM29" s="18">
        <f>'март 2016 '!CM24+'февраль 2016'!CM23+'январь 2016'!CM24</f>
        <v>0</v>
      </c>
      <c r="CN29" s="18">
        <f>'март 2016 '!CN24+'февраль 2016'!CN23+'январь 2016'!CN24</f>
        <v>0</v>
      </c>
      <c r="CO29" s="18">
        <f>'март 2016 '!CO24+'февраль 2016'!CO23+'январь 2016'!CO24</f>
        <v>0</v>
      </c>
      <c r="CP29" s="18">
        <f>'март 2016 '!CP24+'февраль 2016'!CP23+'январь 2016'!CP24</f>
        <v>0</v>
      </c>
      <c r="CQ29" s="18">
        <f>'март 2016 '!CQ24+'февраль 2016'!CQ23+'январь 2016'!CQ24</f>
        <v>0</v>
      </c>
      <c r="CR29" s="18">
        <f>'март 2016 '!CR24+'февраль 2016'!CR23+'январь 2016'!CR24</f>
        <v>0</v>
      </c>
      <c r="CS29" s="18">
        <f>'март 2016 '!CS24+'февраль 2016'!CS23+'январь 2016'!CS24</f>
        <v>0</v>
      </c>
      <c r="CT29" s="18">
        <f>'март 2016 '!CT24+'февраль 2016'!CT23+'январь 2016'!CT24</f>
        <v>0</v>
      </c>
      <c r="CU29" s="18">
        <f>'март 2016 '!CU24+'февраль 2016'!CU23+'январь 2016'!CU24</f>
        <v>0</v>
      </c>
      <c r="CV29" s="18">
        <f>'март 2016 '!CV24+'февраль 2016'!CV23+'январь 2016'!CV24</f>
        <v>0</v>
      </c>
      <c r="CW29" s="18">
        <f>'март 2016 '!CW24+'февраль 2016'!CW23+'январь 2016'!CW24</f>
        <v>0</v>
      </c>
      <c r="CX29" s="18">
        <f>'март 2016 '!CX24+'февраль 2016'!CX23+'январь 2016'!CX24</f>
        <v>0</v>
      </c>
      <c r="CY29" s="18">
        <f>'март 2016 '!CY24+'февраль 2016'!CY23+'январь 2016'!CY24</f>
        <v>0</v>
      </c>
      <c r="CZ29" s="18">
        <f>'март 2016 '!CZ24+'февраль 2016'!CZ23+'январь 2016'!CZ24</f>
        <v>0</v>
      </c>
      <c r="DA29" s="18">
        <f>'март 2016 '!DA24+'февраль 2016'!DA23+'январь 2016'!DA24</f>
        <v>0</v>
      </c>
      <c r="DB29" s="18">
        <f>'март 2016 '!DB24+'февраль 2016'!DB23+'январь 2016'!DB24</f>
        <v>0</v>
      </c>
      <c r="DC29" s="18">
        <f>'март 2016 '!DC24+'февраль 2016'!DC23+'январь 2016'!DC24</f>
        <v>0</v>
      </c>
      <c r="DD29" s="18">
        <f>'март 2016 '!DD24+'февраль 2016'!DD23+'январь 2016'!DD24</f>
        <v>0</v>
      </c>
      <c r="DE29" s="18">
        <f>'март 2016 '!DE24+'февраль 2016'!DE23+'январь 2016'!DE24</f>
        <v>0</v>
      </c>
      <c r="DF29" s="18">
        <f>'март 2016 '!DF24+'февраль 2016'!DF23+'январь 2016'!DF24</f>
        <v>0</v>
      </c>
      <c r="DG29" s="18">
        <f>'март 2016 '!DG24+'февраль 2016'!DG23+'январь 2016'!DG24</f>
        <v>0</v>
      </c>
      <c r="DH29" s="18">
        <f>'март 2016 '!DH24+'февраль 2016'!DH23+'январь 2016'!DH24</f>
        <v>0</v>
      </c>
      <c r="DI29" s="18">
        <f>'март 2016 '!DI24+'февраль 2016'!DI23+'январь 2016'!DI24</f>
        <v>0</v>
      </c>
      <c r="DJ29" s="18">
        <f>'март 2016 '!DJ24+'февраль 2016'!DJ23+'январь 2016'!DJ24</f>
        <v>0</v>
      </c>
      <c r="DK29" s="18">
        <f>'март 2016 '!DK24+'февраль 2016'!DK23+'январь 2016'!DK24</f>
        <v>0</v>
      </c>
      <c r="DL29" s="18">
        <f>'март 2016 '!DL24+'февраль 2016'!DL23+'январь 2016'!DL24</f>
        <v>0</v>
      </c>
      <c r="DM29" s="18">
        <f>'март 2016 '!DM24+'февраль 2016'!DM23+'январь 2016'!DM24</f>
        <v>0</v>
      </c>
      <c r="DN29" s="18">
        <f>'март 2016 '!DN24+'февраль 2016'!DN23+'январь 2016'!DN24</f>
        <v>0</v>
      </c>
      <c r="DO29" s="18">
        <f>'март 2016 '!DO24+'февраль 2016'!DO23+'январь 2016'!DO24</f>
        <v>0</v>
      </c>
      <c r="DP29" s="18">
        <f>'март 2016 '!DP24+'февраль 2016'!DP23+'январь 2016'!DP24</f>
        <v>0</v>
      </c>
      <c r="DQ29" s="18">
        <f>'март 2016 '!DQ24+'февраль 2016'!DQ23+'январь 2016'!DQ24</f>
        <v>0</v>
      </c>
      <c r="DR29" s="18">
        <f>'март 2016 '!DR24+'февраль 2016'!DR23+'январь 2016'!DR24</f>
        <v>0</v>
      </c>
      <c r="DS29" s="18">
        <f>'март 2016 '!DS24+'февраль 2016'!DS23+'январь 2016'!DS24</f>
        <v>0</v>
      </c>
      <c r="DT29" s="18">
        <f>'март 2016 '!DT24+'февраль 2016'!DT23+'январь 2016'!DT24</f>
        <v>0</v>
      </c>
      <c r="DU29" s="18">
        <f>'март 2016 '!DU24+'февраль 2016'!DU23+'январь 2016'!DU24</f>
        <v>0</v>
      </c>
      <c r="DV29" s="18">
        <f>'март 2016 '!DV24+'февраль 2016'!DV23+'январь 2016'!DV24</f>
        <v>0</v>
      </c>
      <c r="DW29" s="18">
        <f>'март 2016 '!DW24+'февраль 2016'!DW23+'январь 2016'!DW24</f>
        <v>0</v>
      </c>
      <c r="DX29" s="18">
        <f>'март 2016 '!DX24+'февраль 2016'!DX23+'январь 2016'!DX24</f>
        <v>0</v>
      </c>
      <c r="DY29" s="18">
        <f>'март 2016 '!DY24+'февраль 2016'!DY23+'январь 2016'!DY24</f>
        <v>0</v>
      </c>
      <c r="DZ29" s="18">
        <f>'март 2016 '!DZ24+'февраль 2016'!DZ23+'январь 2016'!DZ24</f>
        <v>0</v>
      </c>
      <c r="EA29" s="18">
        <f>'март 2016 '!EA24+'февраль 2016'!EA23+'январь 2016'!EA24</f>
        <v>0</v>
      </c>
      <c r="EB29" s="18">
        <f>'март 2016 '!EB24+'февраль 2016'!EB23+'январь 2016'!EB24</f>
        <v>0</v>
      </c>
      <c r="EC29" s="18">
        <f>'март 2016 '!EC24+'февраль 2016'!EC23+'январь 2016'!EC24</f>
        <v>0</v>
      </c>
      <c r="ED29" s="18">
        <f>'март 2016 '!ED24+'февраль 2016'!ED23+'январь 2016'!ED24</f>
        <v>0</v>
      </c>
      <c r="EE29" s="18">
        <f>'март 2016 '!EE24+'февраль 2016'!EE23+'январь 2016'!EE24</f>
        <v>0</v>
      </c>
      <c r="EF29" s="18">
        <f>'март 2016 '!EF24+'февраль 2016'!EF23+'январь 2016'!EF24</f>
        <v>0</v>
      </c>
      <c r="EG29" s="18">
        <f>'март 2016 '!EG24+'февраль 2016'!EG23+'январь 2016'!EG24</f>
        <v>0</v>
      </c>
      <c r="EH29" s="18">
        <f>'март 2016 '!EH24+'февраль 2016'!EH23+'январь 2016'!EH24</f>
        <v>0</v>
      </c>
      <c r="EI29" s="18">
        <f>'март 2016 '!EI24+'февраль 2016'!EI23+'январь 2016'!EI24</f>
        <v>0</v>
      </c>
      <c r="EJ29" s="18">
        <f>'март 2016 '!EJ24+'февраль 2016'!EJ23+'январь 2016'!EJ24</f>
        <v>0</v>
      </c>
      <c r="EK29" s="18">
        <f>'март 2016 '!EK24+'февраль 2016'!EK23+'январь 2016'!EK24</f>
        <v>0</v>
      </c>
      <c r="EL29" s="18">
        <f>'март 2016 '!EL24+'февраль 2016'!EL23+'январь 2016'!EL24</f>
        <v>0</v>
      </c>
      <c r="EM29" s="18">
        <f>'март 2016 '!EM24+'февраль 2016'!EM23+'январь 2016'!EM24</f>
        <v>0</v>
      </c>
      <c r="EN29" s="18">
        <f>'март 2016 '!EN24+'февраль 2016'!EN23+'январь 2016'!EN24</f>
        <v>0</v>
      </c>
      <c r="EO29" s="18">
        <f>'март 2016 '!EO24+'февраль 2016'!EO23+'январь 2016'!EO24</f>
        <v>0</v>
      </c>
      <c r="EP29" s="18">
        <f>'март 2016 '!EP24+'февраль 2016'!EP23+'январь 2016'!EP24</f>
        <v>0</v>
      </c>
      <c r="EQ29" s="18">
        <f>'март 2016 '!EQ24+'февраль 2016'!EQ23+'январь 2016'!EQ24</f>
        <v>0</v>
      </c>
      <c r="ER29" s="18">
        <f>'март 2016 '!ER24+'февраль 2016'!ER23+'январь 2016'!ER24</f>
        <v>0</v>
      </c>
      <c r="ES29" s="18">
        <f>'март 2016 '!ES24+'февраль 2016'!ES23+'январь 2016'!ES24</f>
        <v>0</v>
      </c>
      <c r="ET29" s="18">
        <f>'март 2016 '!ET24+'февраль 2016'!ET23+'январь 2016'!ET24</f>
        <v>0</v>
      </c>
      <c r="EU29" s="18">
        <f>'март 2016 '!EU24+'февраль 2016'!EU23+'январь 2016'!EU24</f>
        <v>0</v>
      </c>
      <c r="EV29" s="18">
        <f>'март 2016 '!EV24+'февраль 2016'!EV23+'январь 2016'!EV24</f>
        <v>0</v>
      </c>
      <c r="EW29" s="18">
        <f>'март 2016 '!EW24+'февраль 2016'!EW23+'январь 2016'!EW24</f>
        <v>0</v>
      </c>
      <c r="EX29" s="18">
        <f>'март 2016 '!EX24+'февраль 2016'!EX23+'январь 2016'!EX24</f>
        <v>0</v>
      </c>
      <c r="EY29" s="18">
        <f>'март 2016 '!EY24+'февраль 2016'!EY23+'январь 2016'!EY24</f>
        <v>0</v>
      </c>
      <c r="EZ29" s="18">
        <f>'март 2016 '!EZ24+'февраль 2016'!EZ23+'январь 2016'!EZ24</f>
        <v>0</v>
      </c>
      <c r="FA29" s="18">
        <f>'март 2016 '!FA24+'февраль 2016'!FA23+'январь 2016'!FA24</f>
        <v>0</v>
      </c>
      <c r="FB29" s="18">
        <f>'март 2016 '!FB24+'февраль 2016'!FB23+'январь 2016'!FB24</f>
        <v>0</v>
      </c>
      <c r="FC29" s="18">
        <f>'март 2016 '!FC24+'февраль 2016'!FC23+'январь 2016'!FC24</f>
        <v>0</v>
      </c>
      <c r="FD29" s="18">
        <f>'март 2016 '!FD24+'февраль 2016'!FD23+'январь 2016'!FD24</f>
        <v>0</v>
      </c>
      <c r="FE29" s="18">
        <f>'март 2016 '!FE24+'февраль 2016'!FE23+'январь 2016'!FE24</f>
        <v>0</v>
      </c>
      <c r="FF29" s="18">
        <f>'март 2016 '!FF24+'февраль 2016'!FF23+'январь 2016'!FF24</f>
        <v>0</v>
      </c>
      <c r="FG29" s="18">
        <f>'март 2016 '!FG24+'февраль 2016'!FG23+'январь 2016'!FG24</f>
        <v>0</v>
      </c>
      <c r="FH29" s="18">
        <f>'март 2016 '!FH24+'февраль 2016'!FH23+'январь 2016'!FH24</f>
        <v>0</v>
      </c>
      <c r="FI29" s="18">
        <f>'март 2016 '!FI24+'февраль 2016'!FI23+'январь 2016'!FI24</f>
        <v>0</v>
      </c>
      <c r="FJ29" s="18">
        <f>'март 2016 '!FJ24+'февраль 2016'!FJ23+'январь 2016'!FJ24</f>
        <v>0</v>
      </c>
      <c r="FK29" s="18">
        <f>'март 2016 '!FK24+'февраль 2016'!FK23+'январь 2016'!FK24</f>
        <v>0</v>
      </c>
      <c r="FL29" s="18">
        <f>'март 2016 '!FL24+'февраль 2016'!FL23+'январь 2016'!FL24</f>
        <v>0</v>
      </c>
      <c r="FM29" s="18">
        <f>'март 2016 '!FM24+'февраль 2016'!FM23+'январь 2016'!FM24</f>
        <v>0</v>
      </c>
      <c r="FN29" s="18">
        <f>'март 2016 '!FN24+'февраль 2016'!FN23+'январь 2016'!FN24</f>
        <v>0</v>
      </c>
      <c r="FO29" s="18">
        <f>'март 2016 '!FO24+'февраль 2016'!FO23+'январь 2016'!FO24</f>
        <v>0</v>
      </c>
      <c r="FP29" s="18">
        <f>'март 2016 '!FP24+'февраль 2016'!FP23+'январь 2016'!FP24</f>
        <v>0</v>
      </c>
      <c r="FQ29" s="18">
        <f>'март 2016 '!FQ24+'февраль 2016'!FQ23+'январь 2016'!FQ24</f>
        <v>0</v>
      </c>
      <c r="FR29" s="18">
        <f>'март 2016 '!FR24+'февраль 2016'!FR23+'январь 2016'!FR24</f>
        <v>0</v>
      </c>
      <c r="FS29" s="18">
        <f>'март 2016 '!FS24+'февраль 2016'!FS23+'январь 2016'!FS24</f>
        <v>0</v>
      </c>
      <c r="FT29" s="18">
        <f>'март 2016 '!FT24+'февраль 2016'!FT23+'январь 2016'!FT24</f>
        <v>0</v>
      </c>
      <c r="FU29" s="18">
        <f>'март 2016 '!FU24+'февраль 2016'!FU23+'январь 2016'!FU24</f>
        <v>0</v>
      </c>
      <c r="FV29" s="18">
        <f>'март 2016 '!FV24+'февраль 2016'!FV23+'январь 2016'!FV24</f>
        <v>0</v>
      </c>
      <c r="FW29" s="18">
        <f>'март 2016 '!FW24+'февраль 2016'!FW23+'январь 2016'!FW24</f>
        <v>0</v>
      </c>
      <c r="FX29" s="18">
        <f>'март 2016 '!FX24+'февраль 2016'!FX23+'январь 2016'!FX24</f>
        <v>0</v>
      </c>
      <c r="FY29" s="18">
        <f>'март 2016 '!FY24+'февраль 2016'!FY23+'январь 2016'!FY24</f>
        <v>0</v>
      </c>
      <c r="FZ29" s="18">
        <f>'март 2016 '!FZ24+'февраль 2016'!FZ23+'январь 2016'!FZ24</f>
        <v>0</v>
      </c>
      <c r="GA29" s="18">
        <f>'март 2016 '!GA24+'февраль 2016'!GA23+'январь 2016'!GA24</f>
        <v>0</v>
      </c>
      <c r="GB29" s="18">
        <f>'март 2016 '!GB24+'февраль 2016'!GB23+'январь 2016'!GB24</f>
        <v>0</v>
      </c>
      <c r="GC29" s="18">
        <f>'март 2016 '!GC24+'февраль 2016'!GC23+'январь 2016'!GC24</f>
        <v>0</v>
      </c>
      <c r="GD29" s="18">
        <f>'март 2016 '!GD24+'февраль 2016'!GD23+'январь 2016'!GD24</f>
        <v>0</v>
      </c>
      <c r="GE29" s="18">
        <f>'март 2016 '!GE24+'февраль 2016'!GE23+'январь 2016'!GE24</f>
        <v>0</v>
      </c>
      <c r="GF29" s="18">
        <f>'март 2016 '!GF24+'февраль 2016'!GF23+'январь 2016'!GF24</f>
        <v>0</v>
      </c>
      <c r="GG29" s="18">
        <f>'март 2016 '!GG24+'февраль 2016'!GG23+'январь 2016'!GG24</f>
        <v>0</v>
      </c>
      <c r="GH29" s="18">
        <f>'март 2016 '!GH24+'февраль 2016'!GH23+'январь 2016'!GH24</f>
        <v>0</v>
      </c>
      <c r="GI29" s="18">
        <f>'март 2016 '!GI24+'февраль 2016'!GI23+'январь 2016'!GI24</f>
        <v>0</v>
      </c>
      <c r="GJ29" s="18">
        <f>'март 2016 '!GJ24+'февраль 2016'!GJ23+'январь 2016'!GJ24</f>
        <v>0</v>
      </c>
      <c r="GK29" s="18">
        <f>'март 2016 '!GK24+'февраль 2016'!GK23+'январь 2016'!GK24</f>
        <v>0</v>
      </c>
      <c r="GL29" s="18">
        <f>'март 2016 '!GL24+'февраль 2016'!GL23+'январь 2016'!GL24</f>
        <v>0</v>
      </c>
      <c r="GM29" s="18">
        <f>'март 2016 '!GM24+'февраль 2016'!GM23+'январь 2016'!GM24</f>
        <v>0</v>
      </c>
      <c r="GN29" s="18">
        <f>'март 2016 '!GN24+'февраль 2016'!GN23+'январь 2016'!GN24</f>
        <v>0</v>
      </c>
      <c r="GO29" s="18">
        <f>'март 2016 '!GO24+'февраль 2016'!GO23+'январь 2016'!GO24</f>
        <v>0</v>
      </c>
      <c r="GP29" s="18">
        <f>'март 2016 '!GP24+'февраль 2016'!GP23+'январь 2016'!GP24</f>
        <v>0</v>
      </c>
      <c r="GQ29" s="18">
        <f>'март 2016 '!GQ24+'февраль 2016'!GQ23+'январь 2016'!GQ24</f>
        <v>0</v>
      </c>
      <c r="GR29" s="18">
        <f>'март 2016 '!GR24+'февраль 2016'!GR23+'январь 2016'!GR24</f>
        <v>0</v>
      </c>
      <c r="GS29" s="18">
        <f>'март 2016 '!GS24+'февраль 2016'!GS23+'январь 2016'!GS24</f>
        <v>0</v>
      </c>
      <c r="GT29" s="18">
        <f>'март 2016 '!GT24+'февраль 2016'!GT23+'январь 2016'!GT24</f>
        <v>0</v>
      </c>
      <c r="GU29" s="18">
        <f>'март 2016 '!GU24+'февраль 2016'!GU23+'январь 2016'!GU24</f>
        <v>0</v>
      </c>
      <c r="GV29" s="18">
        <f>'март 2016 '!GV24+'февраль 2016'!GV23+'январь 2016'!GV24</f>
        <v>0</v>
      </c>
      <c r="GW29" s="18">
        <f>'март 2016 '!GW24+'февраль 2016'!GW23+'январь 2016'!GW24</f>
        <v>0</v>
      </c>
      <c r="GX29" s="18">
        <f>'март 2016 '!GX24+'февраль 2016'!GX23+'январь 2016'!GX24</f>
        <v>0</v>
      </c>
      <c r="GY29" s="18">
        <f>'март 2016 '!GY24+'февраль 2016'!GY23+'январь 2016'!GY24</f>
        <v>0</v>
      </c>
      <c r="GZ29" s="18">
        <f>'март 2016 '!GZ24+'февраль 2016'!GZ23+'январь 2016'!GZ24</f>
        <v>0</v>
      </c>
      <c r="HA29" s="18">
        <f>'март 2016 '!HA24+'февраль 2016'!HA23+'январь 2016'!HA24</f>
        <v>0</v>
      </c>
      <c r="HB29" s="18">
        <f>'март 2016 '!HB24+'февраль 2016'!HB23+'январь 2016'!HB24</f>
        <v>0</v>
      </c>
      <c r="HC29" s="18">
        <f>'март 2016 '!HC24+'февраль 2016'!HC23+'январь 2016'!HC24</f>
        <v>0</v>
      </c>
      <c r="HD29" s="18">
        <f>'март 2016 '!HD24+'февраль 2016'!HD23+'январь 2016'!HD24</f>
        <v>0</v>
      </c>
      <c r="HE29" s="18">
        <f>'март 2016 '!HE24+'февраль 2016'!HE23+'январь 2016'!HE24</f>
        <v>0</v>
      </c>
      <c r="HF29" s="18">
        <f>'март 2016 '!HF24+'февраль 2016'!HF23+'январь 2016'!HF24</f>
        <v>0</v>
      </c>
      <c r="HG29" s="18">
        <f>'март 2016 '!HG24+'февраль 2016'!HG23+'январь 2016'!HG24</f>
        <v>0</v>
      </c>
      <c r="HH29" s="18">
        <f>'март 2016 '!HH24+'февраль 2016'!HH23+'январь 2016'!HH24</f>
        <v>0</v>
      </c>
      <c r="HI29" s="18">
        <f>'март 2016 '!HI24+'февраль 2016'!HI23+'январь 2016'!HI24</f>
        <v>0</v>
      </c>
      <c r="HJ29" s="18">
        <f>'март 2016 '!HJ24+'февраль 2016'!HJ23+'январь 2016'!HJ24</f>
        <v>0</v>
      </c>
      <c r="HK29" s="18">
        <f>'март 2016 '!HK24+'февраль 2016'!HK23+'январь 2016'!HK24</f>
        <v>0</v>
      </c>
      <c r="HL29" s="18">
        <f>'март 2016 '!HL24+'февраль 2016'!HL23+'январь 2016'!HL24</f>
        <v>0</v>
      </c>
      <c r="HM29" s="18">
        <f>'март 2016 '!HM24+'февраль 2016'!HM23+'январь 2016'!HM24</f>
        <v>0</v>
      </c>
      <c r="HN29" s="18">
        <f>'март 2016 '!HN24+'февраль 2016'!HN23+'январь 2016'!HN24</f>
        <v>0</v>
      </c>
      <c r="HO29" s="18">
        <f>'март 2016 '!HO24+'февраль 2016'!HO23+'январь 2016'!HO24</f>
        <v>0</v>
      </c>
      <c r="HP29" s="18">
        <f>'март 2016 '!HP24+'февраль 2016'!HP23+'январь 2016'!HP24</f>
        <v>0</v>
      </c>
      <c r="HQ29" s="18">
        <f>'март 2016 '!HQ24+'февраль 2016'!HQ23+'январь 2016'!HQ24</f>
        <v>0</v>
      </c>
      <c r="HR29" s="18">
        <f>'март 2016 '!HR24+'февраль 2016'!HR23+'январь 2016'!HR24</f>
        <v>0</v>
      </c>
      <c r="HS29" s="18">
        <f>'март 2016 '!HS24+'февраль 2016'!HS23+'январь 2016'!HS24</f>
        <v>0</v>
      </c>
      <c r="HT29" s="18">
        <f>'март 2016 '!HT24+'февраль 2016'!HT23+'январь 2016'!HT24</f>
        <v>0</v>
      </c>
      <c r="HU29" s="18">
        <f>'март 2016 '!HU24+'февраль 2016'!HU23+'январь 2016'!HU24</f>
        <v>0</v>
      </c>
      <c r="HV29" s="18">
        <f>'март 2016 '!HV24+'февраль 2016'!HV23+'январь 2016'!HV24</f>
        <v>0</v>
      </c>
      <c r="HW29" s="18">
        <f>'март 2016 '!HW24+'февраль 2016'!HW23+'январь 2016'!HW24</f>
        <v>0</v>
      </c>
      <c r="HX29" s="18">
        <f>'март 2016 '!HX24+'февраль 2016'!HX23+'январь 2016'!HX24</f>
        <v>0</v>
      </c>
      <c r="HY29" s="18">
        <f>'март 2016 '!HY24+'февраль 2016'!HY23+'январь 2016'!HY24</f>
        <v>0</v>
      </c>
      <c r="HZ29" s="18">
        <f>'март 2016 '!HZ24+'февраль 2016'!HZ23+'январь 2016'!HZ24</f>
        <v>0</v>
      </c>
      <c r="IA29" s="18">
        <f>'март 2016 '!IA24+'февраль 2016'!IA23+'январь 2016'!IA24</f>
        <v>0</v>
      </c>
      <c r="IB29" s="18">
        <f>'март 2016 '!IB24+'февраль 2016'!IB23+'январь 2016'!IB24</f>
        <v>0</v>
      </c>
      <c r="IC29" s="18">
        <f>'март 2016 '!IC24+'февраль 2016'!IC23+'январь 2016'!IC24</f>
        <v>0</v>
      </c>
      <c r="ID29" s="18">
        <f>'март 2016 '!ID24+'февраль 2016'!ID23+'январь 2016'!ID24</f>
        <v>0</v>
      </c>
      <c r="IE29" s="18">
        <f>'март 2016 '!IE24+'февраль 2016'!IE23+'январь 2016'!IE24</f>
        <v>0</v>
      </c>
      <c r="IF29" s="18">
        <f>'март 2016 '!IF24+'февраль 2016'!IF23+'январь 2016'!IF24</f>
        <v>0</v>
      </c>
    </row>
    <row r="30" spans="1:240" ht="13.5" customHeight="1">
      <c r="A30" s="15"/>
      <c r="B30" s="44"/>
      <c r="C30" s="16" t="s">
        <v>17</v>
      </c>
      <c r="D30" s="23">
        <f t="shared" si="2"/>
        <v>0</v>
      </c>
      <c r="E30" s="17">
        <f t="shared" si="3"/>
        <v>0</v>
      </c>
      <c r="F30" s="17"/>
      <c r="G30" s="18">
        <f>'март 2016 '!G25+'февраль 2016'!G24+'январь 2016'!G25</f>
        <v>0</v>
      </c>
      <c r="H30" s="18">
        <f>'март 2016 '!H25+'февраль 2016'!H24+'январь 2016'!H25</f>
        <v>0</v>
      </c>
      <c r="I30" s="18">
        <f>'март 2016 '!I25+'февраль 2016'!I24+'январь 2016'!I25</f>
        <v>0</v>
      </c>
      <c r="J30" s="18">
        <f>'март 2016 '!J25+'февраль 2016'!J24+'январь 2016'!J25</f>
        <v>0</v>
      </c>
      <c r="K30" s="18">
        <f>'март 2016 '!K25+'февраль 2016'!K24+'январь 2016'!K25</f>
        <v>0</v>
      </c>
      <c r="L30" s="18">
        <f>'март 2016 '!L25+'февраль 2016'!L24+'январь 2016'!L25</f>
        <v>0</v>
      </c>
      <c r="M30" s="18">
        <f>'март 2016 '!M25+'февраль 2016'!M24+'январь 2016'!M25</f>
        <v>0</v>
      </c>
      <c r="N30" s="18">
        <f>'март 2016 '!N25+'февраль 2016'!N24+'январь 2016'!N25</f>
        <v>0</v>
      </c>
      <c r="O30" s="18">
        <f>'март 2016 '!O25+'февраль 2016'!O24+'январь 2016'!O25</f>
        <v>0</v>
      </c>
      <c r="P30" s="18">
        <f>'март 2016 '!P25+'февраль 2016'!P24+'январь 2016'!P25</f>
        <v>0</v>
      </c>
      <c r="Q30" s="18">
        <f>'март 2016 '!Q25+'февраль 2016'!Q24+'январь 2016'!Q25</f>
        <v>0</v>
      </c>
      <c r="R30" s="18">
        <f>'март 2016 '!R25+'февраль 2016'!R24+'январь 2016'!R25</f>
        <v>0</v>
      </c>
      <c r="S30" s="18">
        <f>'март 2016 '!S25+'февраль 2016'!S24+'январь 2016'!S25</f>
        <v>0</v>
      </c>
      <c r="T30" s="18">
        <f>'март 2016 '!T25+'февраль 2016'!T24+'январь 2016'!T25</f>
        <v>0</v>
      </c>
      <c r="U30" s="18">
        <f>'март 2016 '!U25+'февраль 2016'!U24+'январь 2016'!U25</f>
        <v>0</v>
      </c>
      <c r="V30" s="18">
        <f>'март 2016 '!V25+'февраль 2016'!V24+'январь 2016'!V25</f>
        <v>0</v>
      </c>
      <c r="W30" s="18">
        <f>'март 2016 '!W25+'февраль 2016'!W24+'январь 2016'!W25</f>
        <v>0</v>
      </c>
      <c r="X30" s="18">
        <f>'март 2016 '!X25+'февраль 2016'!X24+'январь 2016'!X25</f>
        <v>0</v>
      </c>
      <c r="Y30" s="18">
        <f>'март 2016 '!Y25+'февраль 2016'!Y24+'январь 2016'!Y25</f>
        <v>0</v>
      </c>
      <c r="Z30" s="18">
        <f>'март 2016 '!Z25+'февраль 2016'!Z24+'январь 2016'!Z25</f>
        <v>0</v>
      </c>
      <c r="AA30" s="18">
        <f>'март 2016 '!AA25+'февраль 2016'!AA24+'январь 2016'!AA25</f>
        <v>0</v>
      </c>
      <c r="AB30" s="18">
        <f>'март 2016 '!AB25+'февраль 2016'!AB24+'январь 2016'!AB25</f>
        <v>0</v>
      </c>
      <c r="AC30" s="18">
        <f>'март 2016 '!AC25+'февраль 2016'!AC24+'январь 2016'!AC25</f>
        <v>0</v>
      </c>
      <c r="AD30" s="18">
        <f>'март 2016 '!AD25+'февраль 2016'!AD24+'январь 2016'!AD25</f>
        <v>0</v>
      </c>
      <c r="AE30" s="18">
        <f>'март 2016 '!AE25+'февраль 2016'!AE24+'январь 2016'!AE25</f>
        <v>0</v>
      </c>
      <c r="AF30" s="18">
        <f>'март 2016 '!AF25+'февраль 2016'!AF24+'январь 2016'!AF25</f>
        <v>0</v>
      </c>
      <c r="AG30" s="18">
        <f>'март 2016 '!AG25+'февраль 2016'!AG24+'январь 2016'!AG25</f>
        <v>0</v>
      </c>
      <c r="AH30" s="18">
        <f>'март 2016 '!AH25+'февраль 2016'!AH24+'январь 2016'!AH25</f>
        <v>0</v>
      </c>
      <c r="AI30" s="18">
        <f>'март 2016 '!AI25+'февраль 2016'!AI24+'январь 2016'!AI25</f>
        <v>0</v>
      </c>
      <c r="AJ30" s="18">
        <f>'март 2016 '!AJ25+'февраль 2016'!AJ24+'январь 2016'!AJ25</f>
        <v>0</v>
      </c>
      <c r="AK30" s="18">
        <f>'март 2016 '!AK25+'февраль 2016'!AK24+'январь 2016'!AK25</f>
        <v>0</v>
      </c>
      <c r="AL30" s="18">
        <f>'март 2016 '!AL25+'февраль 2016'!AL24+'январь 2016'!AL25</f>
        <v>0</v>
      </c>
      <c r="AM30" s="18">
        <f>'март 2016 '!AM25+'февраль 2016'!AM24+'январь 2016'!AM25</f>
        <v>0</v>
      </c>
      <c r="AN30" s="18">
        <f>'март 2016 '!AN25+'февраль 2016'!AN24+'январь 2016'!AN25</f>
        <v>0</v>
      </c>
      <c r="AO30" s="18">
        <f>'март 2016 '!AO25+'февраль 2016'!AO24+'январь 2016'!AO25</f>
        <v>0</v>
      </c>
      <c r="AP30" s="18">
        <f>'март 2016 '!AP25+'февраль 2016'!AP24+'январь 2016'!AP25</f>
        <v>0</v>
      </c>
      <c r="AQ30" s="18">
        <f>'март 2016 '!AQ25+'февраль 2016'!AQ24+'январь 2016'!AQ25</f>
        <v>0</v>
      </c>
      <c r="AR30" s="18">
        <f>'март 2016 '!AR25+'февраль 2016'!AR24+'январь 2016'!AR25</f>
        <v>0</v>
      </c>
      <c r="AS30" s="18">
        <f>'март 2016 '!AS25+'февраль 2016'!AS24+'январь 2016'!AS25</f>
        <v>0</v>
      </c>
      <c r="AT30" s="18">
        <f>'март 2016 '!AT25+'февраль 2016'!AT24+'январь 2016'!AT25</f>
        <v>0</v>
      </c>
      <c r="AU30" s="18">
        <f>'март 2016 '!AU25+'февраль 2016'!AU24+'январь 2016'!AU25</f>
        <v>0</v>
      </c>
      <c r="AV30" s="18">
        <f>'март 2016 '!AV25+'февраль 2016'!AV24+'январь 2016'!AV25</f>
        <v>0</v>
      </c>
      <c r="AW30" s="18">
        <f>'март 2016 '!AW25+'февраль 2016'!AW24+'январь 2016'!AW25</f>
        <v>0</v>
      </c>
      <c r="AX30" s="18">
        <f>'март 2016 '!AX25+'февраль 2016'!AX24+'январь 2016'!AX25</f>
        <v>0</v>
      </c>
      <c r="AY30" s="18">
        <f>'март 2016 '!AY25+'февраль 2016'!AY24+'январь 2016'!AY25</f>
        <v>0</v>
      </c>
      <c r="AZ30" s="18">
        <f>'март 2016 '!AZ25+'февраль 2016'!AZ24+'январь 2016'!AZ25</f>
        <v>0</v>
      </c>
      <c r="BA30" s="18">
        <f>'март 2016 '!BA25+'февраль 2016'!BA24+'январь 2016'!BA25</f>
        <v>0</v>
      </c>
      <c r="BB30" s="18">
        <f>'март 2016 '!BB25+'февраль 2016'!BB24+'январь 2016'!BB25</f>
        <v>0</v>
      </c>
      <c r="BC30" s="18">
        <f>'март 2016 '!BC25+'февраль 2016'!BC24+'январь 2016'!BC25</f>
        <v>0</v>
      </c>
      <c r="BD30" s="18">
        <f>'март 2016 '!BD25+'февраль 2016'!BD24+'январь 2016'!BD25</f>
        <v>0</v>
      </c>
      <c r="BE30" s="18">
        <f>'март 2016 '!BE25+'февраль 2016'!BE24+'январь 2016'!BE25</f>
        <v>0</v>
      </c>
      <c r="BF30" s="18">
        <f>'март 2016 '!BF25+'февраль 2016'!BF24+'январь 2016'!BF25</f>
        <v>0</v>
      </c>
      <c r="BG30" s="18">
        <f>'март 2016 '!BG25+'февраль 2016'!BG24+'январь 2016'!BG25</f>
        <v>0</v>
      </c>
      <c r="BH30" s="18">
        <f>'март 2016 '!BH25+'февраль 2016'!BH24+'январь 2016'!BH25</f>
        <v>0</v>
      </c>
      <c r="BI30" s="18">
        <f>'март 2016 '!BI25+'февраль 2016'!BI24+'январь 2016'!BI25</f>
        <v>0</v>
      </c>
      <c r="BJ30" s="18">
        <f>'март 2016 '!BJ25+'февраль 2016'!BJ24+'январь 2016'!BJ25</f>
        <v>0</v>
      </c>
      <c r="BK30" s="18">
        <f>'март 2016 '!BK25+'февраль 2016'!BK24+'январь 2016'!BK25</f>
        <v>0</v>
      </c>
      <c r="BL30" s="18">
        <f>'март 2016 '!BL25+'февраль 2016'!BL24+'январь 2016'!BL25</f>
        <v>0</v>
      </c>
      <c r="BM30" s="18">
        <f>'март 2016 '!BM25+'февраль 2016'!BM24+'январь 2016'!BM25</f>
        <v>0</v>
      </c>
      <c r="BN30" s="18">
        <f>'март 2016 '!BN25+'февраль 2016'!BN24+'январь 2016'!BN25</f>
        <v>0</v>
      </c>
      <c r="BO30" s="18">
        <f>'март 2016 '!BO25+'февраль 2016'!BO24+'январь 2016'!BO25</f>
        <v>0</v>
      </c>
      <c r="BP30" s="18">
        <f>'март 2016 '!BP25+'февраль 2016'!BP24+'январь 2016'!BP25</f>
        <v>0</v>
      </c>
      <c r="BQ30" s="18">
        <f>'март 2016 '!BQ25+'февраль 2016'!BQ24+'январь 2016'!BQ25</f>
        <v>0</v>
      </c>
      <c r="BR30" s="18">
        <f>'март 2016 '!BR25+'февраль 2016'!BR24+'январь 2016'!BR25</f>
        <v>0</v>
      </c>
      <c r="BS30" s="18">
        <f>'март 2016 '!BS25+'февраль 2016'!BS24+'январь 2016'!BS25</f>
        <v>0</v>
      </c>
      <c r="BT30" s="18">
        <f>'март 2016 '!BT25+'февраль 2016'!BT24+'январь 2016'!BT25</f>
        <v>0</v>
      </c>
      <c r="BU30" s="18">
        <f>'март 2016 '!BU25+'февраль 2016'!BU24+'январь 2016'!BU25</f>
        <v>0</v>
      </c>
      <c r="BV30" s="18">
        <f>'март 2016 '!BV25+'февраль 2016'!BV24+'январь 2016'!BV25</f>
        <v>0</v>
      </c>
      <c r="BW30" s="18">
        <f>'март 2016 '!BW25+'февраль 2016'!BW24+'январь 2016'!BW25</f>
        <v>0</v>
      </c>
      <c r="BX30" s="18">
        <f>'март 2016 '!BX25+'февраль 2016'!BX24+'январь 2016'!BX25</f>
        <v>0</v>
      </c>
      <c r="BY30" s="18">
        <f>'март 2016 '!BY25+'февраль 2016'!BY24+'январь 2016'!BY25</f>
        <v>0</v>
      </c>
      <c r="BZ30" s="18">
        <f>'март 2016 '!BZ25+'февраль 2016'!BZ24+'январь 2016'!BZ25</f>
        <v>0</v>
      </c>
      <c r="CA30" s="18">
        <f>'март 2016 '!CA25+'февраль 2016'!CA24+'январь 2016'!CA25</f>
        <v>0</v>
      </c>
      <c r="CB30" s="18">
        <f>'март 2016 '!CB25+'февраль 2016'!CB24+'январь 2016'!CB25</f>
        <v>0</v>
      </c>
      <c r="CC30" s="18">
        <f>'март 2016 '!CC25+'февраль 2016'!CC24+'январь 2016'!CC25</f>
        <v>0</v>
      </c>
      <c r="CD30" s="18">
        <f>'март 2016 '!CD25+'февраль 2016'!CD24+'январь 2016'!CD25</f>
        <v>0</v>
      </c>
      <c r="CE30" s="18">
        <f>'март 2016 '!CE25+'февраль 2016'!CE24+'январь 2016'!CE25</f>
        <v>0</v>
      </c>
      <c r="CF30" s="18">
        <f>'март 2016 '!CF25+'февраль 2016'!CF24+'январь 2016'!CF25</f>
        <v>0</v>
      </c>
      <c r="CG30" s="18">
        <f>'март 2016 '!CG25+'февраль 2016'!CG24+'январь 2016'!CG25</f>
        <v>0</v>
      </c>
      <c r="CH30" s="18">
        <f>'март 2016 '!CH25+'февраль 2016'!CH24+'январь 2016'!CH25</f>
        <v>0</v>
      </c>
      <c r="CI30" s="18">
        <f>'март 2016 '!CI25+'февраль 2016'!CI24+'январь 2016'!CI25</f>
        <v>0</v>
      </c>
      <c r="CJ30" s="18">
        <f>'март 2016 '!CJ25+'февраль 2016'!CJ24+'январь 2016'!CJ25</f>
        <v>0</v>
      </c>
      <c r="CK30" s="18">
        <f>'март 2016 '!CK25+'февраль 2016'!CK24+'январь 2016'!CK25</f>
        <v>0</v>
      </c>
      <c r="CL30" s="18">
        <f>'март 2016 '!CL25+'февраль 2016'!CL24+'январь 2016'!CL25</f>
        <v>0</v>
      </c>
      <c r="CM30" s="18">
        <f>'март 2016 '!CM25+'февраль 2016'!CM24+'январь 2016'!CM25</f>
        <v>0</v>
      </c>
      <c r="CN30" s="18">
        <f>'март 2016 '!CN25+'февраль 2016'!CN24+'январь 2016'!CN25</f>
        <v>0</v>
      </c>
      <c r="CO30" s="18">
        <f>'март 2016 '!CO25+'февраль 2016'!CO24+'январь 2016'!CO25</f>
        <v>0</v>
      </c>
      <c r="CP30" s="18">
        <f>'март 2016 '!CP25+'февраль 2016'!CP24+'январь 2016'!CP25</f>
        <v>0</v>
      </c>
      <c r="CQ30" s="18">
        <f>'март 2016 '!CQ25+'февраль 2016'!CQ24+'январь 2016'!CQ25</f>
        <v>0</v>
      </c>
      <c r="CR30" s="18">
        <f>'март 2016 '!CR25+'февраль 2016'!CR24+'январь 2016'!CR25</f>
        <v>0</v>
      </c>
      <c r="CS30" s="18">
        <f>'март 2016 '!CS25+'февраль 2016'!CS24+'январь 2016'!CS25</f>
        <v>0</v>
      </c>
      <c r="CT30" s="18">
        <f>'март 2016 '!CT25+'февраль 2016'!CT24+'январь 2016'!CT25</f>
        <v>0</v>
      </c>
      <c r="CU30" s="18">
        <f>'март 2016 '!CU25+'февраль 2016'!CU24+'январь 2016'!CU25</f>
        <v>0</v>
      </c>
      <c r="CV30" s="18">
        <f>'март 2016 '!CV25+'февраль 2016'!CV24+'январь 2016'!CV25</f>
        <v>0</v>
      </c>
      <c r="CW30" s="18">
        <f>'март 2016 '!CW25+'февраль 2016'!CW24+'январь 2016'!CW25</f>
        <v>0</v>
      </c>
      <c r="CX30" s="18">
        <f>'март 2016 '!CX25+'февраль 2016'!CX24+'январь 2016'!CX25</f>
        <v>0</v>
      </c>
      <c r="CY30" s="18">
        <f>'март 2016 '!CY25+'февраль 2016'!CY24+'январь 2016'!CY25</f>
        <v>0</v>
      </c>
      <c r="CZ30" s="18">
        <f>'март 2016 '!CZ25+'февраль 2016'!CZ24+'январь 2016'!CZ25</f>
        <v>0</v>
      </c>
      <c r="DA30" s="18">
        <f>'март 2016 '!DA25+'февраль 2016'!DA24+'январь 2016'!DA25</f>
        <v>0</v>
      </c>
      <c r="DB30" s="18">
        <f>'март 2016 '!DB25+'февраль 2016'!DB24+'январь 2016'!DB25</f>
        <v>0</v>
      </c>
      <c r="DC30" s="18">
        <f>'март 2016 '!DC25+'февраль 2016'!DC24+'январь 2016'!DC25</f>
        <v>0</v>
      </c>
      <c r="DD30" s="18">
        <f>'март 2016 '!DD25+'февраль 2016'!DD24+'январь 2016'!DD25</f>
        <v>0</v>
      </c>
      <c r="DE30" s="18">
        <f>'март 2016 '!DE25+'февраль 2016'!DE24+'январь 2016'!DE25</f>
        <v>0</v>
      </c>
      <c r="DF30" s="18">
        <f>'март 2016 '!DF25+'февраль 2016'!DF24+'январь 2016'!DF25</f>
        <v>0</v>
      </c>
      <c r="DG30" s="18">
        <f>'март 2016 '!DG25+'февраль 2016'!DG24+'январь 2016'!DG25</f>
        <v>0</v>
      </c>
      <c r="DH30" s="18">
        <f>'март 2016 '!DH25+'февраль 2016'!DH24+'январь 2016'!DH25</f>
        <v>0</v>
      </c>
      <c r="DI30" s="18">
        <f>'март 2016 '!DI25+'февраль 2016'!DI24+'январь 2016'!DI25</f>
        <v>0</v>
      </c>
      <c r="DJ30" s="18">
        <f>'март 2016 '!DJ25+'февраль 2016'!DJ24+'январь 2016'!DJ25</f>
        <v>0</v>
      </c>
      <c r="DK30" s="18">
        <f>'март 2016 '!DK25+'февраль 2016'!DK24+'январь 2016'!DK25</f>
        <v>0</v>
      </c>
      <c r="DL30" s="18">
        <f>'март 2016 '!DL25+'февраль 2016'!DL24+'январь 2016'!DL25</f>
        <v>0</v>
      </c>
      <c r="DM30" s="18">
        <f>'март 2016 '!DM25+'февраль 2016'!DM24+'январь 2016'!DM25</f>
        <v>0</v>
      </c>
      <c r="DN30" s="18">
        <f>'март 2016 '!DN25+'февраль 2016'!DN24+'январь 2016'!DN25</f>
        <v>0</v>
      </c>
      <c r="DO30" s="18">
        <f>'март 2016 '!DO25+'февраль 2016'!DO24+'январь 2016'!DO25</f>
        <v>0</v>
      </c>
      <c r="DP30" s="18">
        <f>'март 2016 '!DP25+'февраль 2016'!DP24+'январь 2016'!DP25</f>
        <v>0</v>
      </c>
      <c r="DQ30" s="18">
        <f>'март 2016 '!DQ25+'февраль 2016'!DQ24+'январь 2016'!DQ25</f>
        <v>0</v>
      </c>
      <c r="DR30" s="18">
        <f>'март 2016 '!DR25+'февраль 2016'!DR24+'январь 2016'!DR25</f>
        <v>0</v>
      </c>
      <c r="DS30" s="18">
        <f>'март 2016 '!DS25+'февраль 2016'!DS24+'январь 2016'!DS25</f>
        <v>0</v>
      </c>
      <c r="DT30" s="18">
        <f>'март 2016 '!DT25+'февраль 2016'!DT24+'январь 2016'!DT25</f>
        <v>0</v>
      </c>
      <c r="DU30" s="18">
        <f>'март 2016 '!DU25+'февраль 2016'!DU24+'январь 2016'!DU25</f>
        <v>0</v>
      </c>
      <c r="DV30" s="18">
        <f>'март 2016 '!DV25+'февраль 2016'!DV24+'январь 2016'!DV25</f>
        <v>0</v>
      </c>
      <c r="DW30" s="18">
        <f>'март 2016 '!DW25+'февраль 2016'!DW24+'январь 2016'!DW25</f>
        <v>0</v>
      </c>
      <c r="DX30" s="18">
        <f>'март 2016 '!DX25+'февраль 2016'!DX24+'январь 2016'!DX25</f>
        <v>0</v>
      </c>
      <c r="DY30" s="18">
        <f>'март 2016 '!DY25+'февраль 2016'!DY24+'январь 2016'!DY25</f>
        <v>0</v>
      </c>
      <c r="DZ30" s="18">
        <f>'март 2016 '!DZ25+'февраль 2016'!DZ24+'январь 2016'!DZ25</f>
        <v>0</v>
      </c>
      <c r="EA30" s="18">
        <f>'март 2016 '!EA25+'февраль 2016'!EA24+'январь 2016'!EA25</f>
        <v>0</v>
      </c>
      <c r="EB30" s="18">
        <f>'март 2016 '!EB25+'февраль 2016'!EB24+'январь 2016'!EB25</f>
        <v>0</v>
      </c>
      <c r="EC30" s="18">
        <f>'март 2016 '!EC25+'февраль 2016'!EC24+'январь 2016'!EC25</f>
        <v>0</v>
      </c>
      <c r="ED30" s="18">
        <f>'март 2016 '!ED25+'февраль 2016'!ED24+'январь 2016'!ED25</f>
        <v>0</v>
      </c>
      <c r="EE30" s="18">
        <f>'март 2016 '!EE25+'февраль 2016'!EE24+'январь 2016'!EE25</f>
        <v>0</v>
      </c>
      <c r="EF30" s="18">
        <f>'март 2016 '!EF25+'февраль 2016'!EF24+'январь 2016'!EF25</f>
        <v>0</v>
      </c>
      <c r="EG30" s="18">
        <f>'март 2016 '!EG25+'февраль 2016'!EG24+'январь 2016'!EG25</f>
        <v>0</v>
      </c>
      <c r="EH30" s="18">
        <f>'март 2016 '!EH25+'февраль 2016'!EH24+'январь 2016'!EH25</f>
        <v>0</v>
      </c>
      <c r="EI30" s="18">
        <f>'март 2016 '!EI25+'февраль 2016'!EI24+'январь 2016'!EI25</f>
        <v>0</v>
      </c>
      <c r="EJ30" s="18">
        <f>'март 2016 '!EJ25+'февраль 2016'!EJ24+'январь 2016'!EJ25</f>
        <v>0</v>
      </c>
      <c r="EK30" s="18">
        <f>'март 2016 '!EK25+'февраль 2016'!EK24+'январь 2016'!EK25</f>
        <v>0</v>
      </c>
      <c r="EL30" s="18">
        <f>'март 2016 '!EL25+'февраль 2016'!EL24+'январь 2016'!EL25</f>
        <v>0</v>
      </c>
      <c r="EM30" s="18">
        <f>'март 2016 '!EM25+'февраль 2016'!EM24+'январь 2016'!EM25</f>
        <v>0</v>
      </c>
      <c r="EN30" s="18">
        <f>'март 2016 '!EN25+'февраль 2016'!EN24+'январь 2016'!EN25</f>
        <v>0</v>
      </c>
      <c r="EO30" s="18">
        <f>'март 2016 '!EO25+'февраль 2016'!EO24+'январь 2016'!EO25</f>
        <v>0</v>
      </c>
      <c r="EP30" s="18">
        <f>'март 2016 '!EP25+'февраль 2016'!EP24+'январь 2016'!EP25</f>
        <v>0</v>
      </c>
      <c r="EQ30" s="18">
        <f>'март 2016 '!EQ25+'февраль 2016'!EQ24+'январь 2016'!EQ25</f>
        <v>0</v>
      </c>
      <c r="ER30" s="18">
        <f>'март 2016 '!ER25+'февраль 2016'!ER24+'январь 2016'!ER25</f>
        <v>0</v>
      </c>
      <c r="ES30" s="18">
        <f>'март 2016 '!ES25+'февраль 2016'!ES24+'январь 2016'!ES25</f>
        <v>0</v>
      </c>
      <c r="ET30" s="18">
        <f>'март 2016 '!ET25+'февраль 2016'!ET24+'январь 2016'!ET25</f>
        <v>0</v>
      </c>
      <c r="EU30" s="18">
        <f>'март 2016 '!EU25+'февраль 2016'!EU24+'январь 2016'!EU25</f>
        <v>0</v>
      </c>
      <c r="EV30" s="18">
        <f>'март 2016 '!EV25+'февраль 2016'!EV24+'январь 2016'!EV25</f>
        <v>0</v>
      </c>
      <c r="EW30" s="18">
        <f>'март 2016 '!EW25+'февраль 2016'!EW24+'январь 2016'!EW25</f>
        <v>0</v>
      </c>
      <c r="EX30" s="18">
        <f>'март 2016 '!EX25+'февраль 2016'!EX24+'январь 2016'!EX25</f>
        <v>0</v>
      </c>
      <c r="EY30" s="18">
        <f>'март 2016 '!EY25+'февраль 2016'!EY24+'январь 2016'!EY25</f>
        <v>0</v>
      </c>
      <c r="EZ30" s="18">
        <f>'март 2016 '!EZ25+'февраль 2016'!EZ24+'январь 2016'!EZ25</f>
        <v>0</v>
      </c>
      <c r="FA30" s="18">
        <f>'март 2016 '!FA25+'февраль 2016'!FA24+'январь 2016'!FA25</f>
        <v>0</v>
      </c>
      <c r="FB30" s="18">
        <f>'март 2016 '!FB25+'февраль 2016'!FB24+'январь 2016'!FB25</f>
        <v>0</v>
      </c>
      <c r="FC30" s="18">
        <f>'март 2016 '!FC25+'февраль 2016'!FC24+'январь 2016'!FC25</f>
        <v>0</v>
      </c>
      <c r="FD30" s="18">
        <f>'март 2016 '!FD25+'февраль 2016'!FD24+'январь 2016'!FD25</f>
        <v>0</v>
      </c>
      <c r="FE30" s="18">
        <f>'март 2016 '!FE25+'февраль 2016'!FE24+'январь 2016'!FE25</f>
        <v>0</v>
      </c>
      <c r="FF30" s="18">
        <f>'март 2016 '!FF25+'февраль 2016'!FF24+'январь 2016'!FF25</f>
        <v>0</v>
      </c>
      <c r="FG30" s="18">
        <f>'март 2016 '!FG25+'февраль 2016'!FG24+'январь 2016'!FG25</f>
        <v>0</v>
      </c>
      <c r="FH30" s="18">
        <f>'март 2016 '!FH25+'февраль 2016'!FH24+'январь 2016'!FH25</f>
        <v>0</v>
      </c>
      <c r="FI30" s="18">
        <f>'март 2016 '!FI25+'февраль 2016'!FI24+'январь 2016'!FI25</f>
        <v>0</v>
      </c>
      <c r="FJ30" s="18">
        <f>'март 2016 '!FJ25+'февраль 2016'!FJ24+'январь 2016'!FJ25</f>
        <v>0</v>
      </c>
      <c r="FK30" s="18">
        <f>'март 2016 '!FK25+'февраль 2016'!FK24+'январь 2016'!FK25</f>
        <v>0</v>
      </c>
      <c r="FL30" s="18">
        <f>'март 2016 '!FL25+'февраль 2016'!FL24+'январь 2016'!FL25</f>
        <v>0</v>
      </c>
      <c r="FM30" s="18">
        <f>'март 2016 '!FM25+'февраль 2016'!FM24+'январь 2016'!FM25</f>
        <v>0</v>
      </c>
      <c r="FN30" s="18">
        <f>'март 2016 '!FN25+'февраль 2016'!FN24+'январь 2016'!FN25</f>
        <v>0</v>
      </c>
      <c r="FO30" s="18">
        <f>'март 2016 '!FO25+'февраль 2016'!FO24+'январь 2016'!FO25</f>
        <v>0</v>
      </c>
      <c r="FP30" s="18">
        <f>'март 2016 '!FP25+'февраль 2016'!FP24+'январь 2016'!FP25</f>
        <v>0</v>
      </c>
      <c r="FQ30" s="18">
        <f>'март 2016 '!FQ25+'февраль 2016'!FQ24+'январь 2016'!FQ25</f>
        <v>0</v>
      </c>
      <c r="FR30" s="18">
        <f>'март 2016 '!FR25+'февраль 2016'!FR24+'январь 2016'!FR25</f>
        <v>0</v>
      </c>
      <c r="FS30" s="18">
        <f>'март 2016 '!FS25+'февраль 2016'!FS24+'январь 2016'!FS25</f>
        <v>0</v>
      </c>
      <c r="FT30" s="18">
        <f>'март 2016 '!FT25+'февраль 2016'!FT24+'январь 2016'!FT25</f>
        <v>0</v>
      </c>
      <c r="FU30" s="18">
        <f>'март 2016 '!FU25+'февраль 2016'!FU24+'январь 2016'!FU25</f>
        <v>0</v>
      </c>
      <c r="FV30" s="18">
        <f>'март 2016 '!FV25+'февраль 2016'!FV24+'январь 2016'!FV25</f>
        <v>0</v>
      </c>
      <c r="FW30" s="18">
        <f>'март 2016 '!FW25+'февраль 2016'!FW24+'январь 2016'!FW25</f>
        <v>0</v>
      </c>
      <c r="FX30" s="18">
        <f>'март 2016 '!FX25+'февраль 2016'!FX24+'январь 2016'!FX25</f>
        <v>0</v>
      </c>
      <c r="FY30" s="18">
        <f>'март 2016 '!FY25+'февраль 2016'!FY24+'январь 2016'!FY25</f>
        <v>0</v>
      </c>
      <c r="FZ30" s="18">
        <f>'март 2016 '!FZ25+'февраль 2016'!FZ24+'январь 2016'!FZ25</f>
        <v>0</v>
      </c>
      <c r="GA30" s="18">
        <f>'март 2016 '!GA25+'февраль 2016'!GA24+'январь 2016'!GA25</f>
        <v>0</v>
      </c>
      <c r="GB30" s="18">
        <f>'март 2016 '!GB25+'февраль 2016'!GB24+'январь 2016'!GB25</f>
        <v>0</v>
      </c>
      <c r="GC30" s="18">
        <f>'март 2016 '!GC25+'февраль 2016'!GC24+'январь 2016'!GC25</f>
        <v>0</v>
      </c>
      <c r="GD30" s="18">
        <f>'март 2016 '!GD25+'февраль 2016'!GD24+'январь 2016'!GD25</f>
        <v>0</v>
      </c>
      <c r="GE30" s="18">
        <f>'март 2016 '!GE25+'февраль 2016'!GE24+'январь 2016'!GE25</f>
        <v>0</v>
      </c>
      <c r="GF30" s="18">
        <f>'март 2016 '!GF25+'февраль 2016'!GF24+'январь 2016'!GF25</f>
        <v>0</v>
      </c>
      <c r="GG30" s="18">
        <f>'март 2016 '!GG25+'февраль 2016'!GG24+'январь 2016'!GG25</f>
        <v>0</v>
      </c>
      <c r="GH30" s="18">
        <f>'март 2016 '!GH25+'февраль 2016'!GH24+'январь 2016'!GH25</f>
        <v>0</v>
      </c>
      <c r="GI30" s="18">
        <f>'март 2016 '!GI25+'февраль 2016'!GI24+'январь 2016'!GI25</f>
        <v>0</v>
      </c>
      <c r="GJ30" s="18">
        <f>'март 2016 '!GJ25+'февраль 2016'!GJ24+'январь 2016'!GJ25</f>
        <v>0</v>
      </c>
      <c r="GK30" s="18">
        <f>'март 2016 '!GK25+'февраль 2016'!GK24+'январь 2016'!GK25</f>
        <v>0</v>
      </c>
      <c r="GL30" s="18">
        <f>'март 2016 '!GL25+'февраль 2016'!GL24+'январь 2016'!GL25</f>
        <v>0</v>
      </c>
      <c r="GM30" s="18">
        <f>'март 2016 '!GM25+'февраль 2016'!GM24+'январь 2016'!GM25</f>
        <v>0</v>
      </c>
      <c r="GN30" s="18">
        <f>'март 2016 '!GN25+'февраль 2016'!GN24+'январь 2016'!GN25</f>
        <v>0</v>
      </c>
      <c r="GO30" s="18">
        <f>'март 2016 '!GO25+'февраль 2016'!GO24+'январь 2016'!GO25</f>
        <v>0</v>
      </c>
      <c r="GP30" s="18">
        <f>'март 2016 '!GP25+'февраль 2016'!GP24+'январь 2016'!GP25</f>
        <v>0</v>
      </c>
      <c r="GQ30" s="18">
        <f>'март 2016 '!GQ25+'февраль 2016'!GQ24+'январь 2016'!GQ25</f>
        <v>0</v>
      </c>
      <c r="GR30" s="18">
        <f>'март 2016 '!GR25+'февраль 2016'!GR24+'январь 2016'!GR25</f>
        <v>0</v>
      </c>
      <c r="GS30" s="18">
        <f>'март 2016 '!GS25+'февраль 2016'!GS24+'январь 2016'!GS25</f>
        <v>0</v>
      </c>
      <c r="GT30" s="18">
        <f>'март 2016 '!GT25+'февраль 2016'!GT24+'январь 2016'!GT25</f>
        <v>0</v>
      </c>
      <c r="GU30" s="18">
        <f>'март 2016 '!GU25+'февраль 2016'!GU24+'январь 2016'!GU25</f>
        <v>0</v>
      </c>
      <c r="GV30" s="18">
        <f>'март 2016 '!GV25+'февраль 2016'!GV24+'январь 2016'!GV25</f>
        <v>0</v>
      </c>
      <c r="GW30" s="18">
        <f>'март 2016 '!GW25+'февраль 2016'!GW24+'январь 2016'!GW25</f>
        <v>0</v>
      </c>
      <c r="GX30" s="18">
        <f>'март 2016 '!GX25+'февраль 2016'!GX24+'январь 2016'!GX25</f>
        <v>0</v>
      </c>
      <c r="GY30" s="18">
        <f>'март 2016 '!GY25+'февраль 2016'!GY24+'январь 2016'!GY25</f>
        <v>0</v>
      </c>
      <c r="GZ30" s="18">
        <f>'март 2016 '!GZ25+'февраль 2016'!GZ24+'январь 2016'!GZ25</f>
        <v>0</v>
      </c>
      <c r="HA30" s="18">
        <f>'март 2016 '!HA25+'февраль 2016'!HA24+'январь 2016'!HA25</f>
        <v>0</v>
      </c>
      <c r="HB30" s="18">
        <f>'март 2016 '!HB25+'февраль 2016'!HB24+'январь 2016'!HB25</f>
        <v>0</v>
      </c>
      <c r="HC30" s="18">
        <f>'март 2016 '!HC25+'февраль 2016'!HC24+'январь 2016'!HC25</f>
        <v>0</v>
      </c>
      <c r="HD30" s="18">
        <f>'март 2016 '!HD25+'февраль 2016'!HD24+'январь 2016'!HD25</f>
        <v>0</v>
      </c>
      <c r="HE30" s="18">
        <f>'март 2016 '!HE25+'февраль 2016'!HE24+'январь 2016'!HE25</f>
        <v>0</v>
      </c>
      <c r="HF30" s="18">
        <f>'март 2016 '!HF25+'февраль 2016'!HF24+'январь 2016'!HF25</f>
        <v>0</v>
      </c>
      <c r="HG30" s="18">
        <f>'март 2016 '!HG25+'февраль 2016'!HG24+'январь 2016'!HG25</f>
        <v>0</v>
      </c>
      <c r="HH30" s="18">
        <f>'март 2016 '!HH25+'февраль 2016'!HH24+'январь 2016'!HH25</f>
        <v>0</v>
      </c>
      <c r="HI30" s="18">
        <f>'март 2016 '!HI25+'февраль 2016'!HI24+'январь 2016'!HI25</f>
        <v>0</v>
      </c>
      <c r="HJ30" s="18">
        <f>'март 2016 '!HJ25+'февраль 2016'!HJ24+'январь 2016'!HJ25</f>
        <v>0</v>
      </c>
      <c r="HK30" s="18">
        <f>'март 2016 '!HK25+'февраль 2016'!HK24+'январь 2016'!HK25</f>
        <v>0</v>
      </c>
      <c r="HL30" s="18">
        <f>'март 2016 '!HL25+'февраль 2016'!HL24+'январь 2016'!HL25</f>
        <v>0</v>
      </c>
      <c r="HM30" s="18">
        <f>'март 2016 '!HM25+'февраль 2016'!HM24+'январь 2016'!HM25</f>
        <v>0</v>
      </c>
      <c r="HN30" s="18">
        <f>'март 2016 '!HN25+'февраль 2016'!HN24+'январь 2016'!HN25</f>
        <v>0</v>
      </c>
      <c r="HO30" s="18">
        <f>'март 2016 '!HO25+'февраль 2016'!HO24+'январь 2016'!HO25</f>
        <v>0</v>
      </c>
      <c r="HP30" s="18">
        <f>'март 2016 '!HP25+'февраль 2016'!HP24+'январь 2016'!HP25</f>
        <v>0</v>
      </c>
      <c r="HQ30" s="18">
        <f>'март 2016 '!HQ25+'февраль 2016'!HQ24+'январь 2016'!HQ25</f>
        <v>0</v>
      </c>
      <c r="HR30" s="18">
        <f>'март 2016 '!HR25+'февраль 2016'!HR24+'январь 2016'!HR25</f>
        <v>0</v>
      </c>
      <c r="HS30" s="18">
        <f>'март 2016 '!HS25+'февраль 2016'!HS24+'январь 2016'!HS25</f>
        <v>0</v>
      </c>
      <c r="HT30" s="18">
        <f>'март 2016 '!HT25+'февраль 2016'!HT24+'январь 2016'!HT25</f>
        <v>0</v>
      </c>
      <c r="HU30" s="18">
        <f>'март 2016 '!HU25+'февраль 2016'!HU24+'январь 2016'!HU25</f>
        <v>0</v>
      </c>
      <c r="HV30" s="18">
        <f>'март 2016 '!HV25+'февраль 2016'!HV24+'январь 2016'!HV25</f>
        <v>0</v>
      </c>
      <c r="HW30" s="18">
        <f>'март 2016 '!HW25+'февраль 2016'!HW24+'январь 2016'!HW25</f>
        <v>0</v>
      </c>
      <c r="HX30" s="18">
        <f>'март 2016 '!HX25+'февраль 2016'!HX24+'январь 2016'!HX25</f>
        <v>0</v>
      </c>
      <c r="HY30" s="18">
        <f>'март 2016 '!HY25+'февраль 2016'!HY24+'январь 2016'!HY25</f>
        <v>0</v>
      </c>
      <c r="HZ30" s="18">
        <f>'март 2016 '!HZ25+'февраль 2016'!HZ24+'январь 2016'!HZ25</f>
        <v>0</v>
      </c>
      <c r="IA30" s="18">
        <f>'март 2016 '!IA25+'февраль 2016'!IA24+'январь 2016'!IA25</f>
        <v>0</v>
      </c>
      <c r="IB30" s="18">
        <f>'март 2016 '!IB25+'февраль 2016'!IB24+'январь 2016'!IB25</f>
        <v>0</v>
      </c>
      <c r="IC30" s="18">
        <f>'март 2016 '!IC25+'февраль 2016'!IC24+'январь 2016'!IC25</f>
        <v>0</v>
      </c>
      <c r="ID30" s="18">
        <f>'март 2016 '!ID25+'февраль 2016'!ID24+'январь 2016'!ID25</f>
        <v>0</v>
      </c>
      <c r="IE30" s="18">
        <f>'март 2016 '!IE25+'февраль 2016'!IE24+'январь 2016'!IE25</f>
        <v>0</v>
      </c>
      <c r="IF30" s="18">
        <f>'март 2016 '!IF25+'февраль 2016'!IF24+'январь 2016'!IF25</f>
        <v>0</v>
      </c>
    </row>
    <row r="31" spans="1:240" ht="13.5" customHeight="1">
      <c r="A31" s="15" t="s">
        <v>41</v>
      </c>
      <c r="B31" s="44" t="s">
        <v>42</v>
      </c>
      <c r="C31" s="16" t="s">
        <v>17</v>
      </c>
      <c r="D31" s="23">
        <f t="shared" si="2"/>
        <v>0</v>
      </c>
      <c r="E31" s="17">
        <f t="shared" si="3"/>
        <v>0</v>
      </c>
      <c r="F31" s="17"/>
      <c r="G31" s="18">
        <f>'март 2016 '!G26+'февраль 2016'!G25+'январь 2016'!G26</f>
        <v>0</v>
      </c>
      <c r="H31" s="18">
        <f>'март 2016 '!H26+'февраль 2016'!H25+'январь 2016'!H26</f>
        <v>0</v>
      </c>
      <c r="I31" s="18">
        <f>'март 2016 '!I26+'февраль 2016'!I25+'январь 2016'!I26</f>
        <v>0</v>
      </c>
      <c r="J31" s="18">
        <f>'март 2016 '!J26+'февраль 2016'!J25+'январь 2016'!J26</f>
        <v>0</v>
      </c>
      <c r="K31" s="18">
        <f>'март 2016 '!K26+'февраль 2016'!K25+'январь 2016'!K26</f>
        <v>0</v>
      </c>
      <c r="L31" s="18">
        <f>'март 2016 '!L26+'февраль 2016'!L25+'январь 2016'!L26</f>
        <v>0</v>
      </c>
      <c r="M31" s="18">
        <f>'март 2016 '!M26+'февраль 2016'!M25+'январь 2016'!M26</f>
        <v>0</v>
      </c>
      <c r="N31" s="18">
        <f>'март 2016 '!N26+'февраль 2016'!N25+'январь 2016'!N26</f>
        <v>0</v>
      </c>
      <c r="O31" s="18">
        <f>'март 2016 '!O26+'февраль 2016'!O25+'январь 2016'!O26</f>
        <v>0</v>
      </c>
      <c r="P31" s="18">
        <f>'март 2016 '!P26+'февраль 2016'!P25+'январь 2016'!P26</f>
        <v>0</v>
      </c>
      <c r="Q31" s="18">
        <f>'март 2016 '!Q26+'февраль 2016'!Q25+'январь 2016'!Q26</f>
        <v>0</v>
      </c>
      <c r="R31" s="18">
        <f>'март 2016 '!R26+'февраль 2016'!R25+'январь 2016'!R26</f>
        <v>0</v>
      </c>
      <c r="S31" s="18">
        <f>'март 2016 '!S26+'февраль 2016'!S25+'январь 2016'!S26</f>
        <v>0</v>
      </c>
      <c r="T31" s="18">
        <f>'март 2016 '!T26+'февраль 2016'!T25+'январь 2016'!T26</f>
        <v>0</v>
      </c>
      <c r="U31" s="18">
        <f>'март 2016 '!U26+'февраль 2016'!U25+'январь 2016'!U26</f>
        <v>0</v>
      </c>
      <c r="V31" s="18">
        <f>'март 2016 '!V26+'февраль 2016'!V25+'январь 2016'!V26</f>
        <v>0</v>
      </c>
      <c r="W31" s="18">
        <f>'март 2016 '!W26+'февраль 2016'!W25+'январь 2016'!W26</f>
        <v>0</v>
      </c>
      <c r="X31" s="18">
        <f>'март 2016 '!X26+'февраль 2016'!X25+'январь 2016'!X26</f>
        <v>0</v>
      </c>
      <c r="Y31" s="18">
        <f>'март 2016 '!Y26+'февраль 2016'!Y25+'январь 2016'!Y26</f>
        <v>0</v>
      </c>
      <c r="Z31" s="18">
        <f>'март 2016 '!Z26+'февраль 2016'!Z25+'январь 2016'!Z26</f>
        <v>0</v>
      </c>
      <c r="AA31" s="18">
        <f>'март 2016 '!AA26+'февраль 2016'!AA25+'январь 2016'!AA26</f>
        <v>0</v>
      </c>
      <c r="AB31" s="18">
        <f>'март 2016 '!AB26+'февраль 2016'!AB25+'январь 2016'!AB26</f>
        <v>0</v>
      </c>
      <c r="AC31" s="18">
        <f>'март 2016 '!AC26+'февраль 2016'!AC25+'январь 2016'!AC26</f>
        <v>0</v>
      </c>
      <c r="AD31" s="18">
        <f>'март 2016 '!AD26+'февраль 2016'!AD25+'январь 2016'!AD26</f>
        <v>0</v>
      </c>
      <c r="AE31" s="18">
        <f>'март 2016 '!AE26+'февраль 2016'!AE25+'январь 2016'!AE26</f>
        <v>0</v>
      </c>
      <c r="AF31" s="18">
        <f>'март 2016 '!AF26+'февраль 2016'!AF25+'январь 2016'!AF26</f>
        <v>0</v>
      </c>
      <c r="AG31" s="18">
        <f>'март 2016 '!AG26+'февраль 2016'!AG25+'январь 2016'!AG26</f>
        <v>0</v>
      </c>
      <c r="AH31" s="18">
        <f>'март 2016 '!AH26+'февраль 2016'!AH25+'январь 2016'!AH26</f>
        <v>0</v>
      </c>
      <c r="AI31" s="18">
        <f>'март 2016 '!AI26+'февраль 2016'!AI25+'январь 2016'!AI26</f>
        <v>0</v>
      </c>
      <c r="AJ31" s="18">
        <f>'март 2016 '!AJ26+'февраль 2016'!AJ25+'январь 2016'!AJ26</f>
        <v>0</v>
      </c>
      <c r="AK31" s="18">
        <f>'март 2016 '!AK26+'февраль 2016'!AK25+'январь 2016'!AK26</f>
        <v>0</v>
      </c>
      <c r="AL31" s="18">
        <f>'март 2016 '!AL26+'февраль 2016'!AL25+'январь 2016'!AL26</f>
        <v>0</v>
      </c>
      <c r="AM31" s="18">
        <f>'март 2016 '!AM26+'февраль 2016'!AM25+'январь 2016'!AM26</f>
        <v>0</v>
      </c>
      <c r="AN31" s="18">
        <f>'март 2016 '!AN26+'февраль 2016'!AN25+'январь 2016'!AN26</f>
        <v>0</v>
      </c>
      <c r="AO31" s="18">
        <f>'март 2016 '!AO26+'февраль 2016'!AO25+'январь 2016'!AO26</f>
        <v>0</v>
      </c>
      <c r="AP31" s="18">
        <f>'март 2016 '!AP26+'февраль 2016'!AP25+'январь 2016'!AP26</f>
        <v>0</v>
      </c>
      <c r="AQ31" s="18">
        <f>'март 2016 '!AQ26+'февраль 2016'!AQ25+'январь 2016'!AQ26</f>
        <v>0</v>
      </c>
      <c r="AR31" s="18">
        <f>'март 2016 '!AR26+'февраль 2016'!AR25+'январь 2016'!AR26</f>
        <v>0</v>
      </c>
      <c r="AS31" s="18">
        <f>'март 2016 '!AS26+'февраль 2016'!AS25+'январь 2016'!AS26</f>
        <v>0</v>
      </c>
      <c r="AT31" s="18">
        <f>'март 2016 '!AT26+'февраль 2016'!AT25+'январь 2016'!AT26</f>
        <v>0</v>
      </c>
      <c r="AU31" s="18">
        <f>'март 2016 '!AU26+'февраль 2016'!AU25+'январь 2016'!AU26</f>
        <v>0</v>
      </c>
      <c r="AV31" s="18">
        <f>'март 2016 '!AV26+'февраль 2016'!AV25+'январь 2016'!AV26</f>
        <v>0</v>
      </c>
      <c r="AW31" s="18">
        <f>'март 2016 '!AW26+'февраль 2016'!AW25+'январь 2016'!AW26</f>
        <v>0</v>
      </c>
      <c r="AX31" s="18">
        <f>'март 2016 '!AX26+'февраль 2016'!AX25+'январь 2016'!AX26</f>
        <v>0</v>
      </c>
      <c r="AY31" s="18">
        <f>'март 2016 '!AY26+'февраль 2016'!AY25+'январь 2016'!AY26</f>
        <v>0</v>
      </c>
      <c r="AZ31" s="18">
        <f>'март 2016 '!AZ26+'февраль 2016'!AZ25+'январь 2016'!AZ26</f>
        <v>0</v>
      </c>
      <c r="BA31" s="18">
        <f>'март 2016 '!BA26+'февраль 2016'!BA25+'январь 2016'!BA26</f>
        <v>0</v>
      </c>
      <c r="BB31" s="18">
        <f>'март 2016 '!BB26+'февраль 2016'!BB25+'январь 2016'!BB26</f>
        <v>0</v>
      </c>
      <c r="BC31" s="18">
        <f>'март 2016 '!BC26+'февраль 2016'!BC25+'январь 2016'!BC26</f>
        <v>0</v>
      </c>
      <c r="BD31" s="18">
        <f>'март 2016 '!BD26+'февраль 2016'!BD25+'январь 2016'!BD26</f>
        <v>0</v>
      </c>
      <c r="BE31" s="18">
        <f>'март 2016 '!BE26+'февраль 2016'!BE25+'январь 2016'!BE26</f>
        <v>0</v>
      </c>
      <c r="BF31" s="18">
        <f>'март 2016 '!BF26+'февраль 2016'!BF25+'январь 2016'!BF26</f>
        <v>0</v>
      </c>
      <c r="BG31" s="18">
        <f>'март 2016 '!BG26+'февраль 2016'!BG25+'январь 2016'!BG26</f>
        <v>0</v>
      </c>
      <c r="BH31" s="18">
        <f>'март 2016 '!BH26+'февраль 2016'!BH25+'январь 2016'!BH26</f>
        <v>0</v>
      </c>
      <c r="BI31" s="18">
        <f>'март 2016 '!BI26+'февраль 2016'!BI25+'январь 2016'!BI26</f>
        <v>0</v>
      </c>
      <c r="BJ31" s="18">
        <f>'март 2016 '!BJ26+'февраль 2016'!BJ25+'январь 2016'!BJ26</f>
        <v>0</v>
      </c>
      <c r="BK31" s="18">
        <f>'март 2016 '!BK26+'февраль 2016'!BK25+'январь 2016'!BK26</f>
        <v>0</v>
      </c>
      <c r="BL31" s="18">
        <f>'март 2016 '!BL26+'февраль 2016'!BL25+'январь 2016'!BL26</f>
        <v>0</v>
      </c>
      <c r="BM31" s="18">
        <f>'март 2016 '!BM26+'февраль 2016'!BM25+'январь 2016'!BM26</f>
        <v>0</v>
      </c>
      <c r="BN31" s="18">
        <f>'март 2016 '!BN26+'февраль 2016'!BN25+'январь 2016'!BN26</f>
        <v>0</v>
      </c>
      <c r="BO31" s="18">
        <f>'март 2016 '!BO26+'февраль 2016'!BO25+'январь 2016'!BO26</f>
        <v>0</v>
      </c>
      <c r="BP31" s="18">
        <f>'март 2016 '!BP26+'февраль 2016'!BP25+'январь 2016'!BP26</f>
        <v>0</v>
      </c>
      <c r="BQ31" s="18">
        <f>'март 2016 '!BQ26+'февраль 2016'!BQ25+'январь 2016'!BQ26</f>
        <v>0</v>
      </c>
      <c r="BR31" s="18">
        <f>'март 2016 '!BR26+'февраль 2016'!BR25+'январь 2016'!BR26</f>
        <v>0</v>
      </c>
      <c r="BS31" s="18">
        <f>'март 2016 '!BS26+'февраль 2016'!BS25+'январь 2016'!BS26</f>
        <v>0</v>
      </c>
      <c r="BT31" s="18">
        <f>'март 2016 '!BT26+'февраль 2016'!BT25+'январь 2016'!BT26</f>
        <v>0</v>
      </c>
      <c r="BU31" s="18">
        <f>'март 2016 '!BU26+'февраль 2016'!BU25+'январь 2016'!BU26</f>
        <v>0</v>
      </c>
      <c r="BV31" s="18">
        <f>'март 2016 '!BV26+'февраль 2016'!BV25+'январь 2016'!BV26</f>
        <v>0</v>
      </c>
      <c r="BW31" s="18">
        <f>'март 2016 '!BW26+'февраль 2016'!BW25+'январь 2016'!BW26</f>
        <v>0</v>
      </c>
      <c r="BX31" s="18">
        <f>'март 2016 '!BX26+'февраль 2016'!BX25+'январь 2016'!BX26</f>
        <v>0</v>
      </c>
      <c r="BY31" s="18">
        <f>'март 2016 '!BY26+'февраль 2016'!BY25+'январь 2016'!BY26</f>
        <v>0</v>
      </c>
      <c r="BZ31" s="18">
        <f>'март 2016 '!BZ26+'февраль 2016'!BZ25+'январь 2016'!BZ26</f>
        <v>0</v>
      </c>
      <c r="CA31" s="18">
        <f>'март 2016 '!CA26+'февраль 2016'!CA25+'январь 2016'!CA26</f>
        <v>0</v>
      </c>
      <c r="CB31" s="18">
        <f>'март 2016 '!CB26+'февраль 2016'!CB25+'январь 2016'!CB26</f>
        <v>0</v>
      </c>
      <c r="CC31" s="18">
        <f>'март 2016 '!CC26+'февраль 2016'!CC25+'январь 2016'!CC26</f>
        <v>0</v>
      </c>
      <c r="CD31" s="18">
        <f>'март 2016 '!CD26+'февраль 2016'!CD25+'январь 2016'!CD26</f>
        <v>0</v>
      </c>
      <c r="CE31" s="18">
        <f>'март 2016 '!CE26+'февраль 2016'!CE25+'январь 2016'!CE26</f>
        <v>0</v>
      </c>
      <c r="CF31" s="18">
        <f>'март 2016 '!CF26+'февраль 2016'!CF25+'январь 2016'!CF26</f>
        <v>0</v>
      </c>
      <c r="CG31" s="18">
        <f>'март 2016 '!CG26+'февраль 2016'!CG25+'январь 2016'!CG26</f>
        <v>0</v>
      </c>
      <c r="CH31" s="18">
        <f>'март 2016 '!CH26+'февраль 2016'!CH25+'январь 2016'!CH26</f>
        <v>0</v>
      </c>
      <c r="CI31" s="18">
        <f>'март 2016 '!CI26+'февраль 2016'!CI25+'январь 2016'!CI26</f>
        <v>0</v>
      </c>
      <c r="CJ31" s="18">
        <f>'март 2016 '!CJ26+'февраль 2016'!CJ25+'январь 2016'!CJ26</f>
        <v>0</v>
      </c>
      <c r="CK31" s="18">
        <f>'март 2016 '!CK26+'февраль 2016'!CK25+'январь 2016'!CK26</f>
        <v>0</v>
      </c>
      <c r="CL31" s="18">
        <f>'март 2016 '!CL26+'февраль 2016'!CL25+'январь 2016'!CL26</f>
        <v>0</v>
      </c>
      <c r="CM31" s="18">
        <f>'март 2016 '!CM26+'февраль 2016'!CM25+'январь 2016'!CM26</f>
        <v>0</v>
      </c>
      <c r="CN31" s="18">
        <f>'март 2016 '!CN26+'февраль 2016'!CN25+'январь 2016'!CN26</f>
        <v>0</v>
      </c>
      <c r="CO31" s="18">
        <f>'март 2016 '!CO26+'февраль 2016'!CO25+'январь 2016'!CO26</f>
        <v>0</v>
      </c>
      <c r="CP31" s="18">
        <f>'март 2016 '!CP26+'февраль 2016'!CP25+'январь 2016'!CP26</f>
        <v>0</v>
      </c>
      <c r="CQ31" s="18">
        <f>'март 2016 '!CQ26+'февраль 2016'!CQ25+'январь 2016'!CQ26</f>
        <v>0</v>
      </c>
      <c r="CR31" s="18">
        <f>'март 2016 '!CR26+'февраль 2016'!CR25+'январь 2016'!CR26</f>
        <v>0</v>
      </c>
      <c r="CS31" s="18">
        <f>'март 2016 '!CS26+'февраль 2016'!CS25+'январь 2016'!CS26</f>
        <v>0</v>
      </c>
      <c r="CT31" s="18">
        <f>'март 2016 '!CT26+'февраль 2016'!CT25+'январь 2016'!CT26</f>
        <v>0</v>
      </c>
      <c r="CU31" s="18">
        <f>'март 2016 '!CU26+'февраль 2016'!CU25+'январь 2016'!CU26</f>
        <v>0</v>
      </c>
      <c r="CV31" s="18">
        <f>'март 2016 '!CV26+'февраль 2016'!CV25+'январь 2016'!CV26</f>
        <v>0</v>
      </c>
      <c r="CW31" s="18">
        <f>'март 2016 '!CW26+'февраль 2016'!CW25+'январь 2016'!CW26</f>
        <v>0</v>
      </c>
      <c r="CX31" s="18">
        <f>'март 2016 '!CX26+'февраль 2016'!CX25+'январь 2016'!CX26</f>
        <v>0</v>
      </c>
      <c r="CY31" s="18">
        <f>'март 2016 '!CY26+'февраль 2016'!CY25+'январь 2016'!CY26</f>
        <v>0</v>
      </c>
      <c r="CZ31" s="18">
        <f>'март 2016 '!CZ26+'февраль 2016'!CZ25+'январь 2016'!CZ26</f>
        <v>0</v>
      </c>
      <c r="DA31" s="18">
        <f>'март 2016 '!DA26+'февраль 2016'!DA25+'январь 2016'!DA26</f>
        <v>0</v>
      </c>
      <c r="DB31" s="18">
        <f>'март 2016 '!DB26+'февраль 2016'!DB25+'январь 2016'!DB26</f>
        <v>0</v>
      </c>
      <c r="DC31" s="18">
        <f>'март 2016 '!DC26+'февраль 2016'!DC25+'январь 2016'!DC26</f>
        <v>0</v>
      </c>
      <c r="DD31" s="18">
        <f>'март 2016 '!DD26+'февраль 2016'!DD25+'январь 2016'!DD26</f>
        <v>0</v>
      </c>
      <c r="DE31" s="18">
        <f>'март 2016 '!DE26+'февраль 2016'!DE25+'январь 2016'!DE26</f>
        <v>0</v>
      </c>
      <c r="DF31" s="18">
        <f>'март 2016 '!DF26+'февраль 2016'!DF25+'январь 2016'!DF26</f>
        <v>0</v>
      </c>
      <c r="DG31" s="18">
        <f>'март 2016 '!DG26+'февраль 2016'!DG25+'январь 2016'!DG26</f>
        <v>0</v>
      </c>
      <c r="DH31" s="18">
        <f>'март 2016 '!DH26+'февраль 2016'!DH25+'январь 2016'!DH26</f>
        <v>0</v>
      </c>
      <c r="DI31" s="18">
        <f>'март 2016 '!DI26+'февраль 2016'!DI25+'январь 2016'!DI26</f>
        <v>0</v>
      </c>
      <c r="DJ31" s="18">
        <f>'март 2016 '!DJ26+'февраль 2016'!DJ25+'январь 2016'!DJ26</f>
        <v>0</v>
      </c>
      <c r="DK31" s="18">
        <f>'март 2016 '!DK26+'февраль 2016'!DK25+'январь 2016'!DK26</f>
        <v>0</v>
      </c>
      <c r="DL31" s="18">
        <f>'март 2016 '!DL26+'февраль 2016'!DL25+'январь 2016'!DL26</f>
        <v>0</v>
      </c>
      <c r="DM31" s="18">
        <f>'март 2016 '!DM26+'февраль 2016'!DM25+'январь 2016'!DM26</f>
        <v>0</v>
      </c>
      <c r="DN31" s="18">
        <f>'март 2016 '!DN26+'февраль 2016'!DN25+'январь 2016'!DN26</f>
        <v>0</v>
      </c>
      <c r="DO31" s="18">
        <f>'март 2016 '!DO26+'февраль 2016'!DO25+'январь 2016'!DO26</f>
        <v>0</v>
      </c>
      <c r="DP31" s="18">
        <f>'март 2016 '!DP26+'февраль 2016'!DP25+'январь 2016'!DP26</f>
        <v>0</v>
      </c>
      <c r="DQ31" s="18">
        <f>'март 2016 '!DQ26+'февраль 2016'!DQ25+'январь 2016'!DQ26</f>
        <v>0</v>
      </c>
      <c r="DR31" s="18">
        <f>'март 2016 '!DR26+'февраль 2016'!DR25+'январь 2016'!DR26</f>
        <v>0</v>
      </c>
      <c r="DS31" s="18">
        <f>'март 2016 '!DS26+'февраль 2016'!DS25+'январь 2016'!DS26</f>
        <v>0</v>
      </c>
      <c r="DT31" s="18">
        <f>'март 2016 '!DT26+'февраль 2016'!DT25+'январь 2016'!DT26</f>
        <v>0</v>
      </c>
      <c r="DU31" s="18">
        <f>'март 2016 '!DU26+'февраль 2016'!DU25+'январь 2016'!DU26</f>
        <v>0</v>
      </c>
      <c r="DV31" s="18">
        <f>'март 2016 '!DV26+'февраль 2016'!DV25+'январь 2016'!DV26</f>
        <v>0</v>
      </c>
      <c r="DW31" s="18">
        <f>'март 2016 '!DW26+'февраль 2016'!DW25+'январь 2016'!DW26</f>
        <v>0</v>
      </c>
      <c r="DX31" s="18">
        <f>'март 2016 '!DX26+'февраль 2016'!DX25+'январь 2016'!DX26</f>
        <v>0</v>
      </c>
      <c r="DY31" s="18">
        <f>'март 2016 '!DY26+'февраль 2016'!DY25+'январь 2016'!DY26</f>
        <v>0</v>
      </c>
      <c r="DZ31" s="18">
        <f>'март 2016 '!DZ26+'февраль 2016'!DZ25+'январь 2016'!DZ26</f>
        <v>0</v>
      </c>
      <c r="EA31" s="18">
        <f>'март 2016 '!EA26+'февраль 2016'!EA25+'январь 2016'!EA26</f>
        <v>0</v>
      </c>
      <c r="EB31" s="18">
        <f>'март 2016 '!EB26+'февраль 2016'!EB25+'январь 2016'!EB26</f>
        <v>0</v>
      </c>
      <c r="EC31" s="18">
        <f>'март 2016 '!EC26+'февраль 2016'!EC25+'январь 2016'!EC26</f>
        <v>0</v>
      </c>
      <c r="ED31" s="18">
        <f>'март 2016 '!ED26+'февраль 2016'!ED25+'январь 2016'!ED26</f>
        <v>0</v>
      </c>
      <c r="EE31" s="18">
        <f>'март 2016 '!EE26+'февраль 2016'!EE25+'январь 2016'!EE26</f>
        <v>0</v>
      </c>
      <c r="EF31" s="18">
        <f>'март 2016 '!EF26+'февраль 2016'!EF25+'январь 2016'!EF26</f>
        <v>0</v>
      </c>
      <c r="EG31" s="18">
        <f>'март 2016 '!EG26+'февраль 2016'!EG25+'январь 2016'!EG26</f>
        <v>0</v>
      </c>
      <c r="EH31" s="18">
        <f>'март 2016 '!EH26+'февраль 2016'!EH25+'январь 2016'!EH26</f>
        <v>0</v>
      </c>
      <c r="EI31" s="18">
        <f>'март 2016 '!EI26+'февраль 2016'!EI25+'январь 2016'!EI26</f>
        <v>0</v>
      </c>
      <c r="EJ31" s="18">
        <f>'март 2016 '!EJ26+'февраль 2016'!EJ25+'январь 2016'!EJ26</f>
        <v>0</v>
      </c>
      <c r="EK31" s="18">
        <f>'март 2016 '!EK26+'февраль 2016'!EK25+'январь 2016'!EK26</f>
        <v>0</v>
      </c>
      <c r="EL31" s="18">
        <f>'март 2016 '!EL26+'февраль 2016'!EL25+'январь 2016'!EL26</f>
        <v>0</v>
      </c>
      <c r="EM31" s="18">
        <f>'март 2016 '!EM26+'февраль 2016'!EM25+'январь 2016'!EM26</f>
        <v>0</v>
      </c>
      <c r="EN31" s="18">
        <f>'март 2016 '!EN26+'февраль 2016'!EN25+'январь 2016'!EN26</f>
        <v>0</v>
      </c>
      <c r="EO31" s="18">
        <f>'март 2016 '!EO26+'февраль 2016'!EO25+'январь 2016'!EO26</f>
        <v>0</v>
      </c>
      <c r="EP31" s="18">
        <f>'март 2016 '!EP26+'февраль 2016'!EP25+'январь 2016'!EP26</f>
        <v>0</v>
      </c>
      <c r="EQ31" s="18">
        <f>'март 2016 '!EQ26+'февраль 2016'!EQ25+'январь 2016'!EQ26</f>
        <v>0</v>
      </c>
      <c r="ER31" s="18">
        <f>'март 2016 '!ER26+'февраль 2016'!ER25+'январь 2016'!ER26</f>
        <v>0</v>
      </c>
      <c r="ES31" s="18">
        <f>'март 2016 '!ES26+'февраль 2016'!ES25+'январь 2016'!ES26</f>
        <v>0</v>
      </c>
      <c r="ET31" s="18">
        <f>'март 2016 '!ET26+'февраль 2016'!ET25+'январь 2016'!ET26</f>
        <v>0</v>
      </c>
      <c r="EU31" s="18">
        <f>'март 2016 '!EU26+'февраль 2016'!EU25+'январь 2016'!EU26</f>
        <v>0</v>
      </c>
      <c r="EV31" s="18">
        <f>'март 2016 '!EV26+'февраль 2016'!EV25+'январь 2016'!EV26</f>
        <v>0</v>
      </c>
      <c r="EW31" s="18">
        <f>'март 2016 '!EW26+'февраль 2016'!EW25+'январь 2016'!EW26</f>
        <v>0</v>
      </c>
      <c r="EX31" s="18">
        <f>'март 2016 '!EX26+'февраль 2016'!EX25+'январь 2016'!EX26</f>
        <v>0</v>
      </c>
      <c r="EY31" s="18">
        <f>'март 2016 '!EY26+'февраль 2016'!EY25+'январь 2016'!EY26</f>
        <v>0</v>
      </c>
      <c r="EZ31" s="18">
        <f>'март 2016 '!EZ26+'февраль 2016'!EZ25+'январь 2016'!EZ26</f>
        <v>0</v>
      </c>
      <c r="FA31" s="18">
        <f>'март 2016 '!FA26+'февраль 2016'!FA25+'январь 2016'!FA26</f>
        <v>0</v>
      </c>
      <c r="FB31" s="18">
        <f>'март 2016 '!FB26+'февраль 2016'!FB25+'январь 2016'!FB26</f>
        <v>0</v>
      </c>
      <c r="FC31" s="18">
        <f>'март 2016 '!FC26+'февраль 2016'!FC25+'январь 2016'!FC26</f>
        <v>0</v>
      </c>
      <c r="FD31" s="18">
        <f>'март 2016 '!FD26+'февраль 2016'!FD25+'январь 2016'!FD26</f>
        <v>0</v>
      </c>
      <c r="FE31" s="18">
        <f>'март 2016 '!FE26+'февраль 2016'!FE25+'январь 2016'!FE26</f>
        <v>0</v>
      </c>
      <c r="FF31" s="18">
        <f>'март 2016 '!FF26+'февраль 2016'!FF25+'январь 2016'!FF26</f>
        <v>0</v>
      </c>
      <c r="FG31" s="18">
        <f>'март 2016 '!FG26+'февраль 2016'!FG25+'январь 2016'!FG26</f>
        <v>0</v>
      </c>
      <c r="FH31" s="18">
        <f>'март 2016 '!FH26+'февраль 2016'!FH25+'январь 2016'!FH26</f>
        <v>0</v>
      </c>
      <c r="FI31" s="18">
        <f>'март 2016 '!FI26+'февраль 2016'!FI25+'январь 2016'!FI26</f>
        <v>0</v>
      </c>
      <c r="FJ31" s="18">
        <f>'март 2016 '!FJ26+'февраль 2016'!FJ25+'январь 2016'!FJ26</f>
        <v>0</v>
      </c>
      <c r="FK31" s="18">
        <f>'март 2016 '!FK26+'февраль 2016'!FK25+'январь 2016'!FK26</f>
        <v>0</v>
      </c>
      <c r="FL31" s="18">
        <f>'март 2016 '!FL26+'февраль 2016'!FL25+'январь 2016'!FL26</f>
        <v>0</v>
      </c>
      <c r="FM31" s="18">
        <f>'март 2016 '!FM26+'февраль 2016'!FM25+'январь 2016'!FM26</f>
        <v>0</v>
      </c>
      <c r="FN31" s="18">
        <f>'март 2016 '!FN26+'февраль 2016'!FN25+'январь 2016'!FN26</f>
        <v>0</v>
      </c>
      <c r="FO31" s="18">
        <f>'март 2016 '!FO26+'февраль 2016'!FO25+'январь 2016'!FO26</f>
        <v>0</v>
      </c>
      <c r="FP31" s="18">
        <f>'март 2016 '!FP26+'февраль 2016'!FP25+'январь 2016'!FP26</f>
        <v>0</v>
      </c>
      <c r="FQ31" s="18">
        <f>'март 2016 '!FQ26+'февраль 2016'!FQ25+'январь 2016'!FQ26</f>
        <v>0</v>
      </c>
      <c r="FR31" s="18">
        <f>'март 2016 '!FR26+'февраль 2016'!FR25+'январь 2016'!FR26</f>
        <v>0</v>
      </c>
      <c r="FS31" s="18">
        <f>'март 2016 '!FS26+'февраль 2016'!FS25+'январь 2016'!FS26</f>
        <v>0</v>
      </c>
      <c r="FT31" s="18">
        <f>'март 2016 '!FT26+'февраль 2016'!FT25+'январь 2016'!FT26</f>
        <v>0</v>
      </c>
      <c r="FU31" s="18">
        <f>'март 2016 '!FU26+'февраль 2016'!FU25+'январь 2016'!FU26</f>
        <v>0</v>
      </c>
      <c r="FV31" s="18">
        <f>'март 2016 '!FV26+'февраль 2016'!FV25+'январь 2016'!FV26</f>
        <v>0</v>
      </c>
      <c r="FW31" s="18">
        <f>'март 2016 '!FW26+'февраль 2016'!FW25+'январь 2016'!FW26</f>
        <v>0</v>
      </c>
      <c r="FX31" s="18">
        <f>'март 2016 '!FX26+'февраль 2016'!FX25+'январь 2016'!FX26</f>
        <v>0</v>
      </c>
      <c r="FY31" s="18">
        <f>'март 2016 '!FY26+'февраль 2016'!FY25+'январь 2016'!FY26</f>
        <v>0</v>
      </c>
      <c r="FZ31" s="18">
        <f>'март 2016 '!FZ26+'февраль 2016'!FZ25+'январь 2016'!FZ26</f>
        <v>0</v>
      </c>
      <c r="GA31" s="18">
        <f>'март 2016 '!GA26+'февраль 2016'!GA25+'январь 2016'!GA26</f>
        <v>0</v>
      </c>
      <c r="GB31" s="18">
        <f>'март 2016 '!GB26+'февраль 2016'!GB25+'январь 2016'!GB26</f>
        <v>0</v>
      </c>
      <c r="GC31" s="18">
        <f>'март 2016 '!GC26+'февраль 2016'!GC25+'январь 2016'!GC26</f>
        <v>0</v>
      </c>
      <c r="GD31" s="18">
        <f>'март 2016 '!GD26+'февраль 2016'!GD25+'январь 2016'!GD26</f>
        <v>0</v>
      </c>
      <c r="GE31" s="18">
        <f>'март 2016 '!GE26+'февраль 2016'!GE25+'январь 2016'!GE26</f>
        <v>0</v>
      </c>
      <c r="GF31" s="18">
        <f>'март 2016 '!GF26+'февраль 2016'!GF25+'январь 2016'!GF26</f>
        <v>0</v>
      </c>
      <c r="GG31" s="18">
        <f>'март 2016 '!GG26+'февраль 2016'!GG25+'январь 2016'!GG26</f>
        <v>0</v>
      </c>
      <c r="GH31" s="18">
        <f>'март 2016 '!GH26+'февраль 2016'!GH25+'январь 2016'!GH26</f>
        <v>0</v>
      </c>
      <c r="GI31" s="18">
        <f>'март 2016 '!GI26+'февраль 2016'!GI25+'январь 2016'!GI26</f>
        <v>0</v>
      </c>
      <c r="GJ31" s="18">
        <f>'март 2016 '!GJ26+'февраль 2016'!GJ25+'январь 2016'!GJ26</f>
        <v>0</v>
      </c>
      <c r="GK31" s="18">
        <f>'март 2016 '!GK26+'февраль 2016'!GK25+'январь 2016'!GK26</f>
        <v>0</v>
      </c>
      <c r="GL31" s="18">
        <f>'март 2016 '!GL26+'февраль 2016'!GL25+'январь 2016'!GL26</f>
        <v>0</v>
      </c>
      <c r="GM31" s="18">
        <f>'март 2016 '!GM26+'февраль 2016'!GM25+'январь 2016'!GM26</f>
        <v>0</v>
      </c>
      <c r="GN31" s="18">
        <f>'март 2016 '!GN26+'февраль 2016'!GN25+'январь 2016'!GN26</f>
        <v>0</v>
      </c>
      <c r="GO31" s="18">
        <f>'март 2016 '!GO26+'февраль 2016'!GO25+'январь 2016'!GO26</f>
        <v>0</v>
      </c>
      <c r="GP31" s="18">
        <f>'март 2016 '!GP26+'февраль 2016'!GP25+'январь 2016'!GP26</f>
        <v>0</v>
      </c>
      <c r="GQ31" s="18">
        <f>'март 2016 '!GQ26+'февраль 2016'!GQ25+'январь 2016'!GQ26</f>
        <v>0</v>
      </c>
      <c r="GR31" s="18">
        <f>'март 2016 '!GR26+'февраль 2016'!GR25+'январь 2016'!GR26</f>
        <v>0</v>
      </c>
      <c r="GS31" s="18">
        <f>'март 2016 '!GS26+'февраль 2016'!GS25+'январь 2016'!GS26</f>
        <v>0</v>
      </c>
      <c r="GT31" s="18">
        <f>'март 2016 '!GT26+'февраль 2016'!GT25+'январь 2016'!GT26</f>
        <v>0</v>
      </c>
      <c r="GU31" s="18">
        <f>'март 2016 '!GU26+'февраль 2016'!GU25+'январь 2016'!GU26</f>
        <v>0</v>
      </c>
      <c r="GV31" s="18">
        <f>'март 2016 '!GV26+'февраль 2016'!GV25+'январь 2016'!GV26</f>
        <v>0</v>
      </c>
      <c r="GW31" s="18">
        <f>'март 2016 '!GW26+'февраль 2016'!GW25+'январь 2016'!GW26</f>
        <v>0</v>
      </c>
      <c r="GX31" s="18">
        <f>'март 2016 '!GX26+'февраль 2016'!GX25+'январь 2016'!GX26</f>
        <v>0</v>
      </c>
      <c r="GY31" s="18">
        <f>'март 2016 '!GY26+'февраль 2016'!GY25+'январь 2016'!GY26</f>
        <v>0</v>
      </c>
      <c r="GZ31" s="18">
        <f>'март 2016 '!GZ26+'февраль 2016'!GZ25+'январь 2016'!GZ26</f>
        <v>0</v>
      </c>
      <c r="HA31" s="18">
        <f>'март 2016 '!HA26+'февраль 2016'!HA25+'январь 2016'!HA26</f>
        <v>0</v>
      </c>
      <c r="HB31" s="18">
        <f>'март 2016 '!HB26+'февраль 2016'!HB25+'январь 2016'!HB26</f>
        <v>0</v>
      </c>
      <c r="HC31" s="18">
        <f>'март 2016 '!HC26+'февраль 2016'!HC25+'январь 2016'!HC26</f>
        <v>0</v>
      </c>
      <c r="HD31" s="18">
        <f>'март 2016 '!HD26+'февраль 2016'!HD25+'январь 2016'!HD26</f>
        <v>0</v>
      </c>
      <c r="HE31" s="18">
        <f>'март 2016 '!HE26+'февраль 2016'!HE25+'январь 2016'!HE26</f>
        <v>0</v>
      </c>
      <c r="HF31" s="18">
        <f>'март 2016 '!HF26+'февраль 2016'!HF25+'январь 2016'!HF26</f>
        <v>0</v>
      </c>
      <c r="HG31" s="18">
        <f>'март 2016 '!HG26+'февраль 2016'!HG25+'январь 2016'!HG26</f>
        <v>0</v>
      </c>
      <c r="HH31" s="18">
        <f>'март 2016 '!HH26+'февраль 2016'!HH25+'январь 2016'!HH26</f>
        <v>0</v>
      </c>
      <c r="HI31" s="18">
        <f>'март 2016 '!HI26+'февраль 2016'!HI25+'январь 2016'!HI26</f>
        <v>0</v>
      </c>
      <c r="HJ31" s="18">
        <f>'март 2016 '!HJ26+'февраль 2016'!HJ25+'январь 2016'!HJ26</f>
        <v>0</v>
      </c>
      <c r="HK31" s="18">
        <f>'март 2016 '!HK26+'февраль 2016'!HK25+'январь 2016'!HK26</f>
        <v>0</v>
      </c>
      <c r="HL31" s="18">
        <f>'март 2016 '!HL26+'февраль 2016'!HL25+'январь 2016'!HL26</f>
        <v>0</v>
      </c>
      <c r="HM31" s="18">
        <f>'март 2016 '!HM26+'февраль 2016'!HM25+'январь 2016'!HM26</f>
        <v>0</v>
      </c>
      <c r="HN31" s="18">
        <f>'март 2016 '!HN26+'февраль 2016'!HN25+'январь 2016'!HN26</f>
        <v>0</v>
      </c>
      <c r="HO31" s="18">
        <f>'март 2016 '!HO26+'февраль 2016'!HO25+'январь 2016'!HO26</f>
        <v>0</v>
      </c>
      <c r="HP31" s="18">
        <f>'март 2016 '!HP26+'февраль 2016'!HP25+'январь 2016'!HP26</f>
        <v>0</v>
      </c>
      <c r="HQ31" s="18">
        <f>'март 2016 '!HQ26+'февраль 2016'!HQ25+'январь 2016'!HQ26</f>
        <v>0</v>
      </c>
      <c r="HR31" s="18">
        <f>'март 2016 '!HR26+'февраль 2016'!HR25+'январь 2016'!HR26</f>
        <v>0</v>
      </c>
      <c r="HS31" s="18">
        <f>'март 2016 '!HS26+'февраль 2016'!HS25+'январь 2016'!HS26</f>
        <v>0</v>
      </c>
      <c r="HT31" s="18">
        <f>'март 2016 '!HT26+'февраль 2016'!HT25+'январь 2016'!HT26</f>
        <v>0</v>
      </c>
      <c r="HU31" s="18">
        <f>'март 2016 '!HU26+'февраль 2016'!HU25+'январь 2016'!HU26</f>
        <v>0</v>
      </c>
      <c r="HV31" s="18">
        <f>'март 2016 '!HV26+'февраль 2016'!HV25+'январь 2016'!HV26</f>
        <v>0</v>
      </c>
      <c r="HW31" s="18">
        <f>'март 2016 '!HW26+'февраль 2016'!HW25+'январь 2016'!HW26</f>
        <v>0</v>
      </c>
      <c r="HX31" s="18">
        <f>'март 2016 '!HX26+'февраль 2016'!HX25+'январь 2016'!HX26</f>
        <v>0</v>
      </c>
      <c r="HY31" s="18">
        <f>'март 2016 '!HY26+'февраль 2016'!HY25+'январь 2016'!HY26</f>
        <v>0</v>
      </c>
      <c r="HZ31" s="18">
        <f>'март 2016 '!HZ26+'февраль 2016'!HZ25+'январь 2016'!HZ26</f>
        <v>0</v>
      </c>
      <c r="IA31" s="18">
        <f>'март 2016 '!IA26+'февраль 2016'!IA25+'январь 2016'!IA26</f>
        <v>0</v>
      </c>
      <c r="IB31" s="18">
        <f>'март 2016 '!IB26+'февраль 2016'!IB25+'январь 2016'!IB26</f>
        <v>0</v>
      </c>
      <c r="IC31" s="18">
        <f>'март 2016 '!IC26+'февраль 2016'!IC25+'январь 2016'!IC26</f>
        <v>0</v>
      </c>
      <c r="ID31" s="18">
        <f>'март 2016 '!ID26+'февраль 2016'!ID25+'январь 2016'!ID26</f>
        <v>0</v>
      </c>
      <c r="IE31" s="18">
        <f>'март 2016 '!IE26+'февраль 2016'!IE25+'январь 2016'!IE26</f>
        <v>0</v>
      </c>
      <c r="IF31" s="18">
        <f>'март 2016 '!IF26+'февраль 2016'!IF25+'январь 2016'!IF26</f>
        <v>0</v>
      </c>
    </row>
    <row r="32" spans="1:240" ht="13.5" customHeight="1">
      <c r="A32" s="15" t="s">
        <v>43</v>
      </c>
      <c r="B32" s="44" t="s">
        <v>44</v>
      </c>
      <c r="C32" s="16" t="s">
        <v>45</v>
      </c>
      <c r="D32" s="23">
        <f>E32+F32</f>
        <v>2.2589999999999995</v>
      </c>
      <c r="E32" s="17">
        <v>0</v>
      </c>
      <c r="F32" s="17">
        <v>2.2589999999999995</v>
      </c>
      <c r="G32" s="18">
        <f>'март 2016 '!G27+'февраль 2016'!G26+'январь 2016'!G27</f>
        <v>0</v>
      </c>
      <c r="H32" s="18">
        <f>'март 2016 '!H27+'февраль 2016'!H26+'январь 2016'!H27</f>
        <v>0</v>
      </c>
      <c r="I32" s="18">
        <f>'март 2016 '!I27+'февраль 2016'!I26+'январь 2016'!I27</f>
        <v>0</v>
      </c>
      <c r="J32" s="18">
        <f>'март 2016 '!J27+'февраль 2016'!J26+'январь 2016'!J27</f>
        <v>0</v>
      </c>
      <c r="K32" s="18">
        <f>'март 2016 '!K27+'февраль 2016'!K26+'январь 2016'!K27</f>
        <v>0</v>
      </c>
      <c r="L32" s="18">
        <f>'март 2016 '!L27+'февраль 2016'!L26+'январь 2016'!L27</f>
        <v>0</v>
      </c>
      <c r="M32" s="18">
        <f>'март 2016 '!M27+'февраль 2016'!M26+'январь 2016'!M27</f>
        <v>0</v>
      </c>
      <c r="N32" s="18">
        <f>'март 2016 '!N27+'февраль 2016'!N26+'январь 2016'!N27</f>
        <v>0</v>
      </c>
      <c r="O32" s="18">
        <f>'март 2016 '!O27+'февраль 2016'!O26+'январь 2016'!O27</f>
        <v>0</v>
      </c>
      <c r="P32" s="18">
        <f>'март 2016 '!P27+'февраль 2016'!P26+'январь 2016'!P27</f>
        <v>0</v>
      </c>
      <c r="Q32" s="18">
        <f>'март 2016 '!Q27+'февраль 2016'!Q26+'январь 2016'!Q27</f>
        <v>0</v>
      </c>
      <c r="R32" s="18">
        <f>'март 2016 '!R27+'февраль 2016'!R26+'январь 2016'!R27</f>
        <v>0</v>
      </c>
      <c r="S32" s="18">
        <f>'март 2016 '!S27+'февраль 2016'!S26+'январь 2016'!S27</f>
        <v>0</v>
      </c>
      <c r="T32" s="18">
        <f>'март 2016 '!T27+'февраль 2016'!T26+'январь 2016'!T27</f>
        <v>0</v>
      </c>
      <c r="U32" s="18">
        <f>'март 2016 '!U27+'февраль 2016'!U26+'январь 2016'!U27</f>
        <v>0</v>
      </c>
      <c r="V32" s="18">
        <f>'март 2016 '!V27+'февраль 2016'!V26+'январь 2016'!V27</f>
        <v>0</v>
      </c>
      <c r="W32" s="18">
        <f>'март 2016 '!W27+'февраль 2016'!W26+'январь 2016'!W27</f>
        <v>0</v>
      </c>
      <c r="X32" s="18">
        <f>'март 2016 '!X27+'февраль 2016'!X26+'январь 2016'!X27</f>
        <v>0</v>
      </c>
      <c r="Y32" s="18">
        <f>'март 2016 '!Y27+'февраль 2016'!Y26+'январь 2016'!Y27</f>
        <v>0</v>
      </c>
      <c r="Z32" s="18">
        <f>'март 2016 '!Z27+'февраль 2016'!Z26+'январь 2016'!Z27</f>
        <v>0</v>
      </c>
      <c r="AA32" s="18">
        <f>'март 2016 '!AA27+'февраль 2016'!AA26+'январь 2016'!AA27</f>
        <v>0</v>
      </c>
      <c r="AB32" s="18">
        <f>'март 2016 '!AB27+'февраль 2016'!AB26+'январь 2016'!AB27</f>
        <v>0</v>
      </c>
      <c r="AC32" s="18">
        <f>'март 2016 '!AC27+'февраль 2016'!AC26+'январь 2016'!AC27</f>
        <v>0</v>
      </c>
      <c r="AD32" s="18">
        <f>'март 2016 '!AD27+'февраль 2016'!AD26+'январь 2016'!AD27</f>
        <v>0</v>
      </c>
      <c r="AE32" s="18">
        <f>'март 2016 '!AE27+'февраль 2016'!AE26+'январь 2016'!AE27</f>
        <v>0</v>
      </c>
      <c r="AF32" s="18">
        <f>'март 2016 '!AF27+'февраль 2016'!AF26+'январь 2016'!AF27</f>
        <v>0</v>
      </c>
      <c r="AG32" s="18">
        <f>'март 2016 '!AG27+'февраль 2016'!AG26+'январь 2016'!AG27</f>
        <v>0</v>
      </c>
      <c r="AH32" s="18">
        <f>'март 2016 '!AH27+'февраль 2016'!AH26+'январь 2016'!AH27</f>
        <v>0</v>
      </c>
      <c r="AI32" s="18">
        <f>'март 2016 '!AI27+'февраль 2016'!AI26+'январь 2016'!AI27</f>
        <v>0</v>
      </c>
      <c r="AJ32" s="18">
        <f>'март 2016 '!AJ27+'февраль 2016'!AJ26+'январь 2016'!AJ27</f>
        <v>0</v>
      </c>
      <c r="AK32" s="18">
        <f>'март 2016 '!AK27+'февраль 2016'!AK26+'январь 2016'!AK27</f>
        <v>0</v>
      </c>
      <c r="AL32" s="18">
        <f>'март 2016 '!AL27+'февраль 2016'!AL26+'январь 2016'!AL27</f>
        <v>0</v>
      </c>
      <c r="AM32" s="18">
        <f>'март 2016 '!AM27+'февраль 2016'!AM26+'январь 2016'!AM27</f>
        <v>0</v>
      </c>
      <c r="AN32" s="18">
        <f>'март 2016 '!AN27+'февраль 2016'!AN26+'январь 2016'!AN27</f>
        <v>0</v>
      </c>
      <c r="AO32" s="18">
        <f>'март 2016 '!AO27+'февраль 2016'!AO26+'январь 2016'!AO27</f>
        <v>0</v>
      </c>
      <c r="AP32" s="18">
        <f>'март 2016 '!AP27+'февраль 2016'!AP26+'январь 2016'!AP27</f>
        <v>0</v>
      </c>
      <c r="AQ32" s="18">
        <f>'март 2016 '!AQ27+'февраль 2016'!AQ26+'январь 2016'!AQ27</f>
        <v>0</v>
      </c>
      <c r="AR32" s="18">
        <f>'март 2016 '!AR27+'февраль 2016'!AR26+'январь 2016'!AR27</f>
        <v>0</v>
      </c>
      <c r="AS32" s="18">
        <f>'март 2016 '!AS27+'февраль 2016'!AS26+'январь 2016'!AS27</f>
        <v>0</v>
      </c>
      <c r="AT32" s="18">
        <f>'март 2016 '!AT27+'февраль 2016'!AT26+'январь 2016'!AT27</f>
        <v>0</v>
      </c>
      <c r="AU32" s="18">
        <f>'март 2016 '!AU27+'февраль 2016'!AU26+'январь 2016'!AU27</f>
        <v>0</v>
      </c>
      <c r="AV32" s="18">
        <f>'март 2016 '!AV27+'февраль 2016'!AV26+'январь 2016'!AV27</f>
        <v>0</v>
      </c>
      <c r="AW32" s="18">
        <f>'март 2016 '!AW27+'февраль 2016'!AW26+'январь 2016'!AW27</f>
        <v>0</v>
      </c>
      <c r="AX32" s="18">
        <f>'март 2016 '!AX27+'февраль 2016'!AX26+'январь 2016'!AX27</f>
        <v>0</v>
      </c>
      <c r="AY32" s="18">
        <f>'март 2016 '!AY27+'февраль 2016'!AY26+'январь 2016'!AY27</f>
        <v>0</v>
      </c>
      <c r="AZ32" s="18">
        <f>'март 2016 '!AZ27+'февраль 2016'!AZ26+'январь 2016'!AZ27</f>
        <v>0</v>
      </c>
      <c r="BA32" s="18">
        <f>'март 2016 '!BA27+'февраль 2016'!BA26+'январь 2016'!BA27</f>
        <v>0</v>
      </c>
      <c r="BB32" s="18">
        <f>'март 2016 '!BB27+'февраль 2016'!BB26+'январь 2016'!BB27</f>
        <v>0</v>
      </c>
      <c r="BC32" s="18">
        <f>'март 2016 '!BC27+'февраль 2016'!BC26+'январь 2016'!BC27</f>
        <v>0</v>
      </c>
      <c r="BD32" s="18">
        <f>'март 2016 '!BD27+'февраль 2016'!BD26+'январь 2016'!BD27</f>
        <v>0</v>
      </c>
      <c r="BE32" s="18">
        <f>'март 2016 '!BE27+'февраль 2016'!BE26+'январь 2016'!BE27</f>
        <v>0</v>
      </c>
      <c r="BF32" s="18">
        <f>'март 2016 '!BF27+'февраль 2016'!BF26+'январь 2016'!BF27</f>
        <v>0</v>
      </c>
      <c r="BG32" s="18">
        <f>'март 2016 '!BG27+'февраль 2016'!BG26+'январь 2016'!BG27</f>
        <v>0</v>
      </c>
      <c r="BH32" s="18">
        <f>'март 2016 '!BH27+'февраль 2016'!BH26+'январь 2016'!BH27</f>
        <v>0</v>
      </c>
      <c r="BI32" s="18">
        <f>'март 2016 '!BI27+'февраль 2016'!BI26+'январь 2016'!BI27</f>
        <v>0</v>
      </c>
      <c r="BJ32" s="18">
        <f>'март 2016 '!BJ27+'февраль 2016'!BJ26+'январь 2016'!BJ27</f>
        <v>0</v>
      </c>
      <c r="BK32" s="18">
        <f>'март 2016 '!BK27+'февраль 2016'!BK26+'январь 2016'!BK27</f>
        <v>0</v>
      </c>
      <c r="BL32" s="18">
        <f>'март 2016 '!BL27+'февраль 2016'!BL26+'январь 2016'!BL27</f>
        <v>0</v>
      </c>
      <c r="BM32" s="18">
        <f>'март 2016 '!BM27+'февраль 2016'!BM26+'январь 2016'!BM27</f>
        <v>0</v>
      </c>
      <c r="BN32" s="18">
        <f>'март 2016 '!BN27+'февраль 2016'!BN26+'январь 2016'!BN27</f>
        <v>0</v>
      </c>
      <c r="BO32" s="18">
        <f>'март 2016 '!BO27+'февраль 2016'!BO26+'январь 2016'!BO27</f>
        <v>0</v>
      </c>
      <c r="BP32" s="18">
        <f>'март 2016 '!BP27+'февраль 2016'!BP26+'январь 2016'!BP27</f>
        <v>0</v>
      </c>
      <c r="BQ32" s="18">
        <f>'март 2016 '!BQ27+'февраль 2016'!BQ26+'январь 2016'!BQ27</f>
        <v>0</v>
      </c>
      <c r="BR32" s="18">
        <f>'март 2016 '!BR27+'февраль 2016'!BR26+'январь 2016'!BR27</f>
        <v>0</v>
      </c>
      <c r="BS32" s="18">
        <f>'март 2016 '!BS27+'февраль 2016'!BS26+'январь 2016'!BS27</f>
        <v>0</v>
      </c>
      <c r="BT32" s="18">
        <f>'март 2016 '!BT27+'февраль 2016'!BT26+'январь 2016'!BT27</f>
        <v>0</v>
      </c>
      <c r="BU32" s="18">
        <f>'март 2016 '!BU27+'февраль 2016'!BU26+'январь 2016'!BU27</f>
        <v>0</v>
      </c>
      <c r="BV32" s="18">
        <f>'март 2016 '!BV27+'февраль 2016'!BV26+'январь 2016'!BV27</f>
        <v>0</v>
      </c>
      <c r="BW32" s="18">
        <f>'март 2016 '!BW27+'февраль 2016'!BW26+'январь 2016'!BW27</f>
        <v>0</v>
      </c>
      <c r="BX32" s="18">
        <f>'март 2016 '!BX27+'февраль 2016'!BX26+'январь 2016'!BX27</f>
        <v>0</v>
      </c>
      <c r="BY32" s="18">
        <f>'март 2016 '!BY27+'февраль 2016'!BY26+'январь 2016'!BY27</f>
        <v>0</v>
      </c>
      <c r="BZ32" s="18">
        <f>'март 2016 '!BZ27+'февраль 2016'!BZ26+'январь 2016'!BZ27</f>
        <v>0</v>
      </c>
      <c r="CA32" s="18">
        <f>'март 2016 '!CA27+'февраль 2016'!CA26+'январь 2016'!CA27</f>
        <v>0</v>
      </c>
      <c r="CB32" s="18">
        <f>'март 2016 '!CB27+'февраль 2016'!CB26+'январь 2016'!CB27</f>
        <v>0</v>
      </c>
      <c r="CC32" s="18">
        <f>'март 2016 '!CC27+'февраль 2016'!CC26+'январь 2016'!CC27</f>
        <v>0</v>
      </c>
      <c r="CD32" s="18">
        <f>'март 2016 '!CD27+'февраль 2016'!CD26+'январь 2016'!CD27</f>
        <v>0</v>
      </c>
      <c r="CE32" s="18">
        <f>'март 2016 '!CE27+'февраль 2016'!CE26+'январь 2016'!CE27</f>
        <v>0</v>
      </c>
      <c r="CF32" s="18">
        <f>'март 2016 '!CF27+'февраль 2016'!CF26+'январь 2016'!CF27</f>
        <v>0</v>
      </c>
      <c r="CG32" s="18">
        <f>'март 2016 '!CG27+'февраль 2016'!CG26+'январь 2016'!CG27</f>
        <v>0</v>
      </c>
      <c r="CH32" s="18">
        <f>'март 2016 '!CH27+'февраль 2016'!CH26+'январь 2016'!CH27</f>
        <v>0</v>
      </c>
      <c r="CI32" s="18">
        <f>'март 2016 '!CI27+'февраль 2016'!CI26+'январь 2016'!CI27</f>
        <v>0</v>
      </c>
      <c r="CJ32" s="18">
        <f>'март 2016 '!CJ27+'февраль 2016'!CJ26+'январь 2016'!CJ27</f>
        <v>0</v>
      </c>
      <c r="CK32" s="18">
        <f>'март 2016 '!CK27+'февраль 2016'!CK26+'январь 2016'!CK27</f>
        <v>0</v>
      </c>
      <c r="CL32" s="18">
        <f>'март 2016 '!CL27+'февраль 2016'!CL26+'январь 2016'!CL27</f>
        <v>0</v>
      </c>
      <c r="CM32" s="18">
        <f>'март 2016 '!CM27+'февраль 2016'!CM26+'январь 2016'!CM27</f>
        <v>0</v>
      </c>
      <c r="CN32" s="18">
        <f>'март 2016 '!CN27+'февраль 2016'!CN26+'январь 2016'!CN27</f>
        <v>0</v>
      </c>
      <c r="CO32" s="18">
        <f>'март 2016 '!CO27+'февраль 2016'!CO26+'январь 2016'!CO27</f>
        <v>0</v>
      </c>
      <c r="CP32" s="18">
        <f>'март 2016 '!CP27+'февраль 2016'!CP26+'январь 2016'!CP27</f>
        <v>0</v>
      </c>
      <c r="CQ32" s="18">
        <f>'март 2016 '!CQ27+'февраль 2016'!CQ26+'январь 2016'!CQ27</f>
        <v>0</v>
      </c>
      <c r="CR32" s="18">
        <f>'март 2016 '!CR27+'февраль 2016'!CR26+'январь 2016'!CR27</f>
        <v>0</v>
      </c>
      <c r="CS32" s="18">
        <f>'март 2016 '!CS27+'февраль 2016'!CS26+'январь 2016'!CS27</f>
        <v>0</v>
      </c>
      <c r="CT32" s="18">
        <f>'март 2016 '!CT27+'февраль 2016'!CT26+'январь 2016'!CT27</f>
        <v>0</v>
      </c>
      <c r="CU32" s="18">
        <f>'март 2016 '!CU27+'февраль 2016'!CU26+'январь 2016'!CU27</f>
        <v>0</v>
      </c>
      <c r="CV32" s="18">
        <f>'март 2016 '!CV27+'февраль 2016'!CV26+'январь 2016'!CV27</f>
        <v>0</v>
      </c>
      <c r="CW32" s="18">
        <f>'март 2016 '!CW27+'февраль 2016'!CW26+'январь 2016'!CW27</f>
        <v>0</v>
      </c>
      <c r="CX32" s="18">
        <f>'март 2016 '!CX27+'февраль 2016'!CX26+'январь 2016'!CX27</f>
        <v>0</v>
      </c>
      <c r="CY32" s="18">
        <f>'март 2016 '!CY27+'февраль 2016'!CY26+'январь 2016'!CY27</f>
        <v>0</v>
      </c>
      <c r="CZ32" s="18">
        <f>'март 2016 '!CZ27+'февраль 2016'!CZ26+'январь 2016'!CZ27</f>
        <v>0</v>
      </c>
      <c r="DA32" s="18">
        <f>'март 2016 '!DA27+'февраль 2016'!DA26+'январь 2016'!DA27</f>
        <v>0</v>
      </c>
      <c r="DB32" s="18">
        <f>'март 2016 '!DB27+'февраль 2016'!DB26+'январь 2016'!DB27</f>
        <v>0</v>
      </c>
      <c r="DC32" s="18">
        <f>'март 2016 '!DC27+'февраль 2016'!DC26+'январь 2016'!DC27</f>
        <v>0</v>
      </c>
      <c r="DD32" s="18">
        <f>'март 2016 '!DD27+'февраль 2016'!DD26+'январь 2016'!DD27</f>
        <v>0</v>
      </c>
      <c r="DE32" s="18">
        <f>'март 2016 '!DE27+'февраль 2016'!DE26+'январь 2016'!DE27</f>
        <v>0</v>
      </c>
      <c r="DF32" s="18">
        <f>'март 2016 '!DF27+'февраль 2016'!DF26+'январь 2016'!DF27</f>
        <v>0</v>
      </c>
      <c r="DG32" s="18">
        <f>'март 2016 '!DG27+'февраль 2016'!DG26+'январь 2016'!DG27</f>
        <v>0</v>
      </c>
      <c r="DH32" s="18">
        <f>'март 2016 '!DH27+'февраль 2016'!DH26+'январь 2016'!DH27</f>
        <v>0</v>
      </c>
      <c r="DI32" s="18">
        <f>'март 2016 '!DI27+'февраль 2016'!DI26+'январь 2016'!DI27</f>
        <v>0</v>
      </c>
      <c r="DJ32" s="18">
        <f>'март 2016 '!DJ27+'февраль 2016'!DJ26+'январь 2016'!DJ27</f>
        <v>0</v>
      </c>
      <c r="DK32" s="18">
        <f>'март 2016 '!DK27+'февраль 2016'!DK26+'январь 2016'!DK27</f>
        <v>0</v>
      </c>
      <c r="DL32" s="18">
        <f>'март 2016 '!DL27+'февраль 2016'!DL26+'январь 2016'!DL27</f>
        <v>0</v>
      </c>
      <c r="DM32" s="18">
        <f>'март 2016 '!DM27+'февраль 2016'!DM26+'январь 2016'!DM27</f>
        <v>0</v>
      </c>
      <c r="DN32" s="18">
        <f>'март 2016 '!DN27+'февраль 2016'!DN26+'январь 2016'!DN27</f>
        <v>0</v>
      </c>
      <c r="DO32" s="18">
        <f>'март 2016 '!DO27+'февраль 2016'!DO26+'январь 2016'!DO27</f>
        <v>0</v>
      </c>
      <c r="DP32" s="18">
        <f>'март 2016 '!DP27+'февраль 2016'!DP26+'январь 2016'!DP27</f>
        <v>0</v>
      </c>
      <c r="DQ32" s="18">
        <f>'март 2016 '!DQ27+'февраль 2016'!DQ26+'январь 2016'!DQ27</f>
        <v>0</v>
      </c>
      <c r="DR32" s="18">
        <f>'март 2016 '!DR27+'февраль 2016'!DR26+'январь 2016'!DR27</f>
        <v>0</v>
      </c>
      <c r="DS32" s="18">
        <f>'март 2016 '!DS27+'февраль 2016'!DS26+'январь 2016'!DS27</f>
        <v>0</v>
      </c>
      <c r="DT32" s="18">
        <f>'март 2016 '!DT27+'февраль 2016'!DT26+'январь 2016'!DT27</f>
        <v>0</v>
      </c>
      <c r="DU32" s="18">
        <f>'март 2016 '!DU27+'февраль 2016'!DU26+'январь 2016'!DU27</f>
        <v>0</v>
      </c>
      <c r="DV32" s="18">
        <f>'март 2016 '!DV27+'февраль 2016'!DV26+'январь 2016'!DV27</f>
        <v>0</v>
      </c>
      <c r="DW32" s="18">
        <f>'март 2016 '!DW27+'февраль 2016'!DW26+'январь 2016'!DW27</f>
        <v>0</v>
      </c>
      <c r="DX32" s="18">
        <f>'март 2016 '!DX27+'февраль 2016'!DX26+'январь 2016'!DX27</f>
        <v>0.45500000000000002</v>
      </c>
      <c r="DY32" s="18">
        <f>'март 2016 '!DY27+'февраль 2016'!DY26+'январь 2016'!DY27</f>
        <v>0.36799999999999999</v>
      </c>
      <c r="DZ32" s="18">
        <f>'март 2016 '!DZ27+'февраль 2016'!DZ26+'январь 2016'!DZ27</f>
        <v>0.28000000000000003</v>
      </c>
      <c r="EA32" s="18">
        <f>'март 2016 '!EA27+'февраль 2016'!EA26+'январь 2016'!EA27</f>
        <v>0.112</v>
      </c>
      <c r="EB32" s="18">
        <f>'март 2016 '!EB27+'февраль 2016'!EB26+'январь 2016'!EB27</f>
        <v>1.044</v>
      </c>
      <c r="EC32" s="18">
        <f>'март 2016 '!EC27+'февраль 2016'!EC26+'январь 2016'!EC27</f>
        <v>0</v>
      </c>
      <c r="ED32" s="18">
        <f>'март 2016 '!ED27+'февраль 2016'!ED26+'январь 2016'!ED27</f>
        <v>0</v>
      </c>
      <c r="EE32" s="18">
        <f>'март 2016 '!EE27+'февраль 2016'!EE26+'январь 2016'!EE27</f>
        <v>0</v>
      </c>
      <c r="EF32" s="18">
        <f>'март 2016 '!EF27+'февраль 2016'!EF26+'январь 2016'!EF27</f>
        <v>0</v>
      </c>
      <c r="EG32" s="18">
        <f>'март 2016 '!EG27+'февраль 2016'!EG26+'январь 2016'!EG27</f>
        <v>0</v>
      </c>
      <c r="EH32" s="18">
        <f>'март 2016 '!EH27+'февраль 2016'!EH26+'январь 2016'!EH27</f>
        <v>0</v>
      </c>
      <c r="EI32" s="18">
        <f>'март 2016 '!EI27+'февраль 2016'!EI26+'январь 2016'!EI27</f>
        <v>0</v>
      </c>
      <c r="EJ32" s="18">
        <f>'март 2016 '!EJ27+'февраль 2016'!EJ26+'январь 2016'!EJ27</f>
        <v>0</v>
      </c>
      <c r="EK32" s="18">
        <f>'март 2016 '!EK27+'февраль 2016'!EK26+'январь 2016'!EK27</f>
        <v>0</v>
      </c>
      <c r="EL32" s="18">
        <f>'март 2016 '!EL27+'февраль 2016'!EL26+'январь 2016'!EL27</f>
        <v>0</v>
      </c>
      <c r="EM32" s="18">
        <f>'март 2016 '!EM27+'февраль 2016'!EM26+'январь 2016'!EM27</f>
        <v>0</v>
      </c>
      <c r="EN32" s="18">
        <f>'март 2016 '!EN27+'февраль 2016'!EN26+'январь 2016'!EN27</f>
        <v>0</v>
      </c>
      <c r="EO32" s="18">
        <f>'март 2016 '!EO27+'февраль 2016'!EO26+'январь 2016'!EO27</f>
        <v>0</v>
      </c>
      <c r="EP32" s="18">
        <f>'март 2016 '!EP27+'февраль 2016'!EP26+'январь 2016'!EP27</f>
        <v>0</v>
      </c>
      <c r="EQ32" s="18">
        <f>'март 2016 '!EQ27+'февраль 2016'!EQ26+'январь 2016'!EQ27</f>
        <v>0</v>
      </c>
      <c r="ER32" s="18">
        <f>'март 2016 '!ER27+'февраль 2016'!ER26+'январь 2016'!ER27</f>
        <v>0</v>
      </c>
      <c r="ES32" s="18">
        <f>'март 2016 '!ES27+'февраль 2016'!ES26+'январь 2016'!ES27</f>
        <v>0</v>
      </c>
      <c r="ET32" s="18">
        <f>'март 2016 '!ET27+'февраль 2016'!ET26+'январь 2016'!ET27</f>
        <v>0</v>
      </c>
      <c r="EU32" s="18">
        <f>'март 2016 '!EU27+'февраль 2016'!EU26+'январь 2016'!EU27</f>
        <v>0</v>
      </c>
      <c r="EV32" s="18">
        <f>'март 2016 '!EV27+'февраль 2016'!EV26+'январь 2016'!EV27</f>
        <v>0</v>
      </c>
      <c r="EW32" s="18">
        <f>'март 2016 '!EW27+'февраль 2016'!EW26+'январь 2016'!EW27</f>
        <v>0</v>
      </c>
      <c r="EX32" s="18">
        <f>'март 2016 '!EX27+'февраль 2016'!EX26+'январь 2016'!EX27</f>
        <v>0</v>
      </c>
      <c r="EY32" s="18">
        <f>'март 2016 '!EY27+'февраль 2016'!EY26+'январь 2016'!EY27</f>
        <v>0</v>
      </c>
      <c r="EZ32" s="18">
        <f>'март 2016 '!EZ27+'февраль 2016'!EZ26+'январь 2016'!EZ27</f>
        <v>0</v>
      </c>
      <c r="FA32" s="18">
        <f>'март 2016 '!FA27+'февраль 2016'!FA26+'январь 2016'!FA27</f>
        <v>0</v>
      </c>
      <c r="FB32" s="18">
        <f>'март 2016 '!FB27+'февраль 2016'!FB26+'январь 2016'!FB27</f>
        <v>0</v>
      </c>
      <c r="FC32" s="18">
        <f>'март 2016 '!FC27+'февраль 2016'!FC26+'январь 2016'!FC27</f>
        <v>0</v>
      </c>
      <c r="FD32" s="18">
        <f>'март 2016 '!FD27+'февраль 2016'!FD26+'январь 2016'!FD27</f>
        <v>0</v>
      </c>
      <c r="FE32" s="18">
        <f>'март 2016 '!FE27+'февраль 2016'!FE26+'январь 2016'!FE27</f>
        <v>0</v>
      </c>
      <c r="FF32" s="18">
        <f>'март 2016 '!FF27+'февраль 2016'!FF26+'январь 2016'!FF27</f>
        <v>0</v>
      </c>
      <c r="FG32" s="18">
        <f>'март 2016 '!FG27+'февраль 2016'!FG26+'январь 2016'!FG27</f>
        <v>0</v>
      </c>
      <c r="FH32" s="18">
        <f>'март 2016 '!FH27+'февраль 2016'!FH26+'январь 2016'!FH27</f>
        <v>0</v>
      </c>
      <c r="FI32" s="18">
        <f>'март 2016 '!FI27+'февраль 2016'!FI26+'январь 2016'!FI27</f>
        <v>0</v>
      </c>
      <c r="FJ32" s="18">
        <f>'март 2016 '!FJ27+'февраль 2016'!FJ26+'январь 2016'!FJ27</f>
        <v>0</v>
      </c>
      <c r="FK32" s="18">
        <f>'март 2016 '!FK27+'февраль 2016'!FK26+'январь 2016'!FK27</f>
        <v>0</v>
      </c>
      <c r="FL32" s="18">
        <f>'март 2016 '!FL27+'февраль 2016'!FL26+'январь 2016'!FL27</f>
        <v>0</v>
      </c>
      <c r="FM32" s="18">
        <f>'март 2016 '!FM27+'февраль 2016'!FM26+'январь 2016'!FM27</f>
        <v>0</v>
      </c>
      <c r="FN32" s="18">
        <f>'март 2016 '!FN27+'февраль 2016'!FN26+'январь 2016'!FN27</f>
        <v>0</v>
      </c>
      <c r="FO32" s="18">
        <f>'март 2016 '!FO27+'февраль 2016'!FO26+'январь 2016'!FO27</f>
        <v>0</v>
      </c>
      <c r="FP32" s="18">
        <f>'март 2016 '!FP27+'февраль 2016'!FP26+'январь 2016'!FP27</f>
        <v>0</v>
      </c>
      <c r="FQ32" s="18">
        <f>'март 2016 '!FQ27+'февраль 2016'!FQ26+'январь 2016'!FQ27</f>
        <v>0</v>
      </c>
      <c r="FR32" s="18">
        <f>'март 2016 '!FR27+'февраль 2016'!FR26+'январь 2016'!FR27</f>
        <v>0</v>
      </c>
      <c r="FS32" s="18">
        <f>'март 2016 '!FS27+'февраль 2016'!FS26+'январь 2016'!FS27</f>
        <v>0</v>
      </c>
      <c r="FT32" s="18">
        <f>'март 2016 '!FT27+'февраль 2016'!FT26+'январь 2016'!FT27</f>
        <v>0</v>
      </c>
      <c r="FU32" s="18">
        <f>'март 2016 '!FU27+'февраль 2016'!FU26+'январь 2016'!FU27</f>
        <v>0</v>
      </c>
      <c r="FV32" s="18">
        <f>'март 2016 '!FV27+'февраль 2016'!FV26+'январь 2016'!FV27</f>
        <v>0</v>
      </c>
      <c r="FW32" s="18">
        <f>'март 2016 '!FW27+'февраль 2016'!FW26+'январь 2016'!FW27</f>
        <v>0</v>
      </c>
      <c r="FX32" s="18">
        <f>'март 2016 '!FX27+'февраль 2016'!FX26+'январь 2016'!FX27</f>
        <v>0</v>
      </c>
      <c r="FY32" s="18">
        <f>'март 2016 '!FY27+'февраль 2016'!FY26+'январь 2016'!FY27</f>
        <v>0</v>
      </c>
      <c r="FZ32" s="18">
        <f>'март 2016 '!FZ27+'февраль 2016'!FZ26+'январь 2016'!FZ27</f>
        <v>0</v>
      </c>
      <c r="GA32" s="18">
        <f>'март 2016 '!GA27+'февраль 2016'!GA26+'январь 2016'!GA27</f>
        <v>0</v>
      </c>
      <c r="GB32" s="18">
        <f>'март 2016 '!GB27+'февраль 2016'!GB26+'январь 2016'!GB27</f>
        <v>0</v>
      </c>
      <c r="GC32" s="18">
        <f>'март 2016 '!GC27+'февраль 2016'!GC26+'январь 2016'!GC27</f>
        <v>0</v>
      </c>
      <c r="GD32" s="18">
        <f>'март 2016 '!GD27+'февраль 2016'!GD26+'январь 2016'!GD27</f>
        <v>0</v>
      </c>
      <c r="GE32" s="18">
        <f>'март 2016 '!GE27+'февраль 2016'!GE26+'январь 2016'!GE27</f>
        <v>0</v>
      </c>
      <c r="GF32" s="18">
        <f>'март 2016 '!GF27+'февраль 2016'!GF26+'январь 2016'!GF27</f>
        <v>0</v>
      </c>
      <c r="GG32" s="18">
        <f>'март 2016 '!GG27+'февраль 2016'!GG26+'январь 2016'!GG27</f>
        <v>0</v>
      </c>
      <c r="GH32" s="18">
        <f>'март 2016 '!GH27+'февраль 2016'!GH26+'январь 2016'!GH27</f>
        <v>0</v>
      </c>
      <c r="GI32" s="18">
        <f>'март 2016 '!GI27+'февраль 2016'!GI26+'январь 2016'!GI27</f>
        <v>0</v>
      </c>
      <c r="GJ32" s="18">
        <f>'март 2016 '!GJ27+'февраль 2016'!GJ26+'январь 2016'!GJ27</f>
        <v>0</v>
      </c>
      <c r="GK32" s="18">
        <f>'март 2016 '!GK27+'февраль 2016'!GK26+'январь 2016'!GK27</f>
        <v>0</v>
      </c>
      <c r="GL32" s="18">
        <f>'март 2016 '!GL27+'февраль 2016'!GL26+'январь 2016'!GL27</f>
        <v>0</v>
      </c>
      <c r="GM32" s="18">
        <f>'март 2016 '!GM27+'февраль 2016'!GM26+'январь 2016'!GM27</f>
        <v>0</v>
      </c>
      <c r="GN32" s="18">
        <f>'март 2016 '!GN27+'февраль 2016'!GN26+'январь 2016'!GN27</f>
        <v>0</v>
      </c>
      <c r="GO32" s="18">
        <f>'март 2016 '!GO27+'февраль 2016'!GO26+'январь 2016'!GO27</f>
        <v>0</v>
      </c>
      <c r="GP32" s="18">
        <f>'март 2016 '!GP27+'февраль 2016'!GP26+'январь 2016'!GP27</f>
        <v>0</v>
      </c>
      <c r="GQ32" s="18">
        <f>'март 2016 '!GQ27+'февраль 2016'!GQ26+'январь 2016'!GQ27</f>
        <v>0</v>
      </c>
      <c r="GR32" s="18">
        <f>'март 2016 '!GR27+'февраль 2016'!GR26+'январь 2016'!GR27</f>
        <v>0</v>
      </c>
      <c r="GS32" s="18">
        <f>'март 2016 '!GS27+'февраль 2016'!GS26+'январь 2016'!GS27</f>
        <v>0</v>
      </c>
      <c r="GT32" s="18">
        <f>'март 2016 '!GT27+'февраль 2016'!GT26+'январь 2016'!GT27</f>
        <v>0</v>
      </c>
      <c r="GU32" s="18">
        <f>'март 2016 '!GU27+'февраль 2016'!GU26+'январь 2016'!GU27</f>
        <v>0</v>
      </c>
      <c r="GV32" s="18">
        <f>'март 2016 '!GV27+'февраль 2016'!GV26+'январь 2016'!GV27</f>
        <v>0</v>
      </c>
      <c r="GW32" s="18">
        <f>'март 2016 '!GW27+'февраль 2016'!GW26+'январь 2016'!GW27</f>
        <v>0</v>
      </c>
      <c r="GX32" s="18">
        <f>'март 2016 '!GX27+'февраль 2016'!GX26+'январь 2016'!GX27</f>
        <v>0</v>
      </c>
      <c r="GY32" s="18">
        <f>'март 2016 '!GY27+'февраль 2016'!GY26+'январь 2016'!GY27</f>
        <v>0</v>
      </c>
      <c r="GZ32" s="18">
        <f>'март 2016 '!GZ27+'февраль 2016'!GZ26+'январь 2016'!GZ27</f>
        <v>0</v>
      </c>
      <c r="HA32" s="18">
        <f>'март 2016 '!HA27+'февраль 2016'!HA26+'январь 2016'!HA27</f>
        <v>0</v>
      </c>
      <c r="HB32" s="18">
        <f>'март 2016 '!HB27+'февраль 2016'!HB26+'январь 2016'!HB27</f>
        <v>0</v>
      </c>
      <c r="HC32" s="18">
        <f>'март 2016 '!HC27+'февраль 2016'!HC26+'январь 2016'!HC27</f>
        <v>0</v>
      </c>
      <c r="HD32" s="18">
        <f>'март 2016 '!HD27+'февраль 2016'!HD26+'январь 2016'!HD27</f>
        <v>0</v>
      </c>
      <c r="HE32" s="18">
        <f>'март 2016 '!HE27+'февраль 2016'!HE26+'январь 2016'!HE27</f>
        <v>0</v>
      </c>
      <c r="HF32" s="18">
        <f>'март 2016 '!HF27+'февраль 2016'!HF26+'январь 2016'!HF27</f>
        <v>0</v>
      </c>
      <c r="HG32" s="18">
        <f>'март 2016 '!HG27+'февраль 2016'!HG26+'январь 2016'!HG27</f>
        <v>0</v>
      </c>
      <c r="HH32" s="18">
        <f>'март 2016 '!HH27+'февраль 2016'!HH26+'январь 2016'!HH27</f>
        <v>0</v>
      </c>
      <c r="HI32" s="18">
        <f>'март 2016 '!HI27+'февраль 2016'!HI26+'январь 2016'!HI27</f>
        <v>0</v>
      </c>
      <c r="HJ32" s="18">
        <f>'март 2016 '!HJ27+'февраль 2016'!HJ26+'январь 2016'!HJ27</f>
        <v>0</v>
      </c>
      <c r="HK32" s="18">
        <f>'март 2016 '!HK27+'февраль 2016'!HK26+'январь 2016'!HK27</f>
        <v>0</v>
      </c>
      <c r="HL32" s="18">
        <f>'март 2016 '!HL27+'февраль 2016'!HL26+'январь 2016'!HL27</f>
        <v>0</v>
      </c>
      <c r="HM32" s="18">
        <f>'март 2016 '!HM27+'февраль 2016'!HM26+'январь 2016'!HM27</f>
        <v>0</v>
      </c>
      <c r="HN32" s="18">
        <f>'март 2016 '!HN27+'февраль 2016'!HN26+'январь 2016'!HN27</f>
        <v>0</v>
      </c>
      <c r="HO32" s="18">
        <f>'март 2016 '!HO27+'февраль 2016'!HO26+'январь 2016'!HO27</f>
        <v>0</v>
      </c>
      <c r="HP32" s="18">
        <f>'март 2016 '!HP27+'февраль 2016'!HP26+'январь 2016'!HP27</f>
        <v>0</v>
      </c>
      <c r="HQ32" s="18">
        <f>'март 2016 '!HQ27+'февраль 2016'!HQ26+'январь 2016'!HQ27</f>
        <v>0</v>
      </c>
      <c r="HR32" s="18">
        <f>'март 2016 '!HR27+'февраль 2016'!HR26+'январь 2016'!HR27</f>
        <v>0</v>
      </c>
      <c r="HS32" s="18">
        <f>'март 2016 '!HS27+'февраль 2016'!HS26+'январь 2016'!HS27</f>
        <v>0</v>
      </c>
      <c r="HT32" s="18">
        <f>'март 2016 '!HT27+'февраль 2016'!HT26+'январь 2016'!HT27</f>
        <v>0</v>
      </c>
      <c r="HU32" s="18">
        <f>'март 2016 '!HU27+'февраль 2016'!HU26+'январь 2016'!HU27</f>
        <v>0</v>
      </c>
      <c r="HV32" s="18">
        <f>'март 2016 '!HV27+'февраль 2016'!HV26+'январь 2016'!HV27</f>
        <v>0</v>
      </c>
      <c r="HW32" s="18">
        <f>'март 2016 '!HW27+'февраль 2016'!HW26+'январь 2016'!HW27</f>
        <v>0</v>
      </c>
      <c r="HX32" s="18">
        <f>'март 2016 '!HX27+'февраль 2016'!HX26+'январь 2016'!HX27</f>
        <v>0</v>
      </c>
      <c r="HY32" s="18">
        <f>'март 2016 '!HY27+'февраль 2016'!HY26+'январь 2016'!HY27</f>
        <v>0</v>
      </c>
      <c r="HZ32" s="18">
        <f>'март 2016 '!HZ27+'февраль 2016'!HZ26+'январь 2016'!HZ27</f>
        <v>0</v>
      </c>
      <c r="IA32" s="18">
        <f>'март 2016 '!IA27+'февраль 2016'!IA26+'январь 2016'!IA27</f>
        <v>0</v>
      </c>
      <c r="IB32" s="18">
        <f>'март 2016 '!IB27+'февраль 2016'!IB26+'январь 2016'!IB27</f>
        <v>0</v>
      </c>
      <c r="IC32" s="18">
        <f>'март 2016 '!IC27+'февраль 2016'!IC26+'январь 2016'!IC27</f>
        <v>0</v>
      </c>
      <c r="ID32" s="18">
        <f>'март 2016 '!ID27+'февраль 2016'!ID26+'январь 2016'!ID27</f>
        <v>0</v>
      </c>
      <c r="IE32" s="18">
        <f>'март 2016 '!IE27+'февраль 2016'!IE26+'январь 2016'!IE27</f>
        <v>0</v>
      </c>
      <c r="IF32" s="18">
        <f>'март 2016 '!IF27+'февраль 2016'!IF26+'январь 2016'!IF27</f>
        <v>0</v>
      </c>
    </row>
    <row r="33" spans="1:240" ht="13.5" customHeight="1">
      <c r="A33" s="15"/>
      <c r="B33" s="44"/>
      <c r="C33" s="16" t="s">
        <v>17</v>
      </c>
      <c r="D33" s="23">
        <f t="shared" ref="D33:D70" si="4">E33+F33</f>
        <v>1021.384</v>
      </c>
      <c r="E33" s="17">
        <v>0</v>
      </c>
      <c r="F33" s="17">
        <v>1021.384</v>
      </c>
      <c r="G33" s="18">
        <f>'март 2016 '!G28+'февраль 2016'!G27+'январь 2016'!G28</f>
        <v>0</v>
      </c>
      <c r="H33" s="18">
        <f>'март 2016 '!H28+'февраль 2016'!H27+'январь 2016'!H28</f>
        <v>0</v>
      </c>
      <c r="I33" s="18">
        <f>'март 2016 '!I28+'февраль 2016'!I27+'январь 2016'!I28</f>
        <v>0</v>
      </c>
      <c r="J33" s="18">
        <f>'март 2016 '!J28+'февраль 2016'!J27+'январь 2016'!J28</f>
        <v>0</v>
      </c>
      <c r="K33" s="18">
        <f>'март 2016 '!K28+'февраль 2016'!K27+'январь 2016'!K28</f>
        <v>0</v>
      </c>
      <c r="L33" s="18">
        <f>'март 2016 '!L28+'февраль 2016'!L27+'январь 2016'!L28</f>
        <v>0</v>
      </c>
      <c r="M33" s="18">
        <f>'март 2016 '!M28+'февраль 2016'!M27+'январь 2016'!M28</f>
        <v>0</v>
      </c>
      <c r="N33" s="18">
        <f>'март 2016 '!N28+'февраль 2016'!N27+'январь 2016'!N28</f>
        <v>0</v>
      </c>
      <c r="O33" s="18">
        <f>'март 2016 '!O28+'февраль 2016'!O27+'январь 2016'!O28</f>
        <v>0</v>
      </c>
      <c r="P33" s="18">
        <f>'март 2016 '!P28+'февраль 2016'!P27+'январь 2016'!P28</f>
        <v>0</v>
      </c>
      <c r="Q33" s="18">
        <f>'март 2016 '!Q28+'февраль 2016'!Q27+'январь 2016'!Q28</f>
        <v>0</v>
      </c>
      <c r="R33" s="18">
        <f>'март 2016 '!R28+'февраль 2016'!R27+'январь 2016'!R28</f>
        <v>0</v>
      </c>
      <c r="S33" s="18">
        <f>'март 2016 '!S28+'февраль 2016'!S27+'январь 2016'!S28</f>
        <v>0</v>
      </c>
      <c r="T33" s="18">
        <f>'март 2016 '!T28+'февраль 2016'!T27+'январь 2016'!T28</f>
        <v>0</v>
      </c>
      <c r="U33" s="18">
        <f>'март 2016 '!U28+'февраль 2016'!U27+'январь 2016'!U28</f>
        <v>0</v>
      </c>
      <c r="V33" s="18">
        <f>'март 2016 '!V28+'февраль 2016'!V27+'январь 2016'!V28</f>
        <v>0</v>
      </c>
      <c r="W33" s="18">
        <f>'март 2016 '!W28+'февраль 2016'!W27+'январь 2016'!W28</f>
        <v>0</v>
      </c>
      <c r="X33" s="18">
        <f>'март 2016 '!X28+'февраль 2016'!X27+'январь 2016'!X28</f>
        <v>0</v>
      </c>
      <c r="Y33" s="18">
        <f>'март 2016 '!Y28+'февраль 2016'!Y27+'январь 2016'!Y28</f>
        <v>0</v>
      </c>
      <c r="Z33" s="18">
        <f>'март 2016 '!Z28+'февраль 2016'!Z27+'январь 2016'!Z28</f>
        <v>0</v>
      </c>
      <c r="AA33" s="18">
        <f>'март 2016 '!AA28+'февраль 2016'!AA27+'январь 2016'!AA28</f>
        <v>0</v>
      </c>
      <c r="AB33" s="18">
        <f>'март 2016 '!AB28+'февраль 2016'!AB27+'январь 2016'!AB28</f>
        <v>0</v>
      </c>
      <c r="AC33" s="18">
        <f>'март 2016 '!AC28+'февраль 2016'!AC27+'январь 2016'!AC28</f>
        <v>0</v>
      </c>
      <c r="AD33" s="18">
        <f>'март 2016 '!AD28+'февраль 2016'!AD27+'январь 2016'!AD28</f>
        <v>0</v>
      </c>
      <c r="AE33" s="18">
        <f>'март 2016 '!AE28+'февраль 2016'!AE27+'январь 2016'!AE28</f>
        <v>0</v>
      </c>
      <c r="AF33" s="18">
        <f>'март 2016 '!AF28+'февраль 2016'!AF27+'январь 2016'!AF28</f>
        <v>0</v>
      </c>
      <c r="AG33" s="18">
        <f>'март 2016 '!AG28+'февраль 2016'!AG27+'январь 2016'!AG28</f>
        <v>0</v>
      </c>
      <c r="AH33" s="18">
        <f>'март 2016 '!AH28+'февраль 2016'!AH27+'январь 2016'!AH28</f>
        <v>0</v>
      </c>
      <c r="AI33" s="18">
        <f>'март 2016 '!AI28+'февраль 2016'!AI27+'январь 2016'!AI28</f>
        <v>0</v>
      </c>
      <c r="AJ33" s="18">
        <f>'март 2016 '!AJ28+'февраль 2016'!AJ27+'январь 2016'!AJ28</f>
        <v>0</v>
      </c>
      <c r="AK33" s="18">
        <f>'март 2016 '!AK28+'февраль 2016'!AK27+'январь 2016'!AK28</f>
        <v>0</v>
      </c>
      <c r="AL33" s="18">
        <f>'март 2016 '!AL28+'февраль 2016'!AL27+'январь 2016'!AL28</f>
        <v>0</v>
      </c>
      <c r="AM33" s="18">
        <f>'март 2016 '!AM28+'февраль 2016'!AM27+'январь 2016'!AM28</f>
        <v>0</v>
      </c>
      <c r="AN33" s="18">
        <f>'март 2016 '!AN28+'февраль 2016'!AN27+'январь 2016'!AN28</f>
        <v>0</v>
      </c>
      <c r="AO33" s="18">
        <f>'март 2016 '!AO28+'февраль 2016'!AO27+'январь 2016'!AO28</f>
        <v>0</v>
      </c>
      <c r="AP33" s="18">
        <f>'март 2016 '!AP28+'февраль 2016'!AP27+'январь 2016'!AP28</f>
        <v>0</v>
      </c>
      <c r="AQ33" s="18">
        <f>'март 2016 '!AQ28+'февраль 2016'!AQ27+'январь 2016'!AQ28</f>
        <v>0</v>
      </c>
      <c r="AR33" s="18">
        <f>'март 2016 '!AR28+'февраль 2016'!AR27+'январь 2016'!AR28</f>
        <v>0</v>
      </c>
      <c r="AS33" s="18">
        <f>'март 2016 '!AS28+'февраль 2016'!AS27+'январь 2016'!AS28</f>
        <v>0</v>
      </c>
      <c r="AT33" s="18">
        <f>'март 2016 '!AT28+'февраль 2016'!AT27+'январь 2016'!AT28</f>
        <v>0</v>
      </c>
      <c r="AU33" s="18">
        <f>'март 2016 '!AU28+'февраль 2016'!AU27+'январь 2016'!AU28</f>
        <v>0</v>
      </c>
      <c r="AV33" s="18">
        <f>'март 2016 '!AV28+'февраль 2016'!AV27+'январь 2016'!AV28</f>
        <v>0</v>
      </c>
      <c r="AW33" s="18">
        <f>'март 2016 '!AW28+'февраль 2016'!AW27+'январь 2016'!AW28</f>
        <v>0</v>
      </c>
      <c r="AX33" s="18">
        <f>'март 2016 '!AX28+'февраль 2016'!AX27+'январь 2016'!AX28</f>
        <v>0</v>
      </c>
      <c r="AY33" s="18">
        <f>'март 2016 '!AY28+'февраль 2016'!AY27+'январь 2016'!AY28</f>
        <v>0</v>
      </c>
      <c r="AZ33" s="18">
        <f>'март 2016 '!AZ28+'февраль 2016'!AZ27+'январь 2016'!AZ28</f>
        <v>0</v>
      </c>
      <c r="BA33" s="18">
        <f>'март 2016 '!BA28+'февраль 2016'!BA27+'январь 2016'!BA28</f>
        <v>0</v>
      </c>
      <c r="BB33" s="18">
        <f>'март 2016 '!BB28+'февраль 2016'!BB27+'январь 2016'!BB28</f>
        <v>0</v>
      </c>
      <c r="BC33" s="18">
        <f>'март 2016 '!BC28+'февраль 2016'!BC27+'январь 2016'!BC28</f>
        <v>0</v>
      </c>
      <c r="BD33" s="18">
        <f>'март 2016 '!BD28+'февраль 2016'!BD27+'январь 2016'!BD28</f>
        <v>0</v>
      </c>
      <c r="BE33" s="18">
        <f>'март 2016 '!BE28+'февраль 2016'!BE27+'январь 2016'!BE28</f>
        <v>0</v>
      </c>
      <c r="BF33" s="18">
        <f>'март 2016 '!BF28+'февраль 2016'!BF27+'январь 2016'!BF28</f>
        <v>0</v>
      </c>
      <c r="BG33" s="18">
        <f>'март 2016 '!BG28+'февраль 2016'!BG27+'январь 2016'!BG28</f>
        <v>0</v>
      </c>
      <c r="BH33" s="18">
        <f>'март 2016 '!BH28+'февраль 2016'!BH27+'январь 2016'!BH28</f>
        <v>0</v>
      </c>
      <c r="BI33" s="18">
        <f>'март 2016 '!BI28+'февраль 2016'!BI27+'январь 2016'!BI28</f>
        <v>0</v>
      </c>
      <c r="BJ33" s="18">
        <f>'март 2016 '!BJ28+'февраль 2016'!BJ27+'январь 2016'!BJ28</f>
        <v>0</v>
      </c>
      <c r="BK33" s="18">
        <f>'март 2016 '!BK28+'февраль 2016'!BK27+'январь 2016'!BK28</f>
        <v>0</v>
      </c>
      <c r="BL33" s="18">
        <f>'март 2016 '!BL28+'февраль 2016'!BL27+'январь 2016'!BL28</f>
        <v>0</v>
      </c>
      <c r="BM33" s="18">
        <f>'март 2016 '!BM28+'февраль 2016'!BM27+'январь 2016'!BM28</f>
        <v>0</v>
      </c>
      <c r="BN33" s="18">
        <f>'март 2016 '!BN28+'февраль 2016'!BN27+'январь 2016'!BN28</f>
        <v>0</v>
      </c>
      <c r="BO33" s="18">
        <f>'март 2016 '!BO28+'февраль 2016'!BO27+'январь 2016'!BO28</f>
        <v>0</v>
      </c>
      <c r="BP33" s="18">
        <f>'март 2016 '!BP28+'февраль 2016'!BP27+'январь 2016'!BP28</f>
        <v>0</v>
      </c>
      <c r="BQ33" s="18">
        <f>'март 2016 '!BQ28+'февраль 2016'!BQ27+'январь 2016'!BQ28</f>
        <v>0</v>
      </c>
      <c r="BR33" s="18">
        <f>'март 2016 '!BR28+'февраль 2016'!BR27+'январь 2016'!BR28</f>
        <v>0</v>
      </c>
      <c r="BS33" s="18">
        <f>'март 2016 '!BS28+'февраль 2016'!BS27+'январь 2016'!BS28</f>
        <v>0</v>
      </c>
      <c r="BT33" s="18">
        <f>'март 2016 '!BT28+'февраль 2016'!BT27+'январь 2016'!BT28</f>
        <v>0</v>
      </c>
      <c r="BU33" s="18">
        <f>'март 2016 '!BU28+'февраль 2016'!BU27+'январь 2016'!BU28</f>
        <v>0</v>
      </c>
      <c r="BV33" s="18">
        <f>'март 2016 '!BV28+'февраль 2016'!BV27+'январь 2016'!BV28</f>
        <v>0</v>
      </c>
      <c r="BW33" s="18">
        <f>'март 2016 '!BW28+'февраль 2016'!BW27+'январь 2016'!BW28</f>
        <v>0</v>
      </c>
      <c r="BX33" s="18">
        <f>'март 2016 '!BX28+'февраль 2016'!BX27+'январь 2016'!BX28</f>
        <v>0</v>
      </c>
      <c r="BY33" s="18">
        <f>'март 2016 '!BY28+'февраль 2016'!BY27+'январь 2016'!BY28</f>
        <v>0</v>
      </c>
      <c r="BZ33" s="18">
        <f>'март 2016 '!BZ28+'февраль 2016'!BZ27+'январь 2016'!BZ28</f>
        <v>0</v>
      </c>
      <c r="CA33" s="18">
        <f>'март 2016 '!CA28+'февраль 2016'!CA27+'январь 2016'!CA28</f>
        <v>0</v>
      </c>
      <c r="CB33" s="18">
        <f>'март 2016 '!CB28+'февраль 2016'!CB27+'январь 2016'!CB28</f>
        <v>0</v>
      </c>
      <c r="CC33" s="18">
        <f>'март 2016 '!CC28+'февраль 2016'!CC27+'январь 2016'!CC28</f>
        <v>0</v>
      </c>
      <c r="CD33" s="18">
        <f>'март 2016 '!CD28+'февраль 2016'!CD27+'январь 2016'!CD28</f>
        <v>0</v>
      </c>
      <c r="CE33" s="18">
        <f>'март 2016 '!CE28+'февраль 2016'!CE27+'январь 2016'!CE28</f>
        <v>0</v>
      </c>
      <c r="CF33" s="18">
        <f>'март 2016 '!CF28+'февраль 2016'!CF27+'январь 2016'!CF28</f>
        <v>0</v>
      </c>
      <c r="CG33" s="18">
        <f>'март 2016 '!CG28+'февраль 2016'!CG27+'январь 2016'!CG28</f>
        <v>0</v>
      </c>
      <c r="CH33" s="18">
        <f>'март 2016 '!CH28+'февраль 2016'!CH27+'январь 2016'!CH28</f>
        <v>0</v>
      </c>
      <c r="CI33" s="18">
        <f>'март 2016 '!CI28+'февраль 2016'!CI27+'январь 2016'!CI28</f>
        <v>0</v>
      </c>
      <c r="CJ33" s="18">
        <f>'март 2016 '!CJ28+'февраль 2016'!CJ27+'январь 2016'!CJ28</f>
        <v>0</v>
      </c>
      <c r="CK33" s="18">
        <f>'март 2016 '!CK28+'февраль 2016'!CK27+'январь 2016'!CK28</f>
        <v>0</v>
      </c>
      <c r="CL33" s="18">
        <f>'март 2016 '!CL28+'февраль 2016'!CL27+'январь 2016'!CL28</f>
        <v>0</v>
      </c>
      <c r="CM33" s="18">
        <f>'март 2016 '!CM28+'февраль 2016'!CM27+'январь 2016'!CM28</f>
        <v>0</v>
      </c>
      <c r="CN33" s="18">
        <f>'март 2016 '!CN28+'февраль 2016'!CN27+'январь 2016'!CN28</f>
        <v>0</v>
      </c>
      <c r="CO33" s="18">
        <f>'март 2016 '!CO28+'февраль 2016'!CO27+'январь 2016'!CO28</f>
        <v>0</v>
      </c>
      <c r="CP33" s="18">
        <f>'март 2016 '!CP28+'февраль 2016'!CP27+'январь 2016'!CP28</f>
        <v>0</v>
      </c>
      <c r="CQ33" s="18">
        <f>'март 2016 '!CQ28+'февраль 2016'!CQ27+'январь 2016'!CQ28</f>
        <v>0</v>
      </c>
      <c r="CR33" s="18">
        <f>'март 2016 '!CR28+'февраль 2016'!CR27+'январь 2016'!CR28</f>
        <v>0</v>
      </c>
      <c r="CS33" s="18">
        <f>'март 2016 '!CS28+'февраль 2016'!CS27+'январь 2016'!CS28</f>
        <v>0</v>
      </c>
      <c r="CT33" s="18">
        <f>'март 2016 '!CT28+'февраль 2016'!CT27+'январь 2016'!CT28</f>
        <v>0</v>
      </c>
      <c r="CU33" s="18">
        <f>'март 2016 '!CU28+'февраль 2016'!CU27+'январь 2016'!CU28</f>
        <v>0</v>
      </c>
      <c r="CV33" s="18">
        <f>'март 2016 '!CV28+'февраль 2016'!CV27+'январь 2016'!CV28</f>
        <v>0</v>
      </c>
      <c r="CW33" s="18">
        <f>'март 2016 '!CW28+'февраль 2016'!CW27+'январь 2016'!CW28</f>
        <v>0</v>
      </c>
      <c r="CX33" s="18">
        <f>'март 2016 '!CX28+'февраль 2016'!CX27+'январь 2016'!CX28</f>
        <v>0</v>
      </c>
      <c r="CY33" s="18">
        <f>'март 2016 '!CY28+'февраль 2016'!CY27+'январь 2016'!CY28</f>
        <v>0</v>
      </c>
      <c r="CZ33" s="18">
        <f>'март 2016 '!CZ28+'февраль 2016'!CZ27+'январь 2016'!CZ28</f>
        <v>0</v>
      </c>
      <c r="DA33" s="18">
        <f>'март 2016 '!DA28+'февраль 2016'!DA27+'январь 2016'!DA28</f>
        <v>0</v>
      </c>
      <c r="DB33" s="18">
        <f>'март 2016 '!DB28+'февраль 2016'!DB27+'январь 2016'!DB28</f>
        <v>0</v>
      </c>
      <c r="DC33" s="18">
        <f>'март 2016 '!DC28+'февраль 2016'!DC27+'январь 2016'!DC28</f>
        <v>0</v>
      </c>
      <c r="DD33" s="18">
        <f>'март 2016 '!DD28+'февраль 2016'!DD27+'январь 2016'!DD28</f>
        <v>0</v>
      </c>
      <c r="DE33" s="18">
        <f>'март 2016 '!DE28+'февраль 2016'!DE27+'январь 2016'!DE28</f>
        <v>0</v>
      </c>
      <c r="DF33" s="18">
        <f>'март 2016 '!DF28+'февраль 2016'!DF27+'январь 2016'!DF28</f>
        <v>0</v>
      </c>
      <c r="DG33" s="18">
        <f>'март 2016 '!DG28+'февраль 2016'!DG27+'январь 2016'!DG28</f>
        <v>0</v>
      </c>
      <c r="DH33" s="18">
        <f>'март 2016 '!DH28+'февраль 2016'!DH27+'январь 2016'!DH28</f>
        <v>0</v>
      </c>
      <c r="DI33" s="18">
        <f>'март 2016 '!DI28+'февраль 2016'!DI27+'январь 2016'!DI28</f>
        <v>0</v>
      </c>
      <c r="DJ33" s="18">
        <f>'март 2016 '!DJ28+'февраль 2016'!DJ27+'январь 2016'!DJ28</f>
        <v>0</v>
      </c>
      <c r="DK33" s="18">
        <f>'март 2016 '!DK28+'февраль 2016'!DK27+'январь 2016'!DK28</f>
        <v>0</v>
      </c>
      <c r="DL33" s="18">
        <f>'март 2016 '!DL28+'февраль 2016'!DL27+'январь 2016'!DL28</f>
        <v>0</v>
      </c>
      <c r="DM33" s="18">
        <f>'март 2016 '!DM28+'февраль 2016'!DM27+'январь 2016'!DM28</f>
        <v>0</v>
      </c>
      <c r="DN33" s="18">
        <f>'март 2016 '!DN28+'февраль 2016'!DN27+'январь 2016'!DN28</f>
        <v>0</v>
      </c>
      <c r="DO33" s="18">
        <f>'март 2016 '!DO28+'февраль 2016'!DO27+'январь 2016'!DO28</f>
        <v>0</v>
      </c>
      <c r="DP33" s="18">
        <f>'март 2016 '!DP28+'февраль 2016'!DP27+'январь 2016'!DP28</f>
        <v>0</v>
      </c>
      <c r="DQ33" s="18">
        <f>'март 2016 '!DQ28+'февраль 2016'!DQ27+'январь 2016'!DQ28</f>
        <v>0</v>
      </c>
      <c r="DR33" s="18">
        <f>'март 2016 '!DR28+'февраль 2016'!DR27+'январь 2016'!DR28</f>
        <v>0</v>
      </c>
      <c r="DS33" s="18">
        <f>'март 2016 '!DS28+'февраль 2016'!DS27+'январь 2016'!DS28</f>
        <v>0</v>
      </c>
      <c r="DT33" s="18">
        <f>'март 2016 '!DT28+'февраль 2016'!DT27+'январь 2016'!DT28</f>
        <v>0</v>
      </c>
      <c r="DU33" s="18">
        <f>'март 2016 '!DU28+'февраль 2016'!DU27+'январь 2016'!DU28</f>
        <v>0</v>
      </c>
      <c r="DV33" s="18">
        <f>'март 2016 '!DV28+'февраль 2016'!DV27+'январь 2016'!DV28</f>
        <v>0</v>
      </c>
      <c r="DW33" s="18">
        <f>'март 2016 '!DW28+'февраль 2016'!DW27+'январь 2016'!DW28</f>
        <v>0</v>
      </c>
      <c r="DX33" s="18">
        <f>'март 2016 '!DX28+'февраль 2016'!DX27+'январь 2016'!DX28</f>
        <v>205.55700000000002</v>
      </c>
      <c r="DY33" s="18">
        <f>'март 2016 '!DY28+'февраль 2016'!DY27+'январь 2016'!DY28</f>
        <v>166.50700000000001</v>
      </c>
      <c r="DZ33" s="18">
        <f>'март 2016 '!DZ28+'февраль 2016'!DZ27+'январь 2016'!DZ28</f>
        <v>126.96000000000001</v>
      </c>
      <c r="EA33" s="18">
        <f>'март 2016 '!EA28+'февраль 2016'!EA27+'январь 2016'!EA28</f>
        <v>50.783999999999999</v>
      </c>
      <c r="EB33" s="18">
        <f>'март 2016 '!EB28+'февраль 2016'!EB27+'январь 2016'!EB28</f>
        <v>471.57600000000002</v>
      </c>
      <c r="EC33" s="18">
        <f>'март 2016 '!EC28+'февраль 2016'!EC27+'январь 2016'!EC28</f>
        <v>0</v>
      </c>
      <c r="ED33" s="18">
        <f>'март 2016 '!ED28+'февраль 2016'!ED27+'январь 2016'!ED28</f>
        <v>0</v>
      </c>
      <c r="EE33" s="18">
        <f>'март 2016 '!EE28+'февраль 2016'!EE27+'январь 2016'!EE28</f>
        <v>0</v>
      </c>
      <c r="EF33" s="18">
        <f>'март 2016 '!EF28+'февраль 2016'!EF27+'январь 2016'!EF28</f>
        <v>0</v>
      </c>
      <c r="EG33" s="18">
        <f>'март 2016 '!EG28+'февраль 2016'!EG27+'январь 2016'!EG28</f>
        <v>0</v>
      </c>
      <c r="EH33" s="18">
        <f>'март 2016 '!EH28+'февраль 2016'!EH27+'январь 2016'!EH28</f>
        <v>0</v>
      </c>
      <c r="EI33" s="18">
        <f>'март 2016 '!EI28+'февраль 2016'!EI27+'январь 2016'!EI28</f>
        <v>0</v>
      </c>
      <c r="EJ33" s="18">
        <f>'март 2016 '!EJ28+'февраль 2016'!EJ27+'январь 2016'!EJ28</f>
        <v>0</v>
      </c>
      <c r="EK33" s="18">
        <f>'март 2016 '!EK28+'февраль 2016'!EK27+'январь 2016'!EK28</f>
        <v>0</v>
      </c>
      <c r="EL33" s="18">
        <f>'март 2016 '!EL28+'февраль 2016'!EL27+'январь 2016'!EL28</f>
        <v>0</v>
      </c>
      <c r="EM33" s="18">
        <f>'март 2016 '!EM28+'февраль 2016'!EM27+'январь 2016'!EM28</f>
        <v>0</v>
      </c>
      <c r="EN33" s="18">
        <f>'март 2016 '!EN28+'февраль 2016'!EN27+'январь 2016'!EN28</f>
        <v>0</v>
      </c>
      <c r="EO33" s="18">
        <f>'март 2016 '!EO28+'февраль 2016'!EO27+'январь 2016'!EO28</f>
        <v>0</v>
      </c>
      <c r="EP33" s="18">
        <f>'март 2016 '!EP28+'февраль 2016'!EP27+'январь 2016'!EP28</f>
        <v>0</v>
      </c>
      <c r="EQ33" s="18">
        <f>'март 2016 '!EQ28+'февраль 2016'!EQ27+'январь 2016'!EQ28</f>
        <v>0</v>
      </c>
      <c r="ER33" s="18">
        <f>'март 2016 '!ER28+'февраль 2016'!ER27+'январь 2016'!ER28</f>
        <v>0</v>
      </c>
      <c r="ES33" s="18">
        <f>'март 2016 '!ES28+'февраль 2016'!ES27+'январь 2016'!ES28</f>
        <v>0</v>
      </c>
      <c r="ET33" s="18">
        <f>'март 2016 '!ET28+'февраль 2016'!ET27+'январь 2016'!ET28</f>
        <v>0</v>
      </c>
      <c r="EU33" s="18">
        <f>'март 2016 '!EU28+'февраль 2016'!EU27+'январь 2016'!EU28</f>
        <v>0</v>
      </c>
      <c r="EV33" s="18">
        <f>'март 2016 '!EV28+'февраль 2016'!EV27+'январь 2016'!EV28</f>
        <v>0</v>
      </c>
      <c r="EW33" s="18">
        <f>'март 2016 '!EW28+'февраль 2016'!EW27+'январь 2016'!EW28</f>
        <v>0</v>
      </c>
      <c r="EX33" s="18">
        <f>'март 2016 '!EX28+'февраль 2016'!EX27+'январь 2016'!EX28</f>
        <v>0</v>
      </c>
      <c r="EY33" s="18">
        <f>'март 2016 '!EY28+'февраль 2016'!EY27+'январь 2016'!EY28</f>
        <v>0</v>
      </c>
      <c r="EZ33" s="18">
        <f>'март 2016 '!EZ28+'февраль 2016'!EZ27+'январь 2016'!EZ28</f>
        <v>0</v>
      </c>
      <c r="FA33" s="18">
        <f>'март 2016 '!FA28+'февраль 2016'!FA27+'январь 2016'!FA28</f>
        <v>0</v>
      </c>
      <c r="FB33" s="18">
        <f>'март 2016 '!FB28+'февраль 2016'!FB27+'январь 2016'!FB28</f>
        <v>0</v>
      </c>
      <c r="FC33" s="18">
        <f>'март 2016 '!FC28+'февраль 2016'!FC27+'январь 2016'!FC28</f>
        <v>0</v>
      </c>
      <c r="FD33" s="18">
        <f>'март 2016 '!FD28+'февраль 2016'!FD27+'январь 2016'!FD28</f>
        <v>0</v>
      </c>
      <c r="FE33" s="18">
        <f>'март 2016 '!FE28+'февраль 2016'!FE27+'январь 2016'!FE28</f>
        <v>0</v>
      </c>
      <c r="FF33" s="18">
        <f>'март 2016 '!FF28+'февраль 2016'!FF27+'январь 2016'!FF28</f>
        <v>0</v>
      </c>
      <c r="FG33" s="18">
        <f>'март 2016 '!FG28+'февраль 2016'!FG27+'январь 2016'!FG28</f>
        <v>0</v>
      </c>
      <c r="FH33" s="18">
        <f>'март 2016 '!FH28+'февраль 2016'!FH27+'январь 2016'!FH28</f>
        <v>0</v>
      </c>
      <c r="FI33" s="18">
        <f>'март 2016 '!FI28+'февраль 2016'!FI27+'январь 2016'!FI28</f>
        <v>0</v>
      </c>
      <c r="FJ33" s="18">
        <f>'март 2016 '!FJ28+'февраль 2016'!FJ27+'январь 2016'!FJ28</f>
        <v>0</v>
      </c>
      <c r="FK33" s="18">
        <f>'март 2016 '!FK28+'февраль 2016'!FK27+'январь 2016'!FK28</f>
        <v>0</v>
      </c>
      <c r="FL33" s="18">
        <f>'март 2016 '!FL28+'февраль 2016'!FL27+'январь 2016'!FL28</f>
        <v>0</v>
      </c>
      <c r="FM33" s="18">
        <f>'март 2016 '!FM28+'февраль 2016'!FM27+'январь 2016'!FM28</f>
        <v>0</v>
      </c>
      <c r="FN33" s="18">
        <f>'март 2016 '!FN28+'февраль 2016'!FN27+'январь 2016'!FN28</f>
        <v>0</v>
      </c>
      <c r="FO33" s="18">
        <f>'март 2016 '!FO28+'февраль 2016'!FO27+'январь 2016'!FO28</f>
        <v>0</v>
      </c>
      <c r="FP33" s="18">
        <f>'март 2016 '!FP28+'февраль 2016'!FP27+'январь 2016'!FP28</f>
        <v>0</v>
      </c>
      <c r="FQ33" s="18">
        <f>'март 2016 '!FQ28+'февраль 2016'!FQ27+'январь 2016'!FQ28</f>
        <v>0</v>
      </c>
      <c r="FR33" s="18">
        <f>'март 2016 '!FR28+'февраль 2016'!FR27+'январь 2016'!FR28</f>
        <v>0</v>
      </c>
      <c r="FS33" s="18">
        <f>'март 2016 '!FS28+'февраль 2016'!FS27+'январь 2016'!FS28</f>
        <v>0</v>
      </c>
      <c r="FT33" s="18">
        <f>'март 2016 '!FT28+'февраль 2016'!FT27+'январь 2016'!FT28</f>
        <v>0</v>
      </c>
      <c r="FU33" s="18">
        <f>'март 2016 '!FU28+'февраль 2016'!FU27+'январь 2016'!FU28</f>
        <v>0</v>
      </c>
      <c r="FV33" s="18">
        <f>'март 2016 '!FV28+'февраль 2016'!FV27+'январь 2016'!FV28</f>
        <v>0</v>
      </c>
      <c r="FW33" s="18">
        <f>'март 2016 '!FW28+'февраль 2016'!FW27+'январь 2016'!FW28</f>
        <v>0</v>
      </c>
      <c r="FX33" s="18">
        <f>'март 2016 '!FX28+'февраль 2016'!FX27+'январь 2016'!FX28</f>
        <v>0</v>
      </c>
      <c r="FY33" s="18">
        <f>'март 2016 '!FY28+'февраль 2016'!FY27+'январь 2016'!FY28</f>
        <v>0</v>
      </c>
      <c r="FZ33" s="18">
        <f>'март 2016 '!FZ28+'февраль 2016'!FZ27+'январь 2016'!FZ28</f>
        <v>0</v>
      </c>
      <c r="GA33" s="18">
        <f>'март 2016 '!GA28+'февраль 2016'!GA27+'январь 2016'!GA28</f>
        <v>0</v>
      </c>
      <c r="GB33" s="18">
        <f>'март 2016 '!GB28+'февраль 2016'!GB27+'январь 2016'!GB28</f>
        <v>0</v>
      </c>
      <c r="GC33" s="18">
        <f>'март 2016 '!GC28+'февраль 2016'!GC27+'январь 2016'!GC28</f>
        <v>0</v>
      </c>
      <c r="GD33" s="18">
        <f>'март 2016 '!GD28+'февраль 2016'!GD27+'январь 2016'!GD28</f>
        <v>0</v>
      </c>
      <c r="GE33" s="18">
        <f>'март 2016 '!GE28+'февраль 2016'!GE27+'январь 2016'!GE28</f>
        <v>0</v>
      </c>
      <c r="GF33" s="18">
        <f>'март 2016 '!GF28+'февраль 2016'!GF27+'январь 2016'!GF28</f>
        <v>0</v>
      </c>
      <c r="GG33" s="18">
        <f>'март 2016 '!GG28+'февраль 2016'!GG27+'январь 2016'!GG28</f>
        <v>0</v>
      </c>
      <c r="GH33" s="18">
        <f>'март 2016 '!GH28+'февраль 2016'!GH27+'январь 2016'!GH28</f>
        <v>0</v>
      </c>
      <c r="GI33" s="18">
        <f>'март 2016 '!GI28+'февраль 2016'!GI27+'январь 2016'!GI28</f>
        <v>0</v>
      </c>
      <c r="GJ33" s="18">
        <f>'март 2016 '!GJ28+'февраль 2016'!GJ27+'январь 2016'!GJ28</f>
        <v>0</v>
      </c>
      <c r="GK33" s="18">
        <f>'март 2016 '!GK28+'февраль 2016'!GK27+'январь 2016'!GK28</f>
        <v>0</v>
      </c>
      <c r="GL33" s="18">
        <f>'март 2016 '!GL28+'февраль 2016'!GL27+'январь 2016'!GL28</f>
        <v>0</v>
      </c>
      <c r="GM33" s="18">
        <f>'март 2016 '!GM28+'февраль 2016'!GM27+'январь 2016'!GM28</f>
        <v>0</v>
      </c>
      <c r="GN33" s="18">
        <f>'март 2016 '!GN28+'февраль 2016'!GN27+'январь 2016'!GN28</f>
        <v>0</v>
      </c>
      <c r="GO33" s="18">
        <f>'март 2016 '!GO28+'февраль 2016'!GO27+'январь 2016'!GO28</f>
        <v>0</v>
      </c>
      <c r="GP33" s="18">
        <f>'март 2016 '!GP28+'февраль 2016'!GP27+'январь 2016'!GP28</f>
        <v>0</v>
      </c>
      <c r="GQ33" s="18">
        <f>'март 2016 '!GQ28+'февраль 2016'!GQ27+'январь 2016'!GQ28</f>
        <v>0</v>
      </c>
      <c r="GR33" s="18">
        <f>'март 2016 '!GR28+'февраль 2016'!GR27+'январь 2016'!GR28</f>
        <v>0</v>
      </c>
      <c r="GS33" s="18">
        <f>'март 2016 '!GS28+'февраль 2016'!GS27+'январь 2016'!GS28</f>
        <v>0</v>
      </c>
      <c r="GT33" s="18">
        <f>'март 2016 '!GT28+'февраль 2016'!GT27+'январь 2016'!GT28</f>
        <v>0</v>
      </c>
      <c r="GU33" s="18">
        <f>'март 2016 '!GU28+'февраль 2016'!GU27+'январь 2016'!GU28</f>
        <v>0</v>
      </c>
      <c r="GV33" s="18">
        <f>'март 2016 '!GV28+'февраль 2016'!GV27+'январь 2016'!GV28</f>
        <v>0</v>
      </c>
      <c r="GW33" s="18">
        <f>'март 2016 '!GW28+'февраль 2016'!GW27+'январь 2016'!GW28</f>
        <v>0</v>
      </c>
      <c r="GX33" s="18">
        <f>'март 2016 '!GX28+'февраль 2016'!GX27+'январь 2016'!GX28</f>
        <v>0</v>
      </c>
      <c r="GY33" s="18">
        <f>'март 2016 '!GY28+'февраль 2016'!GY27+'январь 2016'!GY28</f>
        <v>0</v>
      </c>
      <c r="GZ33" s="18">
        <f>'март 2016 '!GZ28+'февраль 2016'!GZ27+'январь 2016'!GZ28</f>
        <v>0</v>
      </c>
      <c r="HA33" s="18">
        <f>'март 2016 '!HA28+'февраль 2016'!HA27+'январь 2016'!HA28</f>
        <v>0</v>
      </c>
      <c r="HB33" s="18">
        <f>'март 2016 '!HB28+'февраль 2016'!HB27+'январь 2016'!HB28</f>
        <v>0</v>
      </c>
      <c r="HC33" s="18">
        <f>'март 2016 '!HC28+'февраль 2016'!HC27+'январь 2016'!HC28</f>
        <v>0</v>
      </c>
      <c r="HD33" s="18">
        <f>'март 2016 '!HD28+'февраль 2016'!HD27+'январь 2016'!HD28</f>
        <v>0</v>
      </c>
      <c r="HE33" s="18">
        <f>'март 2016 '!HE28+'февраль 2016'!HE27+'январь 2016'!HE28</f>
        <v>0</v>
      </c>
      <c r="HF33" s="18">
        <f>'март 2016 '!HF28+'февраль 2016'!HF27+'январь 2016'!HF28</f>
        <v>0</v>
      </c>
      <c r="HG33" s="18">
        <f>'март 2016 '!HG28+'февраль 2016'!HG27+'январь 2016'!HG28</f>
        <v>0</v>
      </c>
      <c r="HH33" s="18">
        <f>'март 2016 '!HH28+'февраль 2016'!HH27+'январь 2016'!HH28</f>
        <v>0</v>
      </c>
      <c r="HI33" s="18">
        <f>'март 2016 '!HI28+'февраль 2016'!HI27+'январь 2016'!HI28</f>
        <v>0</v>
      </c>
      <c r="HJ33" s="18">
        <f>'март 2016 '!HJ28+'февраль 2016'!HJ27+'январь 2016'!HJ28</f>
        <v>0</v>
      </c>
      <c r="HK33" s="18">
        <f>'март 2016 '!HK28+'февраль 2016'!HK27+'январь 2016'!HK28</f>
        <v>0</v>
      </c>
      <c r="HL33" s="18">
        <f>'март 2016 '!HL28+'февраль 2016'!HL27+'январь 2016'!HL28</f>
        <v>0</v>
      </c>
      <c r="HM33" s="18">
        <f>'март 2016 '!HM28+'февраль 2016'!HM27+'январь 2016'!HM28</f>
        <v>0</v>
      </c>
      <c r="HN33" s="18">
        <f>'март 2016 '!HN28+'февраль 2016'!HN27+'январь 2016'!HN28</f>
        <v>0</v>
      </c>
      <c r="HO33" s="18">
        <f>'март 2016 '!HO28+'февраль 2016'!HO27+'январь 2016'!HO28</f>
        <v>0</v>
      </c>
      <c r="HP33" s="18">
        <f>'март 2016 '!HP28+'февраль 2016'!HP27+'январь 2016'!HP28</f>
        <v>0</v>
      </c>
      <c r="HQ33" s="18">
        <f>'март 2016 '!HQ28+'февраль 2016'!HQ27+'январь 2016'!HQ28</f>
        <v>0</v>
      </c>
      <c r="HR33" s="18">
        <f>'март 2016 '!HR28+'февраль 2016'!HR27+'январь 2016'!HR28</f>
        <v>0</v>
      </c>
      <c r="HS33" s="18">
        <f>'март 2016 '!HS28+'февраль 2016'!HS27+'январь 2016'!HS28</f>
        <v>0</v>
      </c>
      <c r="HT33" s="18">
        <f>'март 2016 '!HT28+'февраль 2016'!HT27+'январь 2016'!HT28</f>
        <v>0</v>
      </c>
      <c r="HU33" s="18">
        <f>'март 2016 '!HU28+'февраль 2016'!HU27+'январь 2016'!HU28</f>
        <v>0</v>
      </c>
      <c r="HV33" s="18">
        <f>'март 2016 '!HV28+'февраль 2016'!HV27+'январь 2016'!HV28</f>
        <v>0</v>
      </c>
      <c r="HW33" s="18">
        <f>'март 2016 '!HW28+'февраль 2016'!HW27+'январь 2016'!HW28</f>
        <v>0</v>
      </c>
      <c r="HX33" s="18">
        <f>'март 2016 '!HX28+'февраль 2016'!HX27+'январь 2016'!HX28</f>
        <v>0</v>
      </c>
      <c r="HY33" s="18">
        <f>'март 2016 '!HY28+'февраль 2016'!HY27+'январь 2016'!HY28</f>
        <v>0</v>
      </c>
      <c r="HZ33" s="18">
        <f>'март 2016 '!HZ28+'февраль 2016'!HZ27+'январь 2016'!HZ28</f>
        <v>0</v>
      </c>
      <c r="IA33" s="18">
        <f>'март 2016 '!IA28+'февраль 2016'!IA27+'январь 2016'!IA28</f>
        <v>0</v>
      </c>
      <c r="IB33" s="18">
        <f>'март 2016 '!IB28+'февраль 2016'!IB27+'январь 2016'!IB28</f>
        <v>0</v>
      </c>
      <c r="IC33" s="18">
        <f>'март 2016 '!IC28+'февраль 2016'!IC27+'январь 2016'!IC28</f>
        <v>0</v>
      </c>
      <c r="ID33" s="18">
        <f>'март 2016 '!ID28+'февраль 2016'!ID27+'январь 2016'!ID28</f>
        <v>0</v>
      </c>
      <c r="IE33" s="18">
        <f>'март 2016 '!IE28+'февраль 2016'!IE27+'январь 2016'!IE28</f>
        <v>0</v>
      </c>
      <c r="IF33" s="18">
        <f>'март 2016 '!IF28+'февраль 2016'!IF27+'январь 2016'!IF28</f>
        <v>0</v>
      </c>
    </row>
    <row r="34" spans="1:240" ht="13.5" customHeight="1">
      <c r="A34" s="15" t="s">
        <v>46</v>
      </c>
      <c r="B34" s="44" t="s">
        <v>47</v>
      </c>
      <c r="C34" s="16" t="s">
        <v>20</v>
      </c>
      <c r="D34" s="23">
        <f t="shared" si="4"/>
        <v>1.2400000000000001E-2</v>
      </c>
      <c r="E34" s="17">
        <f>SUM(G34:IF34)-F34</f>
        <v>1.2400000000000001E-2</v>
      </c>
      <c r="F34" s="20"/>
      <c r="G34" s="18">
        <f>'март 2016 '!G29+'февраль 2016'!G28+'январь 2016'!G29</f>
        <v>0</v>
      </c>
      <c r="H34" s="18">
        <f>'март 2016 '!H29+'февраль 2016'!H28+'январь 2016'!H29</f>
        <v>0</v>
      </c>
      <c r="I34" s="18">
        <f>'март 2016 '!I29+'февраль 2016'!I28+'январь 2016'!I29</f>
        <v>0</v>
      </c>
      <c r="J34" s="18">
        <f>'март 2016 '!J29+'февраль 2016'!J28+'январь 2016'!J29</f>
        <v>0</v>
      </c>
      <c r="K34" s="18">
        <f>'март 2016 '!K29+'февраль 2016'!K28+'январь 2016'!K29</f>
        <v>0</v>
      </c>
      <c r="L34" s="18">
        <f>'март 2016 '!L29+'февраль 2016'!L28+'январь 2016'!L29</f>
        <v>0</v>
      </c>
      <c r="M34" s="18">
        <f>'март 2016 '!M29+'февраль 2016'!M28+'январь 2016'!M29</f>
        <v>0</v>
      </c>
      <c r="N34" s="18">
        <f>'март 2016 '!N29+'февраль 2016'!N28+'январь 2016'!N29</f>
        <v>0</v>
      </c>
      <c r="O34" s="18">
        <f>'март 2016 '!O29+'февраль 2016'!O28+'январь 2016'!O29</f>
        <v>0</v>
      </c>
      <c r="P34" s="18">
        <f>'март 2016 '!P29+'февраль 2016'!P28+'январь 2016'!P29</f>
        <v>0</v>
      </c>
      <c r="Q34" s="18">
        <f>'март 2016 '!Q29+'февраль 2016'!Q28+'январь 2016'!Q29</f>
        <v>0</v>
      </c>
      <c r="R34" s="18">
        <f>'март 2016 '!R29+'февраль 2016'!R28+'январь 2016'!R29</f>
        <v>0</v>
      </c>
      <c r="S34" s="18">
        <f>'март 2016 '!S29+'февраль 2016'!S28+'январь 2016'!S29</f>
        <v>0</v>
      </c>
      <c r="T34" s="18">
        <f>'март 2016 '!T29+'февраль 2016'!T28+'январь 2016'!T29</f>
        <v>0</v>
      </c>
      <c r="U34" s="18">
        <f>'март 2016 '!U29+'февраль 2016'!U28+'январь 2016'!U29</f>
        <v>0</v>
      </c>
      <c r="V34" s="18">
        <f>'март 2016 '!V29+'февраль 2016'!V28+'январь 2016'!V29</f>
        <v>0</v>
      </c>
      <c r="W34" s="18">
        <f>'март 2016 '!W29+'февраль 2016'!W28+'январь 2016'!W29</f>
        <v>0</v>
      </c>
      <c r="X34" s="18">
        <f>'март 2016 '!X29+'февраль 2016'!X28+'январь 2016'!X29</f>
        <v>0</v>
      </c>
      <c r="Y34" s="18">
        <f>'март 2016 '!Y29+'февраль 2016'!Y28+'январь 2016'!Y29</f>
        <v>0</v>
      </c>
      <c r="Z34" s="18">
        <f>'март 2016 '!Z29+'февраль 2016'!Z28+'январь 2016'!Z29</f>
        <v>0</v>
      </c>
      <c r="AA34" s="18">
        <f>'март 2016 '!AA29+'февраль 2016'!AA28+'январь 2016'!AA29</f>
        <v>0</v>
      </c>
      <c r="AB34" s="18">
        <f>'март 2016 '!AB29+'февраль 2016'!AB28+'январь 2016'!AB29</f>
        <v>0</v>
      </c>
      <c r="AC34" s="18">
        <f>'март 2016 '!AC29+'февраль 2016'!AC28+'январь 2016'!AC29</f>
        <v>0</v>
      </c>
      <c r="AD34" s="18">
        <f>'март 2016 '!AD29+'февраль 2016'!AD28+'январь 2016'!AD29</f>
        <v>0</v>
      </c>
      <c r="AE34" s="18">
        <f>'март 2016 '!AE29+'февраль 2016'!AE28+'январь 2016'!AE29</f>
        <v>0</v>
      </c>
      <c r="AF34" s="18">
        <f>'март 2016 '!AF29+'февраль 2016'!AF28+'январь 2016'!AF29</f>
        <v>0</v>
      </c>
      <c r="AG34" s="18">
        <f>'март 2016 '!AG29+'февраль 2016'!AG28+'январь 2016'!AG29</f>
        <v>0</v>
      </c>
      <c r="AH34" s="18">
        <f>'март 2016 '!AH29+'февраль 2016'!AH28+'январь 2016'!AH29</f>
        <v>0</v>
      </c>
      <c r="AI34" s="18">
        <f>'март 2016 '!AI29+'февраль 2016'!AI28+'январь 2016'!AI29</f>
        <v>1E-3</v>
      </c>
      <c r="AJ34" s="18">
        <f>'март 2016 '!AJ29+'февраль 2016'!AJ28+'январь 2016'!AJ29</f>
        <v>0</v>
      </c>
      <c r="AK34" s="18">
        <f>'март 2016 '!AK29+'февраль 2016'!AK28+'январь 2016'!AK29</f>
        <v>0</v>
      </c>
      <c r="AL34" s="18">
        <f>'март 2016 '!AL29+'февраль 2016'!AL28+'январь 2016'!AL29</f>
        <v>0</v>
      </c>
      <c r="AM34" s="18">
        <f>'март 2016 '!AM29+'февраль 2016'!AM28+'январь 2016'!AM29</f>
        <v>0</v>
      </c>
      <c r="AN34" s="18">
        <f>'март 2016 '!AN29+'февраль 2016'!AN28+'январь 2016'!AN29</f>
        <v>0</v>
      </c>
      <c r="AO34" s="18">
        <f>'март 2016 '!AO29+'февраль 2016'!AO28+'январь 2016'!AO29</f>
        <v>1E-3</v>
      </c>
      <c r="AP34" s="18">
        <f>'март 2016 '!AP29+'февраль 2016'!AP28+'январь 2016'!AP29</f>
        <v>0</v>
      </c>
      <c r="AQ34" s="18">
        <f>'март 2016 '!AQ29+'февраль 2016'!AQ28+'январь 2016'!AQ29</f>
        <v>0</v>
      </c>
      <c r="AR34" s="18">
        <f>'март 2016 '!AR29+'февраль 2016'!AR28+'январь 2016'!AR29</f>
        <v>0</v>
      </c>
      <c r="AS34" s="18">
        <f>'март 2016 '!AS29+'февраль 2016'!AS28+'январь 2016'!AS29</f>
        <v>0</v>
      </c>
      <c r="AT34" s="18">
        <f>'март 2016 '!AT29+'февраль 2016'!AT28+'январь 2016'!AT29</f>
        <v>0</v>
      </c>
      <c r="AU34" s="18">
        <f>'март 2016 '!AU29+'февраль 2016'!AU28+'январь 2016'!AU29</f>
        <v>0</v>
      </c>
      <c r="AV34" s="18">
        <f>'март 2016 '!AV29+'февраль 2016'!AV28+'январь 2016'!AV29</f>
        <v>0</v>
      </c>
      <c r="AW34" s="18">
        <f>'март 2016 '!AW29+'февраль 2016'!AW28+'январь 2016'!AW29</f>
        <v>1.1999999999999999E-3</v>
      </c>
      <c r="AX34" s="18">
        <f>'март 2016 '!AX29+'февраль 2016'!AX28+'январь 2016'!AX29</f>
        <v>0</v>
      </c>
      <c r="AY34" s="18">
        <f>'март 2016 '!AY29+'февраль 2016'!AY28+'январь 2016'!AY29</f>
        <v>0</v>
      </c>
      <c r="AZ34" s="18">
        <f>'март 2016 '!AZ29+'февраль 2016'!AZ28+'январь 2016'!AZ29</f>
        <v>0</v>
      </c>
      <c r="BA34" s="18">
        <f>'март 2016 '!BA29+'февраль 2016'!BA28+'январь 2016'!BA29</f>
        <v>0</v>
      </c>
      <c r="BB34" s="18">
        <f>'март 2016 '!BB29+'февраль 2016'!BB28+'январь 2016'!BB29</f>
        <v>0</v>
      </c>
      <c r="BC34" s="18">
        <f>'март 2016 '!BC29+'февраль 2016'!BC28+'январь 2016'!BC29</f>
        <v>0</v>
      </c>
      <c r="BD34" s="18">
        <f>'март 2016 '!BD29+'февраль 2016'!BD28+'январь 2016'!BD29</f>
        <v>0</v>
      </c>
      <c r="BE34" s="18">
        <f>'март 2016 '!BE29+'февраль 2016'!BE28+'январь 2016'!BE29</f>
        <v>0</v>
      </c>
      <c r="BF34" s="18">
        <f>'март 2016 '!BF29+'февраль 2016'!BF28+'январь 2016'!BF29</f>
        <v>0</v>
      </c>
      <c r="BG34" s="18">
        <f>'март 2016 '!BG29+'февраль 2016'!BG28+'январь 2016'!BG29</f>
        <v>0</v>
      </c>
      <c r="BH34" s="18">
        <f>'март 2016 '!BH29+'февраль 2016'!BH28+'январь 2016'!BH29</f>
        <v>0</v>
      </c>
      <c r="BI34" s="18">
        <f>'март 2016 '!BI29+'февраль 2016'!BI28+'январь 2016'!BI29</f>
        <v>0</v>
      </c>
      <c r="BJ34" s="18">
        <f>'март 2016 '!BJ29+'февраль 2016'!BJ28+'январь 2016'!BJ29</f>
        <v>0</v>
      </c>
      <c r="BK34" s="18">
        <f>'март 2016 '!BK29+'февраль 2016'!BK28+'январь 2016'!BK29</f>
        <v>0</v>
      </c>
      <c r="BL34" s="18">
        <f>'март 2016 '!BL29+'февраль 2016'!BL28+'январь 2016'!BL29</f>
        <v>0</v>
      </c>
      <c r="BM34" s="18">
        <f>'март 2016 '!BM29+'февраль 2016'!BM28+'январь 2016'!BM29</f>
        <v>0</v>
      </c>
      <c r="BN34" s="18">
        <f>'март 2016 '!BN29+'февраль 2016'!BN28+'январь 2016'!BN29</f>
        <v>0</v>
      </c>
      <c r="BO34" s="18">
        <f>'март 2016 '!BO29+'февраль 2016'!BO28+'январь 2016'!BO29</f>
        <v>0</v>
      </c>
      <c r="BP34" s="18">
        <f>'март 2016 '!BP29+'февраль 2016'!BP28+'январь 2016'!BP29</f>
        <v>0</v>
      </c>
      <c r="BQ34" s="18">
        <f>'март 2016 '!BQ29+'февраль 2016'!BQ28+'январь 2016'!BQ29</f>
        <v>0</v>
      </c>
      <c r="BR34" s="18">
        <f>'март 2016 '!BR29+'февраль 2016'!BR28+'январь 2016'!BR29</f>
        <v>0</v>
      </c>
      <c r="BS34" s="18">
        <f>'март 2016 '!BS29+'февраль 2016'!BS28+'январь 2016'!BS29</f>
        <v>0</v>
      </c>
      <c r="BT34" s="18">
        <f>'март 2016 '!BT29+'февраль 2016'!BT28+'январь 2016'!BT29</f>
        <v>0</v>
      </c>
      <c r="BU34" s="18">
        <f>'март 2016 '!BU29+'февраль 2016'!BU28+'январь 2016'!BU29</f>
        <v>0</v>
      </c>
      <c r="BV34" s="18">
        <f>'март 2016 '!BV29+'февраль 2016'!BV28+'январь 2016'!BV29</f>
        <v>0</v>
      </c>
      <c r="BW34" s="18">
        <f>'март 2016 '!BW29+'февраль 2016'!BW28+'январь 2016'!BW29</f>
        <v>0</v>
      </c>
      <c r="BX34" s="18">
        <f>'март 2016 '!BX29+'февраль 2016'!BX28+'январь 2016'!BX29</f>
        <v>0</v>
      </c>
      <c r="BY34" s="18">
        <f>'март 2016 '!BY29+'февраль 2016'!BY28+'январь 2016'!BY29</f>
        <v>0</v>
      </c>
      <c r="BZ34" s="18">
        <f>'март 2016 '!BZ29+'февраль 2016'!BZ28+'январь 2016'!BZ29</f>
        <v>0</v>
      </c>
      <c r="CA34" s="18">
        <f>'март 2016 '!CA29+'февраль 2016'!CA28+'январь 2016'!CA29</f>
        <v>0</v>
      </c>
      <c r="CB34" s="18">
        <f>'март 2016 '!CB29+'февраль 2016'!CB28+'январь 2016'!CB29</f>
        <v>1E-3</v>
      </c>
      <c r="CC34" s="18">
        <f>'март 2016 '!CC29+'февраль 2016'!CC28+'январь 2016'!CC29</f>
        <v>0</v>
      </c>
      <c r="CD34" s="18">
        <f>'март 2016 '!CD29+'февраль 2016'!CD28+'январь 2016'!CD29</f>
        <v>0</v>
      </c>
      <c r="CE34" s="18">
        <f>'март 2016 '!CE29+'февраль 2016'!CE28+'январь 2016'!CE29</f>
        <v>0</v>
      </c>
      <c r="CF34" s="18">
        <f>'март 2016 '!CF29+'февраль 2016'!CF28+'январь 2016'!CF29</f>
        <v>0</v>
      </c>
      <c r="CG34" s="18">
        <f>'март 2016 '!CG29+'февраль 2016'!CG28+'январь 2016'!CG29</f>
        <v>0</v>
      </c>
      <c r="CH34" s="18">
        <f>'март 2016 '!CH29+'февраль 2016'!CH28+'январь 2016'!CH29</f>
        <v>0</v>
      </c>
      <c r="CI34" s="18">
        <f>'март 2016 '!CI29+'февраль 2016'!CI28+'январь 2016'!CI29</f>
        <v>0</v>
      </c>
      <c r="CJ34" s="18">
        <f>'март 2016 '!CJ29+'февраль 2016'!CJ28+'январь 2016'!CJ29</f>
        <v>0</v>
      </c>
      <c r="CK34" s="18">
        <f>'март 2016 '!CK29+'февраль 2016'!CK28+'январь 2016'!CK29</f>
        <v>0</v>
      </c>
      <c r="CL34" s="18">
        <f>'март 2016 '!CL29+'февраль 2016'!CL28+'январь 2016'!CL29</f>
        <v>0</v>
      </c>
      <c r="CM34" s="18">
        <f>'март 2016 '!CM29+'февраль 2016'!CM28+'январь 2016'!CM29</f>
        <v>0</v>
      </c>
      <c r="CN34" s="18">
        <f>'март 2016 '!CN29+'февраль 2016'!CN28+'январь 2016'!CN29</f>
        <v>0</v>
      </c>
      <c r="CO34" s="18">
        <f>'март 2016 '!CO29+'февраль 2016'!CO28+'январь 2016'!CO29</f>
        <v>0</v>
      </c>
      <c r="CP34" s="18">
        <f>'март 2016 '!CP29+'февраль 2016'!CP28+'январь 2016'!CP29</f>
        <v>0</v>
      </c>
      <c r="CQ34" s="18">
        <f>'март 2016 '!CQ29+'февраль 2016'!CQ28+'январь 2016'!CQ29</f>
        <v>0</v>
      </c>
      <c r="CR34" s="18">
        <f>'март 2016 '!CR29+'февраль 2016'!CR28+'январь 2016'!CR29</f>
        <v>0</v>
      </c>
      <c r="CS34" s="18">
        <f>'март 2016 '!CS29+'февраль 2016'!CS28+'январь 2016'!CS29</f>
        <v>0</v>
      </c>
      <c r="CT34" s="18">
        <f>'март 2016 '!CT29+'февраль 2016'!CT28+'январь 2016'!CT29</f>
        <v>0</v>
      </c>
      <c r="CU34" s="18">
        <f>'март 2016 '!CU29+'февраль 2016'!CU28+'январь 2016'!CU29</f>
        <v>0</v>
      </c>
      <c r="CV34" s="18">
        <f>'март 2016 '!CV29+'февраль 2016'!CV28+'январь 2016'!CV29</f>
        <v>0</v>
      </c>
      <c r="CW34" s="18">
        <f>'март 2016 '!CW29+'февраль 2016'!CW28+'январь 2016'!CW29</f>
        <v>0</v>
      </c>
      <c r="CX34" s="18">
        <f>'март 2016 '!CX29+'февраль 2016'!CX28+'январь 2016'!CX29</f>
        <v>0</v>
      </c>
      <c r="CY34" s="18">
        <f>'март 2016 '!CY29+'февраль 2016'!CY28+'январь 2016'!CY29</f>
        <v>0</v>
      </c>
      <c r="CZ34" s="18">
        <f>'март 2016 '!CZ29+'февраль 2016'!CZ28+'январь 2016'!CZ29</f>
        <v>0</v>
      </c>
      <c r="DA34" s="18">
        <f>'март 2016 '!DA29+'февраль 2016'!DA28+'январь 2016'!DA29</f>
        <v>0</v>
      </c>
      <c r="DB34" s="18">
        <f>'март 2016 '!DB29+'февраль 2016'!DB28+'январь 2016'!DB29</f>
        <v>0</v>
      </c>
      <c r="DC34" s="18">
        <f>'март 2016 '!DC29+'февраль 2016'!DC28+'январь 2016'!DC29</f>
        <v>0</v>
      </c>
      <c r="DD34" s="18">
        <f>'март 2016 '!DD29+'февраль 2016'!DD28+'январь 2016'!DD29</f>
        <v>0</v>
      </c>
      <c r="DE34" s="18">
        <f>'март 2016 '!DE29+'февраль 2016'!DE28+'январь 2016'!DE29</f>
        <v>0</v>
      </c>
      <c r="DF34" s="18">
        <f>'март 2016 '!DF29+'февраль 2016'!DF28+'январь 2016'!DF29</f>
        <v>0</v>
      </c>
      <c r="DG34" s="18">
        <f>'март 2016 '!DG29+'февраль 2016'!DG28+'январь 2016'!DG29</f>
        <v>0</v>
      </c>
      <c r="DH34" s="18">
        <f>'март 2016 '!DH29+'февраль 2016'!DH28+'январь 2016'!DH29</f>
        <v>0</v>
      </c>
      <c r="DI34" s="18">
        <f>'март 2016 '!DI29+'февраль 2016'!DI28+'январь 2016'!DI29</f>
        <v>0</v>
      </c>
      <c r="DJ34" s="18">
        <f>'март 2016 '!DJ29+'февраль 2016'!DJ28+'январь 2016'!DJ29</f>
        <v>0</v>
      </c>
      <c r="DK34" s="18">
        <f>'март 2016 '!DK29+'февраль 2016'!DK28+'январь 2016'!DK29</f>
        <v>0</v>
      </c>
      <c r="DL34" s="18">
        <f>'март 2016 '!DL29+'февраль 2016'!DL28+'январь 2016'!DL29</f>
        <v>0</v>
      </c>
      <c r="DM34" s="18">
        <f>'март 2016 '!DM29+'февраль 2016'!DM28+'январь 2016'!DM29</f>
        <v>0</v>
      </c>
      <c r="DN34" s="18">
        <f>'март 2016 '!DN29+'февраль 2016'!DN28+'январь 2016'!DN29</f>
        <v>0</v>
      </c>
      <c r="DO34" s="18">
        <f>'март 2016 '!DO29+'февраль 2016'!DO28+'январь 2016'!DO29</f>
        <v>0</v>
      </c>
      <c r="DP34" s="18">
        <f>'март 2016 '!DP29+'февраль 2016'!DP28+'январь 2016'!DP29</f>
        <v>0</v>
      </c>
      <c r="DQ34" s="18">
        <f>'март 2016 '!DQ29+'февраль 2016'!DQ28+'январь 2016'!DQ29</f>
        <v>0</v>
      </c>
      <c r="DR34" s="18">
        <f>'март 2016 '!DR29+'февраль 2016'!DR28+'январь 2016'!DR29</f>
        <v>0</v>
      </c>
      <c r="DS34" s="18">
        <f>'март 2016 '!DS29+'февраль 2016'!DS28+'январь 2016'!DS29</f>
        <v>0</v>
      </c>
      <c r="DT34" s="18">
        <f>'март 2016 '!DT29+'февраль 2016'!DT28+'январь 2016'!DT29</f>
        <v>0</v>
      </c>
      <c r="DU34" s="18">
        <f>'март 2016 '!DU29+'февраль 2016'!DU28+'январь 2016'!DU29</f>
        <v>0</v>
      </c>
      <c r="DV34" s="18">
        <f>'март 2016 '!DV29+'февраль 2016'!DV28+'январь 2016'!DV29</f>
        <v>0</v>
      </c>
      <c r="DW34" s="18">
        <f>'март 2016 '!DW29+'февраль 2016'!DW28+'январь 2016'!DW29</f>
        <v>0</v>
      </c>
      <c r="DX34" s="18">
        <f>'март 2016 '!DX29+'февраль 2016'!DX28+'январь 2016'!DX29</f>
        <v>0</v>
      </c>
      <c r="DY34" s="18">
        <f>'март 2016 '!DY29+'февраль 2016'!DY28+'январь 2016'!DY29</f>
        <v>0</v>
      </c>
      <c r="DZ34" s="18">
        <f>'март 2016 '!DZ29+'февраль 2016'!DZ28+'январь 2016'!DZ29</f>
        <v>0</v>
      </c>
      <c r="EA34" s="18">
        <f>'март 2016 '!EA29+'февраль 2016'!EA28+'январь 2016'!EA29</f>
        <v>0</v>
      </c>
      <c r="EB34" s="18">
        <f>'март 2016 '!EB29+'февраль 2016'!EB28+'январь 2016'!EB29</f>
        <v>0</v>
      </c>
      <c r="EC34" s="18">
        <f>'март 2016 '!EC29+'февраль 2016'!EC28+'январь 2016'!EC29</f>
        <v>0</v>
      </c>
      <c r="ED34" s="18">
        <f>'март 2016 '!ED29+'февраль 2016'!ED28+'январь 2016'!ED29</f>
        <v>0</v>
      </c>
      <c r="EE34" s="18">
        <f>'март 2016 '!EE29+'февраль 2016'!EE28+'январь 2016'!EE29</f>
        <v>0</v>
      </c>
      <c r="EF34" s="18">
        <f>'март 2016 '!EF29+'февраль 2016'!EF28+'январь 2016'!EF29</f>
        <v>0</v>
      </c>
      <c r="EG34" s="18">
        <f>'март 2016 '!EG29+'февраль 2016'!EG28+'январь 2016'!EG29</f>
        <v>0</v>
      </c>
      <c r="EH34" s="18">
        <f>'март 2016 '!EH29+'февраль 2016'!EH28+'январь 2016'!EH29</f>
        <v>0</v>
      </c>
      <c r="EI34" s="18">
        <f>'март 2016 '!EI29+'февраль 2016'!EI28+'январь 2016'!EI29</f>
        <v>0</v>
      </c>
      <c r="EJ34" s="18">
        <f>'март 2016 '!EJ29+'февраль 2016'!EJ28+'январь 2016'!EJ29</f>
        <v>1E-3</v>
      </c>
      <c r="EK34" s="18">
        <f>'март 2016 '!EK29+'февраль 2016'!EK28+'январь 2016'!EK29</f>
        <v>1E-3</v>
      </c>
      <c r="EL34" s="18">
        <f>'март 2016 '!EL29+'февраль 2016'!EL28+'январь 2016'!EL29</f>
        <v>0</v>
      </c>
      <c r="EM34" s="18">
        <f>'март 2016 '!EM29+'февраль 2016'!EM28+'январь 2016'!EM29</f>
        <v>0</v>
      </c>
      <c r="EN34" s="18">
        <f>'март 2016 '!EN29+'февраль 2016'!EN28+'январь 2016'!EN29</f>
        <v>0</v>
      </c>
      <c r="EO34" s="18">
        <f>'март 2016 '!EO29+'февраль 2016'!EO28+'январь 2016'!EO29</f>
        <v>0</v>
      </c>
      <c r="EP34" s="18">
        <f>'март 2016 '!EP29+'февраль 2016'!EP28+'январь 2016'!EP29</f>
        <v>0</v>
      </c>
      <c r="EQ34" s="18">
        <f>'март 2016 '!EQ29+'февраль 2016'!EQ28+'январь 2016'!EQ29</f>
        <v>0</v>
      </c>
      <c r="ER34" s="18">
        <f>'март 2016 '!ER29+'февраль 2016'!ER28+'январь 2016'!ER29</f>
        <v>0</v>
      </c>
      <c r="ES34" s="18">
        <f>'март 2016 '!ES29+'февраль 2016'!ES28+'январь 2016'!ES29</f>
        <v>0</v>
      </c>
      <c r="ET34" s="18">
        <f>'март 2016 '!ET29+'февраль 2016'!ET28+'январь 2016'!ET29</f>
        <v>0</v>
      </c>
      <c r="EU34" s="18">
        <f>'март 2016 '!EU29+'февраль 2016'!EU28+'январь 2016'!EU29</f>
        <v>0</v>
      </c>
      <c r="EV34" s="18">
        <f>'март 2016 '!EV29+'февраль 2016'!EV28+'январь 2016'!EV29</f>
        <v>0</v>
      </c>
      <c r="EW34" s="18">
        <f>'март 2016 '!EW29+'февраль 2016'!EW28+'январь 2016'!EW29</f>
        <v>0</v>
      </c>
      <c r="EX34" s="18">
        <f>'март 2016 '!EX29+'февраль 2016'!EX28+'январь 2016'!EX29</f>
        <v>0</v>
      </c>
      <c r="EY34" s="18">
        <f>'март 2016 '!EY29+'февраль 2016'!EY28+'январь 2016'!EY29</f>
        <v>0</v>
      </c>
      <c r="EZ34" s="18">
        <f>'март 2016 '!EZ29+'февраль 2016'!EZ28+'январь 2016'!EZ29</f>
        <v>0</v>
      </c>
      <c r="FA34" s="18">
        <f>'март 2016 '!FA29+'февраль 2016'!FA28+'январь 2016'!FA29</f>
        <v>0</v>
      </c>
      <c r="FB34" s="18">
        <f>'март 2016 '!FB29+'февраль 2016'!FB28+'январь 2016'!FB29</f>
        <v>0</v>
      </c>
      <c r="FC34" s="18">
        <f>'март 2016 '!FC29+'февраль 2016'!FC28+'январь 2016'!FC29</f>
        <v>0</v>
      </c>
      <c r="FD34" s="18">
        <f>'март 2016 '!FD29+'февраль 2016'!FD28+'январь 2016'!FD29</f>
        <v>0</v>
      </c>
      <c r="FE34" s="18">
        <f>'март 2016 '!FE29+'февраль 2016'!FE28+'январь 2016'!FE29</f>
        <v>0</v>
      </c>
      <c r="FF34" s="18">
        <f>'март 2016 '!FF29+'февраль 2016'!FF28+'январь 2016'!FF29</f>
        <v>0</v>
      </c>
      <c r="FG34" s="18">
        <f>'март 2016 '!FG29+'февраль 2016'!FG28+'январь 2016'!FG29</f>
        <v>0</v>
      </c>
      <c r="FH34" s="18">
        <f>'март 2016 '!FH29+'февраль 2016'!FH28+'январь 2016'!FH29</f>
        <v>0</v>
      </c>
      <c r="FI34" s="18">
        <f>'март 2016 '!FI29+'февраль 2016'!FI28+'январь 2016'!FI29</f>
        <v>0</v>
      </c>
      <c r="FJ34" s="18">
        <f>'март 2016 '!FJ29+'февраль 2016'!FJ28+'январь 2016'!FJ29</f>
        <v>0</v>
      </c>
      <c r="FK34" s="18">
        <f>'март 2016 '!FK29+'февраль 2016'!FK28+'январь 2016'!FK29</f>
        <v>0</v>
      </c>
      <c r="FL34" s="18">
        <f>'март 2016 '!FL29+'февраль 2016'!FL28+'январь 2016'!FL29</f>
        <v>0</v>
      </c>
      <c r="FM34" s="18">
        <f>'март 2016 '!FM29+'февраль 2016'!FM28+'январь 2016'!FM29</f>
        <v>0</v>
      </c>
      <c r="FN34" s="18">
        <f>'март 2016 '!FN29+'февраль 2016'!FN28+'январь 2016'!FN29</f>
        <v>0</v>
      </c>
      <c r="FO34" s="18">
        <f>'март 2016 '!FO29+'февраль 2016'!FO28+'январь 2016'!FO29</f>
        <v>0</v>
      </c>
      <c r="FP34" s="18">
        <f>'март 2016 '!FP29+'февраль 2016'!FP28+'январь 2016'!FP29</f>
        <v>0</v>
      </c>
      <c r="FQ34" s="18">
        <f>'март 2016 '!FQ29+'февраль 2016'!FQ28+'январь 2016'!FQ29</f>
        <v>0</v>
      </c>
      <c r="FR34" s="18">
        <f>'март 2016 '!FR29+'февраль 2016'!FR28+'январь 2016'!FR29</f>
        <v>0</v>
      </c>
      <c r="FS34" s="18">
        <f>'март 2016 '!FS29+'февраль 2016'!FS28+'январь 2016'!FS29</f>
        <v>0</v>
      </c>
      <c r="FT34" s="18">
        <f>'март 2016 '!FT29+'февраль 2016'!FT28+'январь 2016'!FT29</f>
        <v>0</v>
      </c>
      <c r="FU34" s="18">
        <f>'март 2016 '!FU29+'февраль 2016'!FU28+'январь 2016'!FU29</f>
        <v>0</v>
      </c>
      <c r="FV34" s="18">
        <f>'март 2016 '!FV29+'февраль 2016'!FV28+'январь 2016'!FV29</f>
        <v>0</v>
      </c>
      <c r="FW34" s="18">
        <f>'март 2016 '!FW29+'февраль 2016'!FW28+'январь 2016'!FW29</f>
        <v>0</v>
      </c>
      <c r="FX34" s="18">
        <f>'март 2016 '!FX29+'февраль 2016'!FX28+'январь 2016'!FX29</f>
        <v>1E-3</v>
      </c>
      <c r="FY34" s="18">
        <f>'март 2016 '!FY29+'февраль 2016'!FY28+'январь 2016'!FY29</f>
        <v>0</v>
      </c>
      <c r="FZ34" s="18">
        <f>'март 2016 '!FZ29+'февраль 2016'!FZ28+'январь 2016'!FZ29</f>
        <v>0</v>
      </c>
      <c r="GA34" s="18">
        <f>'март 2016 '!GA29+'февраль 2016'!GA28+'январь 2016'!GA29</f>
        <v>0</v>
      </c>
      <c r="GB34" s="18">
        <f>'март 2016 '!GB29+'февраль 2016'!GB28+'январь 2016'!GB29</f>
        <v>1.1999999999999999E-3</v>
      </c>
      <c r="GC34" s="18">
        <f>'март 2016 '!GC29+'февраль 2016'!GC28+'январь 2016'!GC29</f>
        <v>0</v>
      </c>
      <c r="GD34" s="18">
        <f>'март 2016 '!GD29+'февраль 2016'!GD28+'январь 2016'!GD29</f>
        <v>0</v>
      </c>
      <c r="GE34" s="18">
        <f>'март 2016 '!GE29+'февраль 2016'!GE28+'январь 2016'!GE29</f>
        <v>0</v>
      </c>
      <c r="GF34" s="18">
        <f>'март 2016 '!GF29+'февраль 2016'!GF28+'январь 2016'!GF29</f>
        <v>0</v>
      </c>
      <c r="GG34" s="18">
        <f>'март 2016 '!GG29+'февраль 2016'!GG28+'январь 2016'!GG29</f>
        <v>0</v>
      </c>
      <c r="GH34" s="18">
        <f>'март 2016 '!GH29+'февраль 2016'!GH28+'январь 2016'!GH29</f>
        <v>0</v>
      </c>
      <c r="GI34" s="18">
        <f>'март 2016 '!GI29+'февраль 2016'!GI28+'январь 2016'!GI29</f>
        <v>0</v>
      </c>
      <c r="GJ34" s="18">
        <f>'март 2016 '!GJ29+'февраль 2016'!GJ28+'январь 2016'!GJ29</f>
        <v>0</v>
      </c>
      <c r="GK34" s="18">
        <f>'март 2016 '!GK29+'февраль 2016'!GK28+'январь 2016'!GK29</f>
        <v>1E-3</v>
      </c>
      <c r="GL34" s="18">
        <f>'март 2016 '!GL29+'февраль 2016'!GL28+'январь 2016'!GL29</f>
        <v>0</v>
      </c>
      <c r="GM34" s="18">
        <f>'март 2016 '!GM29+'февраль 2016'!GM28+'январь 2016'!GM29</f>
        <v>0</v>
      </c>
      <c r="GN34" s="18">
        <f>'март 2016 '!GN29+'февраль 2016'!GN28+'январь 2016'!GN29</f>
        <v>0</v>
      </c>
      <c r="GO34" s="18">
        <f>'март 2016 '!GO29+'февраль 2016'!GO28+'январь 2016'!GO29</f>
        <v>0</v>
      </c>
      <c r="GP34" s="18">
        <f>'март 2016 '!GP29+'февраль 2016'!GP28+'январь 2016'!GP29</f>
        <v>0</v>
      </c>
      <c r="GQ34" s="18">
        <f>'март 2016 '!GQ29+'февраль 2016'!GQ28+'январь 2016'!GQ29</f>
        <v>0</v>
      </c>
      <c r="GR34" s="18">
        <f>'март 2016 '!GR29+'февраль 2016'!GR28+'январь 2016'!GR29</f>
        <v>0</v>
      </c>
      <c r="GS34" s="18">
        <f>'март 2016 '!GS29+'февраль 2016'!GS28+'январь 2016'!GS29</f>
        <v>0</v>
      </c>
      <c r="GT34" s="18">
        <f>'март 2016 '!GT29+'февраль 2016'!GT28+'январь 2016'!GT29</f>
        <v>0</v>
      </c>
      <c r="GU34" s="18">
        <f>'март 2016 '!GU29+'февраль 2016'!GU28+'январь 2016'!GU29</f>
        <v>0</v>
      </c>
      <c r="GV34" s="18">
        <f>'март 2016 '!GV29+'февраль 2016'!GV28+'январь 2016'!GV29</f>
        <v>0</v>
      </c>
      <c r="GW34" s="18">
        <f>'март 2016 '!GW29+'февраль 2016'!GW28+'январь 2016'!GW29</f>
        <v>0</v>
      </c>
      <c r="GX34" s="18">
        <f>'март 2016 '!GX29+'февраль 2016'!GX28+'январь 2016'!GX29</f>
        <v>0</v>
      </c>
      <c r="GY34" s="18">
        <f>'март 2016 '!GY29+'февраль 2016'!GY28+'январь 2016'!GY29</f>
        <v>0</v>
      </c>
      <c r="GZ34" s="18">
        <f>'март 2016 '!GZ29+'февраль 2016'!GZ28+'январь 2016'!GZ29</f>
        <v>0</v>
      </c>
      <c r="HA34" s="18">
        <f>'март 2016 '!HA29+'февраль 2016'!HA28+'январь 2016'!HA29</f>
        <v>0</v>
      </c>
      <c r="HB34" s="18">
        <f>'март 2016 '!HB29+'февраль 2016'!HB28+'январь 2016'!HB29</f>
        <v>0</v>
      </c>
      <c r="HC34" s="18">
        <f>'март 2016 '!HC29+'февраль 2016'!HC28+'январь 2016'!HC29</f>
        <v>0</v>
      </c>
      <c r="HD34" s="18">
        <f>'март 2016 '!HD29+'февраль 2016'!HD28+'январь 2016'!HD29</f>
        <v>0</v>
      </c>
      <c r="HE34" s="18">
        <f>'март 2016 '!HE29+'февраль 2016'!HE28+'январь 2016'!HE29</f>
        <v>0</v>
      </c>
      <c r="HF34" s="18">
        <f>'март 2016 '!HF29+'февраль 2016'!HF28+'январь 2016'!HF29</f>
        <v>0</v>
      </c>
      <c r="HG34" s="18">
        <f>'март 2016 '!HG29+'февраль 2016'!HG28+'январь 2016'!HG29</f>
        <v>0</v>
      </c>
      <c r="HH34" s="18">
        <f>'март 2016 '!HH29+'февраль 2016'!HH28+'январь 2016'!HH29</f>
        <v>1E-3</v>
      </c>
      <c r="HI34" s="18">
        <f>'март 2016 '!HI29+'февраль 2016'!HI28+'январь 2016'!HI29</f>
        <v>0</v>
      </c>
      <c r="HJ34" s="18">
        <f>'март 2016 '!HJ29+'февраль 2016'!HJ28+'январь 2016'!HJ29</f>
        <v>0</v>
      </c>
      <c r="HK34" s="18">
        <f>'март 2016 '!HK29+'февраль 2016'!HK28+'январь 2016'!HK29</f>
        <v>0</v>
      </c>
      <c r="HL34" s="18">
        <f>'март 2016 '!HL29+'февраль 2016'!HL28+'январь 2016'!HL29</f>
        <v>0</v>
      </c>
      <c r="HM34" s="18">
        <f>'март 2016 '!HM29+'февраль 2016'!HM28+'январь 2016'!HM29</f>
        <v>0</v>
      </c>
      <c r="HN34" s="18">
        <f>'март 2016 '!HN29+'февраль 2016'!HN28+'январь 2016'!HN29</f>
        <v>0</v>
      </c>
      <c r="HO34" s="18">
        <f>'март 2016 '!HO29+'февраль 2016'!HO28+'январь 2016'!HO29</f>
        <v>0</v>
      </c>
      <c r="HP34" s="18">
        <f>'март 2016 '!HP29+'февраль 2016'!HP28+'январь 2016'!HP29</f>
        <v>0</v>
      </c>
      <c r="HQ34" s="18">
        <f>'март 2016 '!HQ29+'февраль 2016'!HQ28+'январь 2016'!HQ29</f>
        <v>0</v>
      </c>
      <c r="HR34" s="18">
        <f>'март 2016 '!HR29+'февраль 2016'!HR28+'январь 2016'!HR29</f>
        <v>0</v>
      </c>
      <c r="HS34" s="18">
        <f>'март 2016 '!HS29+'февраль 2016'!HS28+'январь 2016'!HS29</f>
        <v>0</v>
      </c>
      <c r="HT34" s="18">
        <f>'март 2016 '!HT29+'февраль 2016'!HT28+'январь 2016'!HT29</f>
        <v>0</v>
      </c>
      <c r="HU34" s="18">
        <f>'март 2016 '!HU29+'февраль 2016'!HU28+'январь 2016'!HU29</f>
        <v>0</v>
      </c>
      <c r="HV34" s="18">
        <f>'март 2016 '!HV29+'февраль 2016'!HV28+'январь 2016'!HV29</f>
        <v>0</v>
      </c>
      <c r="HW34" s="18">
        <f>'март 2016 '!HW29+'февраль 2016'!HW28+'январь 2016'!HW29</f>
        <v>0</v>
      </c>
      <c r="HX34" s="18">
        <f>'март 2016 '!HX29+'февраль 2016'!HX28+'январь 2016'!HX29</f>
        <v>0</v>
      </c>
      <c r="HY34" s="18">
        <f>'март 2016 '!HY29+'февраль 2016'!HY28+'январь 2016'!HY29</f>
        <v>0</v>
      </c>
      <c r="HZ34" s="18">
        <f>'март 2016 '!HZ29+'февраль 2016'!HZ28+'январь 2016'!HZ29</f>
        <v>0</v>
      </c>
      <c r="IA34" s="18">
        <f>'март 2016 '!IA29+'февраль 2016'!IA28+'январь 2016'!IA29</f>
        <v>0</v>
      </c>
      <c r="IB34" s="18">
        <f>'март 2016 '!IB29+'февраль 2016'!IB28+'январь 2016'!IB29</f>
        <v>0</v>
      </c>
      <c r="IC34" s="18">
        <f>'март 2016 '!IC29+'февраль 2016'!IC28+'январь 2016'!IC29</f>
        <v>0</v>
      </c>
      <c r="ID34" s="18">
        <f>'март 2016 '!ID29+'февраль 2016'!ID28+'январь 2016'!ID29</f>
        <v>1E-3</v>
      </c>
      <c r="IE34" s="18">
        <f>'март 2016 '!IE29+'февраль 2016'!IE28+'январь 2016'!IE29</f>
        <v>0</v>
      </c>
      <c r="IF34" s="18">
        <f>'март 2016 '!IF29+'февраль 2016'!IF28+'январь 2016'!IF29</f>
        <v>1E-3</v>
      </c>
    </row>
    <row r="35" spans="1:240" ht="13.5" customHeight="1">
      <c r="A35" s="15"/>
      <c r="B35" s="44"/>
      <c r="C35" s="16" t="s">
        <v>17</v>
      </c>
      <c r="D35" s="23">
        <f t="shared" si="4"/>
        <v>7.7830000000000021</v>
      </c>
      <c r="E35" s="17">
        <f>SUM(G35:IF35)-F35</f>
        <v>7.7830000000000021</v>
      </c>
      <c r="F35" s="20"/>
      <c r="G35" s="18">
        <f>'март 2016 '!G30+'февраль 2016'!G29+'январь 2016'!G30</f>
        <v>0</v>
      </c>
      <c r="H35" s="18">
        <f>'март 2016 '!H30+'февраль 2016'!H29+'январь 2016'!H30</f>
        <v>0</v>
      </c>
      <c r="I35" s="18">
        <f>'март 2016 '!I30+'февраль 2016'!I29+'январь 2016'!I30</f>
        <v>0</v>
      </c>
      <c r="J35" s="18">
        <f>'март 2016 '!J30+'февраль 2016'!J29+'январь 2016'!J30</f>
        <v>0</v>
      </c>
      <c r="K35" s="18">
        <f>'март 2016 '!K30+'февраль 2016'!K29+'январь 2016'!K30</f>
        <v>0</v>
      </c>
      <c r="L35" s="18">
        <f>'март 2016 '!L30+'февраль 2016'!L29+'январь 2016'!L30</f>
        <v>0</v>
      </c>
      <c r="M35" s="18">
        <f>'март 2016 '!M30+'февраль 2016'!M29+'январь 2016'!M30</f>
        <v>0</v>
      </c>
      <c r="N35" s="18">
        <f>'март 2016 '!N30+'февраль 2016'!N29+'январь 2016'!N30</f>
        <v>0</v>
      </c>
      <c r="O35" s="18">
        <f>'март 2016 '!O30+'февраль 2016'!O29+'январь 2016'!O30</f>
        <v>0</v>
      </c>
      <c r="P35" s="18">
        <f>'март 2016 '!P30+'февраль 2016'!P29+'январь 2016'!P30</f>
        <v>0</v>
      </c>
      <c r="Q35" s="18">
        <f>'март 2016 '!Q30+'февраль 2016'!Q29+'январь 2016'!Q30</f>
        <v>0</v>
      </c>
      <c r="R35" s="18">
        <f>'март 2016 '!R30+'февраль 2016'!R29+'январь 2016'!R30</f>
        <v>0</v>
      </c>
      <c r="S35" s="18">
        <f>'март 2016 '!S30+'февраль 2016'!S29+'январь 2016'!S30</f>
        <v>0</v>
      </c>
      <c r="T35" s="18">
        <f>'март 2016 '!T30+'февраль 2016'!T29+'январь 2016'!T30</f>
        <v>0</v>
      </c>
      <c r="U35" s="18">
        <f>'март 2016 '!U30+'февраль 2016'!U29+'январь 2016'!U30</f>
        <v>0</v>
      </c>
      <c r="V35" s="18">
        <f>'март 2016 '!V30+'февраль 2016'!V29+'январь 2016'!V30</f>
        <v>0</v>
      </c>
      <c r="W35" s="18">
        <f>'март 2016 '!W30+'февраль 2016'!W29+'январь 2016'!W30</f>
        <v>0</v>
      </c>
      <c r="X35" s="18">
        <f>'март 2016 '!X30+'февраль 2016'!X29+'январь 2016'!X30</f>
        <v>0</v>
      </c>
      <c r="Y35" s="18">
        <f>'март 2016 '!Y30+'февраль 2016'!Y29+'январь 2016'!Y30</f>
        <v>0</v>
      </c>
      <c r="Z35" s="18">
        <f>'март 2016 '!Z30+'февраль 2016'!Z29+'январь 2016'!Z30</f>
        <v>0</v>
      </c>
      <c r="AA35" s="18">
        <f>'март 2016 '!AA30+'февраль 2016'!AA29+'январь 2016'!AA30</f>
        <v>0</v>
      </c>
      <c r="AB35" s="18">
        <f>'март 2016 '!AB30+'февраль 2016'!AB29+'январь 2016'!AB30</f>
        <v>0</v>
      </c>
      <c r="AC35" s="18">
        <f>'март 2016 '!AC30+'февраль 2016'!AC29+'январь 2016'!AC30</f>
        <v>0</v>
      </c>
      <c r="AD35" s="18">
        <f>'март 2016 '!AD30+'февраль 2016'!AD29+'январь 2016'!AD30</f>
        <v>0</v>
      </c>
      <c r="AE35" s="18">
        <f>'март 2016 '!AE30+'февраль 2016'!AE29+'январь 2016'!AE30</f>
        <v>0</v>
      </c>
      <c r="AF35" s="18">
        <f>'март 2016 '!AF30+'февраль 2016'!AF29+'январь 2016'!AF30</f>
        <v>0</v>
      </c>
      <c r="AG35" s="18">
        <f>'март 2016 '!AG30+'февраль 2016'!AG29+'январь 2016'!AG30</f>
        <v>0</v>
      </c>
      <c r="AH35" s="18">
        <f>'март 2016 '!AH30+'февраль 2016'!AH29+'январь 2016'!AH30</f>
        <v>0</v>
      </c>
      <c r="AI35" s="18">
        <f>'март 2016 '!AI30+'февраль 2016'!AI29+'январь 2016'!AI30</f>
        <v>0.29899999999999999</v>
      </c>
      <c r="AJ35" s="18">
        <f>'март 2016 '!AJ30+'февраль 2016'!AJ29+'январь 2016'!AJ30</f>
        <v>0</v>
      </c>
      <c r="AK35" s="18">
        <f>'март 2016 '!AK30+'февраль 2016'!AK29+'январь 2016'!AK30</f>
        <v>0</v>
      </c>
      <c r="AL35" s="18">
        <f>'март 2016 '!AL30+'февраль 2016'!AL29+'январь 2016'!AL30</f>
        <v>0</v>
      </c>
      <c r="AM35" s="18">
        <f>'март 2016 '!AM30+'февраль 2016'!AM29+'январь 2016'!AM30</f>
        <v>0</v>
      </c>
      <c r="AN35" s="18">
        <f>'март 2016 '!AN30+'февраль 2016'!AN29+'январь 2016'!AN30</f>
        <v>0</v>
      </c>
      <c r="AO35" s="18">
        <f>'март 2016 '!AO30+'февраль 2016'!AO29+'январь 2016'!AO30</f>
        <v>0.89800000000000002</v>
      </c>
      <c r="AP35" s="18">
        <f>'март 2016 '!AP30+'февраль 2016'!AP29+'январь 2016'!AP30</f>
        <v>0</v>
      </c>
      <c r="AQ35" s="18">
        <f>'март 2016 '!AQ30+'февраль 2016'!AQ29+'январь 2016'!AQ30</f>
        <v>0</v>
      </c>
      <c r="AR35" s="18">
        <f>'март 2016 '!AR30+'февраль 2016'!AR29+'январь 2016'!AR30</f>
        <v>0</v>
      </c>
      <c r="AS35" s="18">
        <f>'март 2016 '!AS30+'февраль 2016'!AS29+'январь 2016'!AS30</f>
        <v>0</v>
      </c>
      <c r="AT35" s="18">
        <f>'март 2016 '!AT30+'февраль 2016'!AT29+'январь 2016'!AT30</f>
        <v>0</v>
      </c>
      <c r="AU35" s="18">
        <f>'март 2016 '!AU30+'февраль 2016'!AU29+'январь 2016'!AU30</f>
        <v>0</v>
      </c>
      <c r="AV35" s="18">
        <f>'март 2016 '!AV30+'февраль 2016'!AV29+'январь 2016'!AV30</f>
        <v>0</v>
      </c>
      <c r="AW35" s="18">
        <f>'март 2016 '!AW30+'февраль 2016'!AW29+'январь 2016'!AW30</f>
        <v>1.198</v>
      </c>
      <c r="AX35" s="18">
        <f>'март 2016 '!AX30+'февраль 2016'!AX29+'январь 2016'!AX30</f>
        <v>0</v>
      </c>
      <c r="AY35" s="18">
        <f>'март 2016 '!AY30+'февраль 2016'!AY29+'январь 2016'!AY30</f>
        <v>0</v>
      </c>
      <c r="AZ35" s="18">
        <f>'март 2016 '!AZ30+'февраль 2016'!AZ29+'январь 2016'!AZ30</f>
        <v>0</v>
      </c>
      <c r="BA35" s="18">
        <f>'март 2016 '!BA30+'февраль 2016'!BA29+'январь 2016'!BA30</f>
        <v>0</v>
      </c>
      <c r="BB35" s="18">
        <f>'март 2016 '!BB30+'февраль 2016'!BB29+'январь 2016'!BB30</f>
        <v>0</v>
      </c>
      <c r="BC35" s="18">
        <f>'март 2016 '!BC30+'февраль 2016'!BC29+'январь 2016'!BC30</f>
        <v>0</v>
      </c>
      <c r="BD35" s="18">
        <f>'март 2016 '!BD30+'февраль 2016'!BD29+'январь 2016'!BD30</f>
        <v>0</v>
      </c>
      <c r="BE35" s="18">
        <f>'март 2016 '!BE30+'февраль 2016'!BE29+'январь 2016'!BE30</f>
        <v>0</v>
      </c>
      <c r="BF35" s="18">
        <f>'март 2016 '!BF30+'февраль 2016'!BF29+'январь 2016'!BF30</f>
        <v>0</v>
      </c>
      <c r="BG35" s="18">
        <f>'март 2016 '!BG30+'февраль 2016'!BG29+'январь 2016'!BG30</f>
        <v>0</v>
      </c>
      <c r="BH35" s="18">
        <f>'март 2016 '!BH30+'февраль 2016'!BH29+'январь 2016'!BH30</f>
        <v>0</v>
      </c>
      <c r="BI35" s="18">
        <f>'март 2016 '!BI30+'февраль 2016'!BI29+'январь 2016'!BI30</f>
        <v>0</v>
      </c>
      <c r="BJ35" s="18">
        <f>'март 2016 '!BJ30+'февраль 2016'!BJ29+'январь 2016'!BJ30</f>
        <v>0</v>
      </c>
      <c r="BK35" s="18">
        <f>'март 2016 '!BK30+'февраль 2016'!BK29+'январь 2016'!BK30</f>
        <v>0</v>
      </c>
      <c r="BL35" s="18">
        <f>'март 2016 '!BL30+'февраль 2016'!BL29+'январь 2016'!BL30</f>
        <v>0</v>
      </c>
      <c r="BM35" s="18">
        <f>'март 2016 '!BM30+'февраль 2016'!BM29+'январь 2016'!BM30</f>
        <v>0</v>
      </c>
      <c r="BN35" s="18">
        <f>'март 2016 '!BN30+'февраль 2016'!BN29+'январь 2016'!BN30</f>
        <v>0</v>
      </c>
      <c r="BO35" s="18">
        <f>'март 2016 '!BO30+'февраль 2016'!BO29+'январь 2016'!BO30</f>
        <v>0</v>
      </c>
      <c r="BP35" s="18">
        <f>'март 2016 '!BP30+'февраль 2016'!BP29+'январь 2016'!BP30</f>
        <v>0</v>
      </c>
      <c r="BQ35" s="18">
        <f>'март 2016 '!BQ30+'февраль 2016'!BQ29+'январь 2016'!BQ30</f>
        <v>0</v>
      </c>
      <c r="BR35" s="18">
        <f>'март 2016 '!BR30+'февраль 2016'!BR29+'январь 2016'!BR30</f>
        <v>0</v>
      </c>
      <c r="BS35" s="18">
        <f>'март 2016 '!BS30+'февраль 2016'!BS29+'январь 2016'!BS30</f>
        <v>0</v>
      </c>
      <c r="BT35" s="18">
        <f>'март 2016 '!BT30+'февраль 2016'!BT29+'январь 2016'!BT30</f>
        <v>0</v>
      </c>
      <c r="BU35" s="18">
        <f>'март 2016 '!BU30+'февраль 2016'!BU29+'январь 2016'!BU30</f>
        <v>0</v>
      </c>
      <c r="BV35" s="18">
        <f>'март 2016 '!BV30+'февраль 2016'!BV29+'январь 2016'!BV30</f>
        <v>0</v>
      </c>
      <c r="BW35" s="18">
        <f>'март 2016 '!BW30+'февраль 2016'!BW29+'январь 2016'!BW30</f>
        <v>0</v>
      </c>
      <c r="BX35" s="18">
        <f>'март 2016 '!BX30+'февраль 2016'!BX29+'январь 2016'!BX30</f>
        <v>0</v>
      </c>
      <c r="BY35" s="18">
        <f>'март 2016 '!BY30+'февраль 2016'!BY29+'январь 2016'!BY30</f>
        <v>0</v>
      </c>
      <c r="BZ35" s="18">
        <f>'март 2016 '!BZ30+'февраль 2016'!BZ29+'январь 2016'!BZ30</f>
        <v>0</v>
      </c>
      <c r="CA35" s="18">
        <f>'март 2016 '!CA30+'февраль 2016'!CA29+'январь 2016'!CA30</f>
        <v>0</v>
      </c>
      <c r="CB35" s="18">
        <f>'март 2016 '!CB30+'февраль 2016'!CB29+'январь 2016'!CB30</f>
        <v>0.29899999999999999</v>
      </c>
      <c r="CC35" s="18">
        <f>'март 2016 '!CC30+'февраль 2016'!CC29+'январь 2016'!CC30</f>
        <v>0</v>
      </c>
      <c r="CD35" s="18">
        <f>'март 2016 '!CD30+'февраль 2016'!CD29+'январь 2016'!CD30</f>
        <v>0</v>
      </c>
      <c r="CE35" s="18">
        <f>'март 2016 '!CE30+'февраль 2016'!CE29+'январь 2016'!CE30</f>
        <v>0</v>
      </c>
      <c r="CF35" s="18">
        <f>'март 2016 '!CF30+'февраль 2016'!CF29+'январь 2016'!CF30</f>
        <v>0</v>
      </c>
      <c r="CG35" s="18">
        <f>'март 2016 '!CG30+'февраль 2016'!CG29+'январь 2016'!CG30</f>
        <v>0</v>
      </c>
      <c r="CH35" s="18">
        <f>'март 2016 '!CH30+'февраль 2016'!CH29+'январь 2016'!CH30</f>
        <v>0</v>
      </c>
      <c r="CI35" s="18">
        <f>'март 2016 '!CI30+'февраль 2016'!CI29+'январь 2016'!CI30</f>
        <v>0</v>
      </c>
      <c r="CJ35" s="18">
        <f>'март 2016 '!CJ30+'февраль 2016'!CJ29+'январь 2016'!CJ30</f>
        <v>0</v>
      </c>
      <c r="CK35" s="18">
        <f>'март 2016 '!CK30+'февраль 2016'!CK29+'январь 2016'!CK30</f>
        <v>0</v>
      </c>
      <c r="CL35" s="18">
        <f>'март 2016 '!CL30+'февраль 2016'!CL29+'январь 2016'!CL30</f>
        <v>0</v>
      </c>
      <c r="CM35" s="18">
        <f>'март 2016 '!CM30+'февраль 2016'!CM29+'январь 2016'!CM30</f>
        <v>0</v>
      </c>
      <c r="CN35" s="18">
        <f>'март 2016 '!CN30+'февраль 2016'!CN29+'январь 2016'!CN30</f>
        <v>0</v>
      </c>
      <c r="CO35" s="18">
        <f>'март 2016 '!CO30+'февраль 2016'!CO29+'январь 2016'!CO30</f>
        <v>0</v>
      </c>
      <c r="CP35" s="18">
        <f>'март 2016 '!CP30+'февраль 2016'!CP29+'январь 2016'!CP30</f>
        <v>0</v>
      </c>
      <c r="CQ35" s="18">
        <f>'март 2016 '!CQ30+'февраль 2016'!CQ29+'январь 2016'!CQ30</f>
        <v>0</v>
      </c>
      <c r="CR35" s="18">
        <f>'март 2016 '!CR30+'февраль 2016'!CR29+'январь 2016'!CR30</f>
        <v>0</v>
      </c>
      <c r="CS35" s="18">
        <f>'март 2016 '!CS30+'февраль 2016'!CS29+'январь 2016'!CS30</f>
        <v>0</v>
      </c>
      <c r="CT35" s="18">
        <f>'март 2016 '!CT30+'февраль 2016'!CT29+'январь 2016'!CT30</f>
        <v>0</v>
      </c>
      <c r="CU35" s="18">
        <f>'март 2016 '!CU30+'февраль 2016'!CU29+'январь 2016'!CU30</f>
        <v>0</v>
      </c>
      <c r="CV35" s="18">
        <f>'март 2016 '!CV30+'февраль 2016'!CV29+'январь 2016'!CV30</f>
        <v>0</v>
      </c>
      <c r="CW35" s="18">
        <f>'март 2016 '!CW30+'февраль 2016'!CW29+'январь 2016'!CW30</f>
        <v>0</v>
      </c>
      <c r="CX35" s="18">
        <f>'март 2016 '!CX30+'февраль 2016'!CX29+'январь 2016'!CX30</f>
        <v>0</v>
      </c>
      <c r="CY35" s="18">
        <f>'март 2016 '!CY30+'февраль 2016'!CY29+'январь 2016'!CY30</f>
        <v>0</v>
      </c>
      <c r="CZ35" s="18">
        <f>'март 2016 '!CZ30+'февраль 2016'!CZ29+'январь 2016'!CZ30</f>
        <v>0</v>
      </c>
      <c r="DA35" s="18">
        <f>'март 2016 '!DA30+'февраль 2016'!DA29+'январь 2016'!DA30</f>
        <v>0</v>
      </c>
      <c r="DB35" s="18">
        <f>'март 2016 '!DB30+'февраль 2016'!DB29+'январь 2016'!DB30</f>
        <v>0</v>
      </c>
      <c r="DC35" s="18">
        <f>'март 2016 '!DC30+'февраль 2016'!DC29+'январь 2016'!DC30</f>
        <v>0</v>
      </c>
      <c r="DD35" s="18">
        <f>'март 2016 '!DD30+'февраль 2016'!DD29+'январь 2016'!DD30</f>
        <v>0</v>
      </c>
      <c r="DE35" s="18">
        <f>'март 2016 '!DE30+'февраль 2016'!DE29+'январь 2016'!DE30</f>
        <v>0</v>
      </c>
      <c r="DF35" s="18">
        <f>'март 2016 '!DF30+'февраль 2016'!DF29+'январь 2016'!DF30</f>
        <v>0</v>
      </c>
      <c r="DG35" s="18">
        <f>'март 2016 '!DG30+'февраль 2016'!DG29+'январь 2016'!DG30</f>
        <v>0</v>
      </c>
      <c r="DH35" s="18">
        <f>'март 2016 '!DH30+'февраль 2016'!DH29+'январь 2016'!DH30</f>
        <v>0</v>
      </c>
      <c r="DI35" s="18">
        <f>'март 2016 '!DI30+'февраль 2016'!DI29+'январь 2016'!DI30</f>
        <v>0</v>
      </c>
      <c r="DJ35" s="18">
        <f>'март 2016 '!DJ30+'февраль 2016'!DJ29+'январь 2016'!DJ30</f>
        <v>0</v>
      </c>
      <c r="DK35" s="18">
        <f>'март 2016 '!DK30+'февраль 2016'!DK29+'январь 2016'!DK30</f>
        <v>0</v>
      </c>
      <c r="DL35" s="18">
        <f>'март 2016 '!DL30+'февраль 2016'!DL29+'январь 2016'!DL30</f>
        <v>0</v>
      </c>
      <c r="DM35" s="18">
        <f>'март 2016 '!DM30+'февраль 2016'!DM29+'январь 2016'!DM30</f>
        <v>0</v>
      </c>
      <c r="DN35" s="18">
        <f>'март 2016 '!DN30+'февраль 2016'!DN29+'январь 2016'!DN30</f>
        <v>0</v>
      </c>
      <c r="DO35" s="18">
        <f>'март 2016 '!DO30+'февраль 2016'!DO29+'январь 2016'!DO30</f>
        <v>0</v>
      </c>
      <c r="DP35" s="18">
        <f>'март 2016 '!DP30+'февраль 2016'!DP29+'январь 2016'!DP30</f>
        <v>0</v>
      </c>
      <c r="DQ35" s="18">
        <f>'март 2016 '!DQ30+'февраль 2016'!DQ29+'январь 2016'!DQ30</f>
        <v>0</v>
      </c>
      <c r="DR35" s="18">
        <f>'март 2016 '!DR30+'февраль 2016'!DR29+'январь 2016'!DR30</f>
        <v>0</v>
      </c>
      <c r="DS35" s="18">
        <f>'март 2016 '!DS30+'февраль 2016'!DS29+'январь 2016'!DS30</f>
        <v>0</v>
      </c>
      <c r="DT35" s="18">
        <f>'март 2016 '!DT30+'февраль 2016'!DT29+'январь 2016'!DT30</f>
        <v>0</v>
      </c>
      <c r="DU35" s="18">
        <f>'март 2016 '!DU30+'февраль 2016'!DU29+'январь 2016'!DU30</f>
        <v>0</v>
      </c>
      <c r="DV35" s="18">
        <f>'март 2016 '!DV30+'февраль 2016'!DV29+'январь 2016'!DV30</f>
        <v>0</v>
      </c>
      <c r="DW35" s="18">
        <f>'март 2016 '!DW30+'февраль 2016'!DW29+'январь 2016'!DW30</f>
        <v>0</v>
      </c>
      <c r="DX35" s="18">
        <f>'март 2016 '!DX30+'февраль 2016'!DX29+'январь 2016'!DX30</f>
        <v>0</v>
      </c>
      <c r="DY35" s="18">
        <f>'март 2016 '!DY30+'февраль 2016'!DY29+'январь 2016'!DY30</f>
        <v>0</v>
      </c>
      <c r="DZ35" s="18">
        <f>'март 2016 '!DZ30+'февраль 2016'!DZ29+'январь 2016'!DZ30</f>
        <v>0</v>
      </c>
      <c r="EA35" s="18">
        <f>'март 2016 '!EA30+'февраль 2016'!EA29+'январь 2016'!EA30</f>
        <v>0</v>
      </c>
      <c r="EB35" s="18">
        <f>'март 2016 '!EB30+'февраль 2016'!EB29+'январь 2016'!EB30</f>
        <v>0</v>
      </c>
      <c r="EC35" s="18">
        <f>'март 2016 '!EC30+'февраль 2016'!EC29+'январь 2016'!EC30</f>
        <v>0</v>
      </c>
      <c r="ED35" s="18">
        <f>'март 2016 '!ED30+'февраль 2016'!ED29+'январь 2016'!ED30</f>
        <v>0</v>
      </c>
      <c r="EE35" s="18">
        <f>'март 2016 '!EE30+'февраль 2016'!EE29+'январь 2016'!EE30</f>
        <v>0</v>
      </c>
      <c r="EF35" s="18">
        <f>'март 2016 '!EF30+'февраль 2016'!EF29+'январь 2016'!EF30</f>
        <v>0</v>
      </c>
      <c r="EG35" s="18">
        <f>'март 2016 '!EG30+'февраль 2016'!EG29+'январь 2016'!EG30</f>
        <v>0</v>
      </c>
      <c r="EH35" s="18">
        <f>'март 2016 '!EH30+'февраль 2016'!EH29+'январь 2016'!EH30</f>
        <v>0</v>
      </c>
      <c r="EI35" s="18">
        <f>'март 2016 '!EI30+'февраль 2016'!EI29+'январь 2016'!EI30</f>
        <v>0</v>
      </c>
      <c r="EJ35" s="18">
        <f>'март 2016 '!EJ30+'февраль 2016'!EJ29+'январь 2016'!EJ30</f>
        <v>0.89800000000000002</v>
      </c>
      <c r="EK35" s="18">
        <f>'март 2016 '!EK30+'февраль 2016'!EK29+'январь 2016'!EK30</f>
        <v>0.89800000000000002</v>
      </c>
      <c r="EL35" s="18">
        <f>'март 2016 '!EL30+'февраль 2016'!EL29+'январь 2016'!EL30</f>
        <v>0</v>
      </c>
      <c r="EM35" s="18">
        <f>'март 2016 '!EM30+'февраль 2016'!EM29+'январь 2016'!EM30</f>
        <v>0</v>
      </c>
      <c r="EN35" s="18">
        <f>'март 2016 '!EN30+'февраль 2016'!EN29+'январь 2016'!EN30</f>
        <v>0</v>
      </c>
      <c r="EO35" s="18">
        <f>'март 2016 '!EO30+'февраль 2016'!EO29+'январь 2016'!EO30</f>
        <v>0</v>
      </c>
      <c r="EP35" s="18">
        <f>'март 2016 '!EP30+'февраль 2016'!EP29+'январь 2016'!EP30</f>
        <v>0</v>
      </c>
      <c r="EQ35" s="18">
        <f>'март 2016 '!EQ30+'февраль 2016'!EQ29+'январь 2016'!EQ30</f>
        <v>0</v>
      </c>
      <c r="ER35" s="18">
        <f>'март 2016 '!ER30+'февраль 2016'!ER29+'январь 2016'!ER30</f>
        <v>0</v>
      </c>
      <c r="ES35" s="18">
        <f>'март 2016 '!ES30+'февраль 2016'!ES29+'январь 2016'!ES30</f>
        <v>0</v>
      </c>
      <c r="ET35" s="18">
        <f>'март 2016 '!ET30+'февраль 2016'!ET29+'январь 2016'!ET30</f>
        <v>0</v>
      </c>
      <c r="EU35" s="18">
        <f>'март 2016 '!EU30+'февраль 2016'!EU29+'январь 2016'!EU30</f>
        <v>0</v>
      </c>
      <c r="EV35" s="18">
        <f>'март 2016 '!EV30+'февраль 2016'!EV29+'январь 2016'!EV30</f>
        <v>0</v>
      </c>
      <c r="EW35" s="18">
        <f>'март 2016 '!EW30+'февраль 2016'!EW29+'январь 2016'!EW30</f>
        <v>0</v>
      </c>
      <c r="EX35" s="18">
        <f>'март 2016 '!EX30+'февраль 2016'!EX29+'январь 2016'!EX30</f>
        <v>0</v>
      </c>
      <c r="EY35" s="18">
        <f>'март 2016 '!EY30+'февраль 2016'!EY29+'январь 2016'!EY30</f>
        <v>0</v>
      </c>
      <c r="EZ35" s="18">
        <f>'март 2016 '!EZ30+'февраль 2016'!EZ29+'январь 2016'!EZ30</f>
        <v>0</v>
      </c>
      <c r="FA35" s="18">
        <f>'март 2016 '!FA30+'февраль 2016'!FA29+'январь 2016'!FA30</f>
        <v>0</v>
      </c>
      <c r="FB35" s="18">
        <f>'март 2016 '!FB30+'февраль 2016'!FB29+'январь 2016'!FB30</f>
        <v>0</v>
      </c>
      <c r="FC35" s="18">
        <f>'март 2016 '!FC30+'февраль 2016'!FC29+'январь 2016'!FC30</f>
        <v>0</v>
      </c>
      <c r="FD35" s="18">
        <f>'март 2016 '!FD30+'февраль 2016'!FD29+'январь 2016'!FD30</f>
        <v>0</v>
      </c>
      <c r="FE35" s="18">
        <f>'март 2016 '!FE30+'февраль 2016'!FE29+'январь 2016'!FE30</f>
        <v>0</v>
      </c>
      <c r="FF35" s="18">
        <f>'март 2016 '!FF30+'февраль 2016'!FF29+'январь 2016'!FF30</f>
        <v>0</v>
      </c>
      <c r="FG35" s="18">
        <f>'март 2016 '!FG30+'февраль 2016'!FG29+'январь 2016'!FG30</f>
        <v>0</v>
      </c>
      <c r="FH35" s="18">
        <f>'март 2016 '!FH30+'февраль 2016'!FH29+'январь 2016'!FH30</f>
        <v>0</v>
      </c>
      <c r="FI35" s="18">
        <f>'март 2016 '!FI30+'февраль 2016'!FI29+'январь 2016'!FI30</f>
        <v>0</v>
      </c>
      <c r="FJ35" s="18">
        <f>'март 2016 '!FJ30+'февраль 2016'!FJ29+'январь 2016'!FJ30</f>
        <v>0</v>
      </c>
      <c r="FK35" s="18">
        <f>'март 2016 '!FK30+'февраль 2016'!FK29+'январь 2016'!FK30</f>
        <v>0</v>
      </c>
      <c r="FL35" s="18">
        <f>'март 2016 '!FL30+'февраль 2016'!FL29+'январь 2016'!FL30</f>
        <v>0</v>
      </c>
      <c r="FM35" s="18">
        <f>'март 2016 '!FM30+'февраль 2016'!FM29+'январь 2016'!FM30</f>
        <v>0</v>
      </c>
      <c r="FN35" s="18">
        <f>'март 2016 '!FN30+'февраль 2016'!FN29+'январь 2016'!FN30</f>
        <v>0</v>
      </c>
      <c r="FO35" s="18">
        <f>'март 2016 '!FO30+'февраль 2016'!FO29+'январь 2016'!FO30</f>
        <v>0</v>
      </c>
      <c r="FP35" s="18">
        <f>'март 2016 '!FP30+'февраль 2016'!FP29+'январь 2016'!FP30</f>
        <v>0</v>
      </c>
      <c r="FQ35" s="18">
        <f>'март 2016 '!FQ30+'февраль 2016'!FQ29+'январь 2016'!FQ30</f>
        <v>0</v>
      </c>
      <c r="FR35" s="18">
        <f>'март 2016 '!FR30+'февраль 2016'!FR29+'январь 2016'!FR30</f>
        <v>0</v>
      </c>
      <c r="FS35" s="18">
        <f>'март 2016 '!FS30+'февраль 2016'!FS29+'январь 2016'!FS30</f>
        <v>0</v>
      </c>
      <c r="FT35" s="18">
        <f>'март 2016 '!FT30+'февраль 2016'!FT29+'январь 2016'!FT30</f>
        <v>0</v>
      </c>
      <c r="FU35" s="18">
        <f>'март 2016 '!FU30+'февраль 2016'!FU29+'январь 2016'!FU30</f>
        <v>0</v>
      </c>
      <c r="FV35" s="18">
        <f>'март 2016 '!FV30+'февраль 2016'!FV29+'январь 2016'!FV30</f>
        <v>0</v>
      </c>
      <c r="FW35" s="18">
        <f>'март 2016 '!FW30+'февраль 2016'!FW29+'январь 2016'!FW30</f>
        <v>0</v>
      </c>
      <c r="FX35" s="18">
        <f>'март 2016 '!FX30+'февраль 2016'!FX29+'январь 2016'!FX30</f>
        <v>0.59899999999999998</v>
      </c>
      <c r="FY35" s="18">
        <f>'март 2016 '!FY30+'февраль 2016'!FY29+'январь 2016'!FY30</f>
        <v>0</v>
      </c>
      <c r="FZ35" s="18">
        <f>'март 2016 '!FZ30+'февраль 2016'!FZ29+'январь 2016'!FZ30</f>
        <v>0</v>
      </c>
      <c r="GA35" s="18">
        <f>'март 2016 '!GA30+'февраль 2016'!GA29+'январь 2016'!GA30</f>
        <v>0</v>
      </c>
      <c r="GB35" s="18">
        <f>'март 2016 '!GB30+'февраль 2016'!GB29+'январь 2016'!GB30</f>
        <v>1.198</v>
      </c>
      <c r="GC35" s="18">
        <f>'март 2016 '!GC30+'февраль 2016'!GC29+'январь 2016'!GC30</f>
        <v>0</v>
      </c>
      <c r="GD35" s="18">
        <f>'март 2016 '!GD30+'февраль 2016'!GD29+'январь 2016'!GD30</f>
        <v>0</v>
      </c>
      <c r="GE35" s="18">
        <f>'март 2016 '!GE30+'февраль 2016'!GE29+'январь 2016'!GE30</f>
        <v>0</v>
      </c>
      <c r="GF35" s="18">
        <f>'март 2016 '!GF30+'февраль 2016'!GF29+'январь 2016'!GF30</f>
        <v>0</v>
      </c>
      <c r="GG35" s="18">
        <f>'март 2016 '!GG30+'февраль 2016'!GG29+'январь 2016'!GG30</f>
        <v>0</v>
      </c>
      <c r="GH35" s="18">
        <f>'март 2016 '!GH30+'февраль 2016'!GH29+'январь 2016'!GH30</f>
        <v>0</v>
      </c>
      <c r="GI35" s="18">
        <f>'март 2016 '!GI30+'февраль 2016'!GI29+'январь 2016'!GI30</f>
        <v>0</v>
      </c>
      <c r="GJ35" s="18">
        <f>'март 2016 '!GJ30+'февраль 2016'!GJ29+'январь 2016'!GJ30</f>
        <v>0</v>
      </c>
      <c r="GK35" s="18">
        <f>'март 2016 '!GK30+'февраль 2016'!GK29+'январь 2016'!GK30</f>
        <v>0.59899999999999998</v>
      </c>
      <c r="GL35" s="18">
        <f>'март 2016 '!GL30+'февраль 2016'!GL29+'январь 2016'!GL30</f>
        <v>0</v>
      </c>
      <c r="GM35" s="18">
        <f>'март 2016 '!GM30+'февраль 2016'!GM29+'январь 2016'!GM30</f>
        <v>0</v>
      </c>
      <c r="GN35" s="18">
        <f>'март 2016 '!GN30+'февраль 2016'!GN29+'январь 2016'!GN30</f>
        <v>0</v>
      </c>
      <c r="GO35" s="18">
        <f>'март 2016 '!GO30+'февраль 2016'!GO29+'январь 2016'!GO30</f>
        <v>0</v>
      </c>
      <c r="GP35" s="18">
        <f>'март 2016 '!GP30+'февраль 2016'!GP29+'январь 2016'!GP30</f>
        <v>0</v>
      </c>
      <c r="GQ35" s="18">
        <f>'март 2016 '!GQ30+'февраль 2016'!GQ29+'январь 2016'!GQ30</f>
        <v>0</v>
      </c>
      <c r="GR35" s="18">
        <f>'март 2016 '!GR30+'февраль 2016'!GR29+'январь 2016'!GR30</f>
        <v>0</v>
      </c>
      <c r="GS35" s="18">
        <f>'март 2016 '!GS30+'февраль 2016'!GS29+'январь 2016'!GS30</f>
        <v>0</v>
      </c>
      <c r="GT35" s="18">
        <f>'март 2016 '!GT30+'февраль 2016'!GT29+'январь 2016'!GT30</f>
        <v>0</v>
      </c>
      <c r="GU35" s="18">
        <f>'март 2016 '!GU30+'февраль 2016'!GU29+'январь 2016'!GU30</f>
        <v>0</v>
      </c>
      <c r="GV35" s="18">
        <f>'март 2016 '!GV30+'февраль 2016'!GV29+'январь 2016'!GV30</f>
        <v>0</v>
      </c>
      <c r="GW35" s="18">
        <f>'март 2016 '!GW30+'февраль 2016'!GW29+'январь 2016'!GW30</f>
        <v>0</v>
      </c>
      <c r="GX35" s="18">
        <f>'март 2016 '!GX30+'февраль 2016'!GX29+'январь 2016'!GX30</f>
        <v>0</v>
      </c>
      <c r="GY35" s="18">
        <f>'март 2016 '!GY30+'февраль 2016'!GY29+'январь 2016'!GY30</f>
        <v>0</v>
      </c>
      <c r="GZ35" s="18">
        <f>'март 2016 '!GZ30+'февраль 2016'!GZ29+'январь 2016'!GZ30</f>
        <v>0</v>
      </c>
      <c r="HA35" s="18">
        <f>'март 2016 '!HA30+'февраль 2016'!HA29+'январь 2016'!HA30</f>
        <v>0</v>
      </c>
      <c r="HB35" s="18">
        <f>'март 2016 '!HB30+'февраль 2016'!HB29+'январь 2016'!HB30</f>
        <v>0</v>
      </c>
      <c r="HC35" s="18">
        <f>'март 2016 '!HC30+'февраль 2016'!HC29+'январь 2016'!HC30</f>
        <v>0</v>
      </c>
      <c r="HD35" s="18">
        <f>'март 2016 '!HD30+'февраль 2016'!HD29+'январь 2016'!HD30</f>
        <v>0</v>
      </c>
      <c r="HE35" s="18">
        <f>'март 2016 '!HE30+'февраль 2016'!HE29+'январь 2016'!HE30</f>
        <v>0</v>
      </c>
      <c r="HF35" s="18">
        <f>'март 2016 '!HF30+'февраль 2016'!HF29+'январь 2016'!HF30</f>
        <v>0</v>
      </c>
      <c r="HG35" s="18">
        <f>'март 2016 '!HG30+'февраль 2016'!HG29+'январь 2016'!HG30</f>
        <v>0</v>
      </c>
      <c r="HH35" s="18">
        <f>'март 2016 '!HH30+'февраль 2016'!HH29+'январь 2016'!HH30</f>
        <v>0.29899999999999999</v>
      </c>
      <c r="HI35" s="18">
        <f>'март 2016 '!HI30+'февраль 2016'!HI29+'январь 2016'!HI30</f>
        <v>0</v>
      </c>
      <c r="HJ35" s="18">
        <f>'март 2016 '!HJ30+'февраль 2016'!HJ29+'январь 2016'!HJ30</f>
        <v>0</v>
      </c>
      <c r="HK35" s="18">
        <f>'март 2016 '!HK30+'февраль 2016'!HK29+'январь 2016'!HK30</f>
        <v>0</v>
      </c>
      <c r="HL35" s="18">
        <f>'март 2016 '!HL30+'февраль 2016'!HL29+'январь 2016'!HL30</f>
        <v>0</v>
      </c>
      <c r="HM35" s="18">
        <f>'март 2016 '!HM30+'февраль 2016'!HM29+'январь 2016'!HM30</f>
        <v>0</v>
      </c>
      <c r="HN35" s="18">
        <f>'март 2016 '!HN30+'февраль 2016'!HN29+'январь 2016'!HN30</f>
        <v>0</v>
      </c>
      <c r="HO35" s="18">
        <f>'март 2016 '!HO30+'февраль 2016'!HO29+'январь 2016'!HO30</f>
        <v>0</v>
      </c>
      <c r="HP35" s="18">
        <f>'март 2016 '!HP30+'февраль 2016'!HP29+'январь 2016'!HP30</f>
        <v>0</v>
      </c>
      <c r="HQ35" s="18">
        <f>'март 2016 '!HQ30+'февраль 2016'!HQ29+'январь 2016'!HQ30</f>
        <v>0</v>
      </c>
      <c r="HR35" s="18">
        <f>'март 2016 '!HR30+'февраль 2016'!HR29+'январь 2016'!HR30</f>
        <v>0</v>
      </c>
      <c r="HS35" s="18">
        <f>'март 2016 '!HS30+'февраль 2016'!HS29+'январь 2016'!HS30</f>
        <v>0</v>
      </c>
      <c r="HT35" s="18">
        <f>'март 2016 '!HT30+'февраль 2016'!HT29+'январь 2016'!HT30</f>
        <v>0</v>
      </c>
      <c r="HU35" s="18">
        <f>'март 2016 '!HU30+'февраль 2016'!HU29+'январь 2016'!HU30</f>
        <v>0</v>
      </c>
      <c r="HV35" s="18">
        <f>'март 2016 '!HV30+'февраль 2016'!HV29+'январь 2016'!HV30</f>
        <v>0</v>
      </c>
      <c r="HW35" s="18">
        <f>'март 2016 '!HW30+'февраль 2016'!HW29+'январь 2016'!HW30</f>
        <v>0</v>
      </c>
      <c r="HX35" s="18">
        <f>'март 2016 '!HX30+'февраль 2016'!HX29+'январь 2016'!HX30</f>
        <v>0</v>
      </c>
      <c r="HY35" s="18">
        <f>'март 2016 '!HY30+'февраль 2016'!HY29+'январь 2016'!HY30</f>
        <v>0</v>
      </c>
      <c r="HZ35" s="18">
        <f>'март 2016 '!HZ30+'февраль 2016'!HZ29+'январь 2016'!HZ30</f>
        <v>0</v>
      </c>
      <c r="IA35" s="18">
        <f>'март 2016 '!IA30+'февраль 2016'!IA29+'январь 2016'!IA30</f>
        <v>0</v>
      </c>
      <c r="IB35" s="18">
        <f>'март 2016 '!IB30+'февраль 2016'!IB29+'январь 2016'!IB30</f>
        <v>0</v>
      </c>
      <c r="IC35" s="18">
        <f>'март 2016 '!IC30+'февраль 2016'!IC29+'январь 2016'!IC30</f>
        <v>0</v>
      </c>
      <c r="ID35" s="18">
        <f>'март 2016 '!ID30+'февраль 2016'!ID29+'январь 2016'!ID30</f>
        <v>0.29899999999999999</v>
      </c>
      <c r="IE35" s="18">
        <f>'март 2016 '!IE30+'февраль 2016'!IE29+'январь 2016'!IE30</f>
        <v>0</v>
      </c>
      <c r="IF35" s="18">
        <f>'март 2016 '!IF30+'февраль 2016'!IF29+'январь 2016'!IF30</f>
        <v>0.29899999999999999</v>
      </c>
    </row>
    <row r="36" spans="1:240" ht="13.5" customHeight="1">
      <c r="A36" s="15" t="s">
        <v>48</v>
      </c>
      <c r="B36" s="45" t="s">
        <v>49</v>
      </c>
      <c r="C36" s="16" t="s">
        <v>20</v>
      </c>
      <c r="D36" s="23">
        <f t="shared" si="4"/>
        <v>16.833000000000002</v>
      </c>
      <c r="E36" s="17">
        <v>3.8409999999999997</v>
      </c>
      <c r="F36" s="17">
        <v>12.992000000000001</v>
      </c>
      <c r="G36" s="18">
        <f>'март 2016 '!G31+'февраль 2016'!G30+'январь 2016'!G31</f>
        <v>0</v>
      </c>
      <c r="H36" s="18">
        <f>'март 2016 '!H31+'февраль 2016'!H30+'январь 2016'!H31</f>
        <v>0</v>
      </c>
      <c r="I36" s="18">
        <f>'март 2016 '!I31+'февраль 2016'!I30+'январь 2016'!I31</f>
        <v>0</v>
      </c>
      <c r="J36" s="18">
        <f>'март 2016 '!J31+'февраль 2016'!J30+'январь 2016'!J31</f>
        <v>0</v>
      </c>
      <c r="K36" s="18">
        <f>'март 2016 '!K31+'февраль 2016'!K30+'январь 2016'!K31</f>
        <v>0</v>
      </c>
      <c r="L36" s="18">
        <f>'март 2016 '!L31+'февраль 2016'!L30+'январь 2016'!L31</f>
        <v>0</v>
      </c>
      <c r="M36" s="18">
        <f>'март 2016 '!M31+'февраль 2016'!M30+'январь 2016'!M31</f>
        <v>0</v>
      </c>
      <c r="N36" s="18">
        <f>'март 2016 '!N31+'февраль 2016'!N30+'январь 2016'!N31</f>
        <v>0.40699999999999997</v>
      </c>
      <c r="O36" s="18">
        <f>'март 2016 '!O31+'февраль 2016'!O30+'январь 2016'!O31</f>
        <v>0</v>
      </c>
      <c r="P36" s="18">
        <f>'март 2016 '!P31+'февраль 2016'!P30+'январь 2016'!P31</f>
        <v>0</v>
      </c>
      <c r="Q36" s="18">
        <f>'март 2016 '!Q31+'февраль 2016'!Q30+'январь 2016'!Q31</f>
        <v>0</v>
      </c>
      <c r="R36" s="18">
        <f>'март 2016 '!R31+'февраль 2016'!R30+'январь 2016'!R31</f>
        <v>0</v>
      </c>
      <c r="S36" s="18">
        <f>'март 2016 '!S31+'февраль 2016'!S30+'январь 2016'!S31</f>
        <v>0.61899999999999999</v>
      </c>
      <c r="T36" s="18">
        <f>'март 2016 '!T31+'февраль 2016'!T30+'январь 2016'!T31</f>
        <v>0</v>
      </c>
      <c r="U36" s="18">
        <f>'март 2016 '!U31+'февраль 2016'!U30+'январь 2016'!U31</f>
        <v>0.35099999999999998</v>
      </c>
      <c r="V36" s="18">
        <f>'март 2016 '!V31+'февраль 2016'!V30+'январь 2016'!V31</f>
        <v>0</v>
      </c>
      <c r="W36" s="18">
        <f>'март 2016 '!W31+'февраль 2016'!W30+'январь 2016'!W31</f>
        <v>0</v>
      </c>
      <c r="X36" s="18">
        <f>'март 2016 '!X31+'февраль 2016'!X30+'январь 2016'!X31</f>
        <v>0.316</v>
      </c>
      <c r="Y36" s="18">
        <f>'март 2016 '!Y31+'февраль 2016'!Y30+'январь 2016'!Y31</f>
        <v>0</v>
      </c>
      <c r="Z36" s="18">
        <f>'март 2016 '!Z31+'февраль 2016'!Z30+'январь 2016'!Z31</f>
        <v>0</v>
      </c>
      <c r="AA36" s="18">
        <f>'март 2016 '!AA31+'февраль 2016'!AA30+'январь 2016'!AA31</f>
        <v>0</v>
      </c>
      <c r="AB36" s="18">
        <f>'март 2016 '!AB31+'февраль 2016'!AB30+'январь 2016'!AB31</f>
        <v>0</v>
      </c>
      <c r="AC36" s="18">
        <f>'март 2016 '!AC31+'февраль 2016'!AC30+'январь 2016'!AC31</f>
        <v>0</v>
      </c>
      <c r="AD36" s="18">
        <f>'март 2016 '!AD31+'февраль 2016'!AD30+'январь 2016'!AD31</f>
        <v>0.316</v>
      </c>
      <c r="AE36" s="18">
        <f>'март 2016 '!AE31+'февраль 2016'!AE30+'январь 2016'!AE31</f>
        <v>0</v>
      </c>
      <c r="AF36" s="18">
        <f>'март 2016 '!AF31+'февраль 2016'!AF30+'январь 2016'!AF31</f>
        <v>0</v>
      </c>
      <c r="AG36" s="18">
        <f>'март 2016 '!AG31+'февраль 2016'!AG30+'январь 2016'!AG31</f>
        <v>0</v>
      </c>
      <c r="AH36" s="18">
        <f>'март 2016 '!AH31+'февраль 2016'!AH30+'январь 2016'!AH31</f>
        <v>0</v>
      </c>
      <c r="AI36" s="18">
        <f>'март 2016 '!AI31+'февраль 2016'!AI30+'январь 2016'!AI31</f>
        <v>0</v>
      </c>
      <c r="AJ36" s="18">
        <f>'март 2016 '!AJ31+'февраль 2016'!AJ30+'январь 2016'!AJ31</f>
        <v>0</v>
      </c>
      <c r="AK36" s="18">
        <f>'март 2016 '!AK31+'февраль 2016'!AK30+'январь 2016'!AK31</f>
        <v>0.58099999999999996</v>
      </c>
      <c r="AL36" s="18">
        <f>'март 2016 '!AL31+'февраль 2016'!AL30+'январь 2016'!AL31</f>
        <v>1.7</v>
      </c>
      <c r="AM36" s="18">
        <f>'март 2016 '!AM31+'февраль 2016'!AM30+'январь 2016'!AM31</f>
        <v>0</v>
      </c>
      <c r="AN36" s="18">
        <f>'март 2016 '!AN31+'февраль 2016'!AN30+'январь 2016'!AN31</f>
        <v>0</v>
      </c>
      <c r="AO36" s="18">
        <f>'март 2016 '!AO31+'февраль 2016'!AO30+'январь 2016'!AO31</f>
        <v>0</v>
      </c>
      <c r="AP36" s="18">
        <f>'март 2016 '!AP31+'февраль 2016'!AP30+'январь 2016'!AP31</f>
        <v>0</v>
      </c>
      <c r="AQ36" s="18">
        <f>'март 2016 '!AQ31+'февраль 2016'!AQ30+'январь 2016'!AQ31</f>
        <v>0</v>
      </c>
      <c r="AR36" s="18">
        <f>'март 2016 '!AR31+'февраль 2016'!AR30+'январь 2016'!AR31</f>
        <v>0</v>
      </c>
      <c r="AS36" s="18">
        <f>'март 2016 '!AS31+'февраль 2016'!AS30+'январь 2016'!AS31</f>
        <v>0</v>
      </c>
      <c r="AT36" s="18">
        <f>'март 2016 '!AT31+'февраль 2016'!AT30+'январь 2016'!AT31</f>
        <v>0</v>
      </c>
      <c r="AU36" s="18">
        <f>'март 2016 '!AU31+'февраль 2016'!AU30+'январь 2016'!AU31</f>
        <v>0</v>
      </c>
      <c r="AV36" s="18">
        <f>'март 2016 '!AV31+'февраль 2016'!AV30+'январь 2016'!AV31</f>
        <v>0</v>
      </c>
      <c r="AW36" s="18">
        <f>'март 2016 '!AW31+'февраль 2016'!AW30+'январь 2016'!AW31</f>
        <v>0</v>
      </c>
      <c r="AX36" s="18">
        <f>'март 2016 '!AX31+'февраль 2016'!AX30+'январь 2016'!AX31</f>
        <v>0</v>
      </c>
      <c r="AY36" s="18">
        <f>'март 2016 '!AY31+'февраль 2016'!AY30+'январь 2016'!AY31</f>
        <v>0</v>
      </c>
      <c r="AZ36" s="18">
        <f>'март 2016 '!AZ31+'февраль 2016'!AZ30+'январь 2016'!AZ31</f>
        <v>0</v>
      </c>
      <c r="BA36" s="18">
        <f>'март 2016 '!BA31+'февраль 2016'!BA30+'январь 2016'!BA31</f>
        <v>0.66800000000000004</v>
      </c>
      <c r="BB36" s="18">
        <f>'март 2016 '!BB31+'февраль 2016'!BB30+'январь 2016'!BB31</f>
        <v>0</v>
      </c>
      <c r="BC36" s="18">
        <f>'март 2016 '!BC31+'февраль 2016'!BC30+'январь 2016'!BC31</f>
        <v>0</v>
      </c>
      <c r="BD36" s="18">
        <f>'март 2016 '!BD31+'февраль 2016'!BD30+'январь 2016'!BD31</f>
        <v>0</v>
      </c>
      <c r="BE36" s="18">
        <f>'март 2016 '!BE31+'февраль 2016'!BE30+'январь 2016'!BE31</f>
        <v>0</v>
      </c>
      <c r="BF36" s="18">
        <f>'март 2016 '!BF31+'февраль 2016'!BF30+'январь 2016'!BF31</f>
        <v>0</v>
      </c>
      <c r="BG36" s="18">
        <f>'март 2016 '!BG31+'февраль 2016'!BG30+'январь 2016'!BG31</f>
        <v>0.90800000000000003</v>
      </c>
      <c r="BH36" s="18">
        <f>'март 2016 '!BH31+'февраль 2016'!BH30+'январь 2016'!BH31</f>
        <v>0.39</v>
      </c>
      <c r="BI36" s="18">
        <f>'март 2016 '!BI31+'февраль 2016'!BI30+'январь 2016'!BI31</f>
        <v>0</v>
      </c>
      <c r="BJ36" s="18">
        <f>'март 2016 '!BJ31+'февраль 2016'!BJ30+'январь 2016'!BJ31</f>
        <v>0</v>
      </c>
      <c r="BK36" s="18">
        <f>'март 2016 '!BK31+'февраль 2016'!BK30+'январь 2016'!BK31</f>
        <v>0</v>
      </c>
      <c r="BL36" s="18">
        <f>'март 2016 '!BL31+'февраль 2016'!BL30+'январь 2016'!BL31</f>
        <v>0</v>
      </c>
      <c r="BM36" s="18">
        <f>'март 2016 '!BM31+'февраль 2016'!BM30+'январь 2016'!BM31</f>
        <v>0</v>
      </c>
      <c r="BN36" s="18">
        <f>'март 2016 '!BN31+'февраль 2016'!BN30+'январь 2016'!BN31</f>
        <v>0</v>
      </c>
      <c r="BO36" s="18">
        <f>'март 2016 '!BO31+'февраль 2016'!BO30+'январь 2016'!BO31</f>
        <v>0</v>
      </c>
      <c r="BP36" s="18">
        <f>'март 2016 '!BP31+'февраль 2016'!BP30+'январь 2016'!BP31</f>
        <v>0</v>
      </c>
      <c r="BQ36" s="18">
        <f>'март 2016 '!BQ31+'февраль 2016'!BQ30+'январь 2016'!BQ31</f>
        <v>0.49299999999999999</v>
      </c>
      <c r="BR36" s="18">
        <f>'март 2016 '!BR31+'февраль 2016'!BR30+'январь 2016'!BR31</f>
        <v>0</v>
      </c>
      <c r="BS36" s="18">
        <f>'март 2016 '!BS31+'февраль 2016'!BS30+'январь 2016'!BS31</f>
        <v>0</v>
      </c>
      <c r="BT36" s="18">
        <f>'март 2016 '!BT31+'февраль 2016'!BT30+'январь 2016'!BT31</f>
        <v>0</v>
      </c>
      <c r="BU36" s="18">
        <f>'март 2016 '!BU31+'февраль 2016'!BU30+'январь 2016'!BU31</f>
        <v>0</v>
      </c>
      <c r="BV36" s="18">
        <f>'март 2016 '!BV31+'февраль 2016'!BV30+'январь 2016'!BV31</f>
        <v>0</v>
      </c>
      <c r="BW36" s="18">
        <f>'март 2016 '!BW31+'февраль 2016'!BW30+'январь 2016'!BW31</f>
        <v>0</v>
      </c>
      <c r="BX36" s="18">
        <f>'март 2016 '!BX31+'февраль 2016'!BX30+'январь 2016'!BX31</f>
        <v>0</v>
      </c>
      <c r="BY36" s="18">
        <f>'март 2016 '!BY31+'февраль 2016'!BY30+'январь 2016'!BY31</f>
        <v>0.40500000000000003</v>
      </c>
      <c r="BZ36" s="18">
        <f>'март 2016 '!BZ31+'февраль 2016'!BZ30+'январь 2016'!BZ31</f>
        <v>0</v>
      </c>
      <c r="CA36" s="18">
        <f>'март 2016 '!CA31+'февраль 2016'!CA30+'январь 2016'!CA31</f>
        <v>0</v>
      </c>
      <c r="CB36" s="18">
        <f>'март 2016 '!CB31+'февраль 2016'!CB30+'январь 2016'!CB31</f>
        <v>0</v>
      </c>
      <c r="CC36" s="18">
        <f>'март 2016 '!CC31+'февраль 2016'!CC30+'январь 2016'!CC31</f>
        <v>0</v>
      </c>
      <c r="CD36" s="18">
        <f>'март 2016 '!CD31+'февраль 2016'!CD30+'январь 2016'!CD31</f>
        <v>0</v>
      </c>
      <c r="CE36" s="18">
        <f>'март 2016 '!CE31+'февраль 2016'!CE30+'январь 2016'!CE31</f>
        <v>0</v>
      </c>
      <c r="CF36" s="18">
        <f>'март 2016 '!CF31+'февраль 2016'!CF30+'январь 2016'!CF31</f>
        <v>0</v>
      </c>
      <c r="CG36" s="18">
        <f>'март 2016 '!CG31+'февраль 2016'!CG30+'январь 2016'!CG31</f>
        <v>0</v>
      </c>
      <c r="CH36" s="18">
        <f>'март 2016 '!CH31+'февраль 2016'!CH30+'январь 2016'!CH31</f>
        <v>0</v>
      </c>
      <c r="CI36" s="18">
        <f>'март 2016 '!CI31+'февраль 2016'!CI30+'январь 2016'!CI31</f>
        <v>0</v>
      </c>
      <c r="CJ36" s="18">
        <f>'март 2016 '!CJ31+'февраль 2016'!CJ30+'январь 2016'!CJ31</f>
        <v>0</v>
      </c>
      <c r="CK36" s="18">
        <f>'март 2016 '!CK31+'февраль 2016'!CK30+'январь 2016'!CK31</f>
        <v>0</v>
      </c>
      <c r="CL36" s="18">
        <f>'март 2016 '!CL31+'февраль 2016'!CL30+'январь 2016'!CL31</f>
        <v>0</v>
      </c>
      <c r="CM36" s="18">
        <f>'март 2016 '!CM31+'февраль 2016'!CM30+'январь 2016'!CM31</f>
        <v>0</v>
      </c>
      <c r="CN36" s="18">
        <f>'март 2016 '!CN31+'февраль 2016'!CN30+'январь 2016'!CN31</f>
        <v>0</v>
      </c>
      <c r="CO36" s="18">
        <f>'март 2016 '!CO31+'февраль 2016'!CO30+'январь 2016'!CO31</f>
        <v>0</v>
      </c>
      <c r="CP36" s="18">
        <f>'март 2016 '!CP31+'февраль 2016'!CP30+'январь 2016'!CP31</f>
        <v>0</v>
      </c>
      <c r="CQ36" s="18">
        <f>'март 2016 '!CQ31+'февраль 2016'!CQ30+'январь 2016'!CQ31</f>
        <v>0</v>
      </c>
      <c r="CR36" s="18">
        <f>'март 2016 '!CR31+'февраль 2016'!CR30+'январь 2016'!CR31</f>
        <v>0</v>
      </c>
      <c r="CS36" s="18">
        <f>'март 2016 '!CS31+'февраль 2016'!CS30+'январь 2016'!CS31</f>
        <v>0</v>
      </c>
      <c r="CT36" s="18">
        <f>'март 2016 '!CT31+'февраль 2016'!CT30+'январь 2016'!CT31</f>
        <v>0</v>
      </c>
      <c r="CU36" s="18">
        <f>'март 2016 '!CU31+'февраль 2016'!CU30+'январь 2016'!CU31</f>
        <v>0</v>
      </c>
      <c r="CV36" s="18">
        <f>'март 2016 '!CV31+'февраль 2016'!CV30+'январь 2016'!CV31</f>
        <v>0</v>
      </c>
      <c r="CW36" s="18">
        <f>'март 2016 '!CW31+'февраль 2016'!CW30+'январь 2016'!CW31</f>
        <v>0</v>
      </c>
      <c r="CX36" s="18">
        <f>'март 2016 '!CX31+'февраль 2016'!CX30+'январь 2016'!CX31</f>
        <v>0</v>
      </c>
      <c r="CY36" s="18">
        <f>'март 2016 '!CY31+'февраль 2016'!CY30+'январь 2016'!CY31</f>
        <v>0</v>
      </c>
      <c r="CZ36" s="18">
        <f>'март 2016 '!CZ31+'февраль 2016'!CZ30+'январь 2016'!CZ31</f>
        <v>0</v>
      </c>
      <c r="DA36" s="18">
        <f>'март 2016 '!DA31+'февраль 2016'!DA30+'январь 2016'!DA31</f>
        <v>0</v>
      </c>
      <c r="DB36" s="18">
        <f>'март 2016 '!DB31+'февраль 2016'!DB30+'январь 2016'!DB31</f>
        <v>0</v>
      </c>
      <c r="DC36" s="18">
        <f>'март 2016 '!DC31+'февраль 2016'!DC30+'январь 2016'!DC31</f>
        <v>0</v>
      </c>
      <c r="DD36" s="18">
        <f>'март 2016 '!DD31+'февраль 2016'!DD30+'январь 2016'!DD31</f>
        <v>0</v>
      </c>
      <c r="DE36" s="18">
        <f>'март 2016 '!DE31+'февраль 2016'!DE30+'январь 2016'!DE31</f>
        <v>0</v>
      </c>
      <c r="DF36" s="18">
        <f>'март 2016 '!DF31+'февраль 2016'!DF30+'январь 2016'!DF31</f>
        <v>0</v>
      </c>
      <c r="DG36" s="18">
        <f>'март 2016 '!DG31+'февраль 2016'!DG30+'январь 2016'!DG31</f>
        <v>0</v>
      </c>
      <c r="DH36" s="18">
        <f>'март 2016 '!DH31+'февраль 2016'!DH30+'январь 2016'!DH31</f>
        <v>0</v>
      </c>
      <c r="DI36" s="18">
        <f>'март 2016 '!DI31+'февраль 2016'!DI30+'январь 2016'!DI31</f>
        <v>0.86499999999999999</v>
      </c>
      <c r="DJ36" s="18">
        <f>'март 2016 '!DJ31+'февраль 2016'!DJ30+'январь 2016'!DJ31</f>
        <v>0</v>
      </c>
      <c r="DK36" s="18">
        <f>'март 2016 '!DK31+'февраль 2016'!DK30+'январь 2016'!DK31</f>
        <v>0</v>
      </c>
      <c r="DL36" s="18">
        <f>'март 2016 '!DL31+'февраль 2016'!DL30+'январь 2016'!DL31</f>
        <v>0</v>
      </c>
      <c r="DM36" s="18">
        <f>'март 2016 '!DM31+'февраль 2016'!DM30+'январь 2016'!DM31</f>
        <v>0</v>
      </c>
      <c r="DN36" s="18">
        <f>'март 2016 '!DN31+'февраль 2016'!DN30+'январь 2016'!DN31</f>
        <v>0</v>
      </c>
      <c r="DO36" s="18">
        <f>'март 2016 '!DO31+'февраль 2016'!DO30+'январь 2016'!DO31</f>
        <v>0</v>
      </c>
      <c r="DP36" s="18">
        <f>'март 2016 '!DP31+'февраль 2016'!DP30+'январь 2016'!DP31</f>
        <v>0</v>
      </c>
      <c r="DQ36" s="18">
        <f>'март 2016 '!DQ31+'февраль 2016'!DQ30+'январь 2016'!DQ31</f>
        <v>0</v>
      </c>
      <c r="DR36" s="18">
        <f>'март 2016 '!DR31+'февраль 2016'!DR30+'январь 2016'!DR31</f>
        <v>0</v>
      </c>
      <c r="DS36" s="18">
        <f>'март 2016 '!DS31+'февраль 2016'!DS30+'январь 2016'!DS31</f>
        <v>0</v>
      </c>
      <c r="DT36" s="18">
        <f>'март 2016 '!DT31+'февраль 2016'!DT30+'январь 2016'!DT31</f>
        <v>0</v>
      </c>
      <c r="DU36" s="18">
        <f>'март 2016 '!DU31+'февраль 2016'!DU30+'январь 2016'!DU31</f>
        <v>0</v>
      </c>
      <c r="DV36" s="18">
        <f>'март 2016 '!DV31+'февраль 2016'!DV30+'январь 2016'!DV31</f>
        <v>0</v>
      </c>
      <c r="DW36" s="18">
        <f>'март 2016 '!DW31+'февраль 2016'!DW30+'январь 2016'!DW31</f>
        <v>0</v>
      </c>
      <c r="DX36" s="18">
        <f>'март 2016 '!DX31+'февраль 2016'!DX30+'январь 2016'!DX31</f>
        <v>0</v>
      </c>
      <c r="DY36" s="18">
        <f>'март 2016 '!DY31+'февраль 2016'!DY30+'январь 2016'!DY31</f>
        <v>0</v>
      </c>
      <c r="DZ36" s="18">
        <f>'март 2016 '!DZ31+'февраль 2016'!DZ30+'январь 2016'!DZ31</f>
        <v>0</v>
      </c>
      <c r="EA36" s="18">
        <f>'март 2016 '!EA31+'февраль 2016'!EA30+'январь 2016'!EA31</f>
        <v>0</v>
      </c>
      <c r="EB36" s="18">
        <f>'март 2016 '!EB31+'февраль 2016'!EB30+'январь 2016'!EB31</f>
        <v>0</v>
      </c>
      <c r="EC36" s="18">
        <f>'март 2016 '!EC31+'февраль 2016'!EC30+'январь 2016'!EC31</f>
        <v>0</v>
      </c>
      <c r="ED36" s="18">
        <f>'март 2016 '!ED31+'февраль 2016'!ED30+'январь 2016'!ED31</f>
        <v>0</v>
      </c>
      <c r="EE36" s="18">
        <f>'март 2016 '!EE31+'февраль 2016'!EE30+'январь 2016'!EE31</f>
        <v>0</v>
      </c>
      <c r="EF36" s="18">
        <f>'март 2016 '!EF31+'февраль 2016'!EF30+'январь 2016'!EF31</f>
        <v>0</v>
      </c>
      <c r="EG36" s="18">
        <f>'март 2016 '!EG31+'февраль 2016'!EG30+'январь 2016'!EG31</f>
        <v>0</v>
      </c>
      <c r="EH36" s="18">
        <f>'март 2016 '!EH31+'февраль 2016'!EH30+'январь 2016'!EH31</f>
        <v>0</v>
      </c>
      <c r="EI36" s="18">
        <f>'март 2016 '!EI31+'февраль 2016'!EI30+'январь 2016'!EI31</f>
        <v>0</v>
      </c>
      <c r="EJ36" s="18">
        <f>'март 2016 '!EJ31+'февраль 2016'!EJ30+'январь 2016'!EJ31</f>
        <v>0</v>
      </c>
      <c r="EK36" s="18">
        <f>'март 2016 '!EK31+'февраль 2016'!EK30+'январь 2016'!EK31</f>
        <v>0</v>
      </c>
      <c r="EL36" s="18">
        <f>'март 2016 '!EL31+'февраль 2016'!EL30+'январь 2016'!EL31</f>
        <v>0</v>
      </c>
      <c r="EM36" s="18">
        <f>'март 2016 '!EM31+'февраль 2016'!EM30+'январь 2016'!EM31</f>
        <v>1.2010000000000001</v>
      </c>
      <c r="EN36" s="18">
        <f>'март 2016 '!EN31+'февраль 2016'!EN30+'январь 2016'!EN31</f>
        <v>0</v>
      </c>
      <c r="EO36" s="18">
        <f>'март 2016 '!EO31+'февраль 2016'!EO30+'январь 2016'!EO31</f>
        <v>0</v>
      </c>
      <c r="EP36" s="18">
        <f>'март 2016 '!EP31+'февраль 2016'!EP30+'январь 2016'!EP31</f>
        <v>0</v>
      </c>
      <c r="EQ36" s="18">
        <f>'март 2016 '!EQ31+'февраль 2016'!EQ30+'январь 2016'!EQ31</f>
        <v>0</v>
      </c>
      <c r="ER36" s="18">
        <f>'март 2016 '!ER31+'февраль 2016'!ER30+'январь 2016'!ER31</f>
        <v>0</v>
      </c>
      <c r="ES36" s="18">
        <f>'март 2016 '!ES31+'февраль 2016'!ES30+'январь 2016'!ES31</f>
        <v>0</v>
      </c>
      <c r="ET36" s="18">
        <f>'март 2016 '!ET31+'февраль 2016'!ET30+'январь 2016'!ET31</f>
        <v>0</v>
      </c>
      <c r="EU36" s="18">
        <f>'март 2016 '!EU31+'февраль 2016'!EU30+'январь 2016'!EU31</f>
        <v>0</v>
      </c>
      <c r="EV36" s="18">
        <f>'март 2016 '!EV31+'февраль 2016'!EV30+'январь 2016'!EV31</f>
        <v>1.1339999999999999</v>
      </c>
      <c r="EW36" s="18">
        <f>'март 2016 '!EW31+'февраль 2016'!EW30+'январь 2016'!EW31</f>
        <v>0</v>
      </c>
      <c r="EX36" s="18">
        <f>'март 2016 '!EX31+'февраль 2016'!EX30+'январь 2016'!EX31</f>
        <v>0</v>
      </c>
      <c r="EY36" s="18">
        <f>'март 2016 '!EY31+'февраль 2016'!EY30+'январь 2016'!EY31</f>
        <v>0.85000000000000009</v>
      </c>
      <c r="EZ36" s="18">
        <f>'март 2016 '!EZ31+'февраль 2016'!EZ30+'январь 2016'!EZ31</f>
        <v>0</v>
      </c>
      <c r="FA36" s="18">
        <f>'март 2016 '!FA31+'февраль 2016'!FA30+'январь 2016'!FA31</f>
        <v>0</v>
      </c>
      <c r="FB36" s="18">
        <f>'март 2016 '!FB31+'февраль 2016'!FB30+'январь 2016'!FB31</f>
        <v>0</v>
      </c>
      <c r="FC36" s="18">
        <f>'март 2016 '!FC31+'февраль 2016'!FC30+'январь 2016'!FC31</f>
        <v>0</v>
      </c>
      <c r="FD36" s="18">
        <f>'март 2016 '!FD31+'февраль 2016'!FD30+'январь 2016'!FD31</f>
        <v>0</v>
      </c>
      <c r="FE36" s="18">
        <f>'март 2016 '!FE31+'февраль 2016'!FE30+'январь 2016'!FE31</f>
        <v>0</v>
      </c>
      <c r="FF36" s="18">
        <f>'март 2016 '!FF31+'февраль 2016'!FF30+'январь 2016'!FF31</f>
        <v>0</v>
      </c>
      <c r="FG36" s="18">
        <f>'март 2016 '!FG31+'февраль 2016'!FG30+'январь 2016'!FG31</f>
        <v>0</v>
      </c>
      <c r="FH36" s="18">
        <f>'март 2016 '!FH31+'февраль 2016'!FH30+'январь 2016'!FH31</f>
        <v>1.2529999999999999</v>
      </c>
      <c r="FI36" s="18">
        <f>'март 2016 '!FI31+'февраль 2016'!FI30+'январь 2016'!FI31</f>
        <v>0</v>
      </c>
      <c r="FJ36" s="18">
        <f>'март 2016 '!FJ31+'февраль 2016'!FJ30+'январь 2016'!FJ31</f>
        <v>0</v>
      </c>
      <c r="FK36" s="18">
        <f>'март 2016 '!FK31+'февраль 2016'!FK30+'январь 2016'!FK31</f>
        <v>0</v>
      </c>
      <c r="FL36" s="18">
        <f>'март 2016 '!FL31+'февраль 2016'!FL30+'январь 2016'!FL31</f>
        <v>0</v>
      </c>
      <c r="FM36" s="18">
        <f>'март 2016 '!FM31+'февраль 2016'!FM30+'январь 2016'!FM31</f>
        <v>0</v>
      </c>
      <c r="FN36" s="18">
        <f>'март 2016 '!FN31+'февраль 2016'!FN30+'январь 2016'!FN31</f>
        <v>0</v>
      </c>
      <c r="FO36" s="18">
        <f>'март 2016 '!FO31+'февраль 2016'!FO30+'январь 2016'!FO31</f>
        <v>0</v>
      </c>
      <c r="FP36" s="18">
        <f>'март 2016 '!FP31+'февраль 2016'!FP30+'январь 2016'!FP31</f>
        <v>0</v>
      </c>
      <c r="FQ36" s="18">
        <f>'март 2016 '!FQ31+'февраль 2016'!FQ30+'январь 2016'!FQ31</f>
        <v>0</v>
      </c>
      <c r="FR36" s="18">
        <f>'март 2016 '!FR31+'февраль 2016'!FR30+'январь 2016'!FR31</f>
        <v>0</v>
      </c>
      <c r="FS36" s="18">
        <f>'март 2016 '!FS31+'февраль 2016'!FS30+'январь 2016'!FS31</f>
        <v>0</v>
      </c>
      <c r="FT36" s="18">
        <f>'март 2016 '!FT31+'февраль 2016'!FT30+'январь 2016'!FT31</f>
        <v>0</v>
      </c>
      <c r="FU36" s="18">
        <f>'март 2016 '!FU31+'февраль 2016'!FU30+'январь 2016'!FU31</f>
        <v>0</v>
      </c>
      <c r="FV36" s="18">
        <f>'март 2016 '!FV31+'февраль 2016'!FV30+'январь 2016'!FV31</f>
        <v>0</v>
      </c>
      <c r="FW36" s="18">
        <f>'март 2016 '!FW31+'февраль 2016'!FW30+'январь 2016'!FW31</f>
        <v>0</v>
      </c>
      <c r="FX36" s="18">
        <f>'март 2016 '!FX31+'февраль 2016'!FX30+'январь 2016'!FX31</f>
        <v>0</v>
      </c>
      <c r="FY36" s="18">
        <f>'март 2016 '!FY31+'февраль 2016'!FY30+'январь 2016'!FY31</f>
        <v>0</v>
      </c>
      <c r="FZ36" s="18">
        <f>'март 2016 '!FZ31+'февраль 2016'!FZ30+'январь 2016'!FZ31</f>
        <v>0</v>
      </c>
      <c r="GA36" s="18">
        <f>'март 2016 '!GA31+'февраль 2016'!GA30+'январь 2016'!GA31</f>
        <v>0</v>
      </c>
      <c r="GB36" s="18">
        <f>'март 2016 '!GB31+'февраль 2016'!GB30+'январь 2016'!GB31</f>
        <v>0</v>
      </c>
      <c r="GC36" s="18">
        <f>'март 2016 '!GC31+'февраль 2016'!GC30+'январь 2016'!GC31</f>
        <v>0</v>
      </c>
      <c r="GD36" s="18">
        <f>'март 2016 '!GD31+'февраль 2016'!GD30+'январь 2016'!GD31</f>
        <v>0</v>
      </c>
      <c r="GE36" s="18">
        <f>'март 2016 '!GE31+'февраль 2016'!GE30+'январь 2016'!GE31</f>
        <v>0</v>
      </c>
      <c r="GF36" s="18">
        <f>'март 2016 '!GF31+'февраль 2016'!GF30+'январь 2016'!GF31</f>
        <v>0</v>
      </c>
      <c r="GG36" s="18">
        <f>'март 2016 '!GG31+'февраль 2016'!GG30+'январь 2016'!GG31</f>
        <v>0</v>
      </c>
      <c r="GH36" s="18">
        <f>'март 2016 '!GH31+'февраль 2016'!GH30+'январь 2016'!GH31</f>
        <v>0</v>
      </c>
      <c r="GI36" s="18">
        <f>'март 2016 '!GI31+'февраль 2016'!GI30+'январь 2016'!GI31</f>
        <v>0</v>
      </c>
      <c r="GJ36" s="18">
        <f>'март 2016 '!GJ31+'февраль 2016'!GJ30+'январь 2016'!GJ31</f>
        <v>0</v>
      </c>
      <c r="GK36" s="18">
        <f>'март 2016 '!GK31+'февраль 2016'!GK30+'январь 2016'!GK31</f>
        <v>0</v>
      </c>
      <c r="GL36" s="18">
        <f>'март 2016 '!GL31+'февраль 2016'!GL30+'январь 2016'!GL31</f>
        <v>0</v>
      </c>
      <c r="GM36" s="18">
        <f>'март 2016 '!GM31+'февраль 2016'!GM30+'январь 2016'!GM31</f>
        <v>0</v>
      </c>
      <c r="GN36" s="18">
        <f>'март 2016 '!GN31+'февраль 2016'!GN30+'январь 2016'!GN31</f>
        <v>0</v>
      </c>
      <c r="GO36" s="18">
        <f>'март 2016 '!GO31+'февраль 2016'!GO30+'январь 2016'!GO31</f>
        <v>0</v>
      </c>
      <c r="GP36" s="18">
        <f>'март 2016 '!GP31+'февраль 2016'!GP30+'январь 2016'!GP31</f>
        <v>0</v>
      </c>
      <c r="GQ36" s="18">
        <f>'март 2016 '!GQ31+'февраль 2016'!GQ30+'январь 2016'!GQ31</f>
        <v>0</v>
      </c>
      <c r="GR36" s="18">
        <f>'март 2016 '!GR31+'февраль 2016'!GR30+'январь 2016'!GR31</f>
        <v>0</v>
      </c>
      <c r="GS36" s="18">
        <f>'март 2016 '!GS31+'февраль 2016'!GS30+'январь 2016'!GS31</f>
        <v>0</v>
      </c>
      <c r="GT36" s="18">
        <f>'март 2016 '!GT31+'февраль 2016'!GT30+'январь 2016'!GT31</f>
        <v>0</v>
      </c>
      <c r="GU36" s="18">
        <f>'март 2016 '!GU31+'февраль 2016'!GU30+'январь 2016'!GU31</f>
        <v>0</v>
      </c>
      <c r="GV36" s="18">
        <f>'март 2016 '!GV31+'февраль 2016'!GV30+'январь 2016'!GV31</f>
        <v>0.74299999999999999</v>
      </c>
      <c r="GW36" s="18">
        <f>'март 2016 '!GW31+'февраль 2016'!GW30+'январь 2016'!GW31</f>
        <v>0</v>
      </c>
      <c r="GX36" s="18">
        <f>'март 2016 '!GX31+'февраль 2016'!GX30+'январь 2016'!GX31</f>
        <v>0</v>
      </c>
      <c r="GY36" s="18">
        <f>'март 2016 '!GY31+'февраль 2016'!GY30+'январь 2016'!GY31</f>
        <v>0</v>
      </c>
      <c r="GZ36" s="18">
        <f>'март 2016 '!GZ31+'февраль 2016'!GZ30+'январь 2016'!GZ31</f>
        <v>0</v>
      </c>
      <c r="HA36" s="18">
        <f>'март 2016 '!HA31+'февраль 2016'!HA30+'январь 2016'!HA31</f>
        <v>0</v>
      </c>
      <c r="HB36" s="18">
        <f>'март 2016 '!HB31+'февраль 2016'!HB30+'январь 2016'!HB31</f>
        <v>0.22600000000000001</v>
      </c>
      <c r="HC36" s="18">
        <f>'март 2016 '!HC31+'февраль 2016'!HC30+'январь 2016'!HC31</f>
        <v>0.70199999999999996</v>
      </c>
      <c r="HD36" s="18">
        <f>'март 2016 '!HD31+'февраль 2016'!HD30+'январь 2016'!HD31</f>
        <v>0</v>
      </c>
      <c r="HE36" s="18">
        <f>'март 2016 '!HE31+'февраль 2016'!HE30+'январь 2016'!HE31</f>
        <v>0</v>
      </c>
      <c r="HF36" s="18">
        <f>'март 2016 '!HF31+'февраль 2016'!HF30+'январь 2016'!HF31</f>
        <v>0</v>
      </c>
      <c r="HG36" s="18">
        <f>'март 2016 '!HG31+'февраль 2016'!HG30+'январь 2016'!HG31</f>
        <v>0</v>
      </c>
      <c r="HH36" s="18">
        <f>'март 2016 '!HH31+'февраль 2016'!HH30+'январь 2016'!HH31</f>
        <v>0</v>
      </c>
      <c r="HI36" s="18">
        <f>'март 2016 '!HI31+'февраль 2016'!HI30+'январь 2016'!HI31</f>
        <v>0</v>
      </c>
      <c r="HJ36" s="18">
        <f>'март 2016 '!HJ31+'февраль 2016'!HJ30+'январь 2016'!HJ31</f>
        <v>0</v>
      </c>
      <c r="HK36" s="18">
        <f>'март 2016 '!HK31+'февраль 2016'!HK30+'январь 2016'!HK31</f>
        <v>0</v>
      </c>
      <c r="HL36" s="18">
        <f>'март 2016 '!HL31+'февраль 2016'!HL30+'январь 2016'!HL31</f>
        <v>0</v>
      </c>
      <c r="HM36" s="18">
        <f>'март 2016 '!HM31+'февраль 2016'!HM30+'январь 2016'!HM31</f>
        <v>0.97799999999999998</v>
      </c>
      <c r="HN36" s="18">
        <f>'март 2016 '!HN31+'февраль 2016'!HN30+'январь 2016'!HN31</f>
        <v>0</v>
      </c>
      <c r="HO36" s="18">
        <f>'март 2016 '!HO31+'февраль 2016'!HO30+'январь 2016'!HO31</f>
        <v>0</v>
      </c>
      <c r="HP36" s="18">
        <f>'март 2016 '!HP31+'февраль 2016'!HP30+'январь 2016'!HP31</f>
        <v>0</v>
      </c>
      <c r="HQ36" s="18">
        <f>'март 2016 '!HQ31+'февраль 2016'!HQ30+'январь 2016'!HQ31</f>
        <v>0</v>
      </c>
      <c r="HR36" s="18">
        <f>'март 2016 '!HR31+'февраль 2016'!HR30+'январь 2016'!HR31</f>
        <v>0</v>
      </c>
      <c r="HS36" s="18">
        <f>'март 2016 '!HS31+'февраль 2016'!HS30+'январь 2016'!HS31</f>
        <v>0</v>
      </c>
      <c r="HT36" s="18">
        <f>'март 2016 '!HT31+'февраль 2016'!HT30+'январь 2016'!HT31</f>
        <v>0</v>
      </c>
      <c r="HU36" s="18">
        <f>'март 2016 '!HU31+'февраль 2016'!HU30+'январь 2016'!HU31</f>
        <v>0</v>
      </c>
      <c r="HV36" s="18">
        <f>'март 2016 '!HV31+'февраль 2016'!HV30+'январь 2016'!HV31</f>
        <v>0</v>
      </c>
      <c r="HW36" s="18">
        <f>'март 2016 '!HW31+'февраль 2016'!HW30+'январь 2016'!HW31</f>
        <v>0</v>
      </c>
      <c r="HX36" s="18">
        <f>'март 2016 '!HX31+'февраль 2016'!HX30+'январь 2016'!HX31</f>
        <v>0.32300000000000001</v>
      </c>
      <c r="HY36" s="18">
        <f>'март 2016 '!HY31+'февраль 2016'!HY30+'январь 2016'!HY31</f>
        <v>0</v>
      </c>
      <c r="HZ36" s="18">
        <f>'март 2016 '!HZ31+'февраль 2016'!HZ30+'январь 2016'!HZ31</f>
        <v>0</v>
      </c>
      <c r="IA36" s="18">
        <f>'март 2016 '!IA31+'февраль 2016'!IA30+'январь 2016'!IA31</f>
        <v>0</v>
      </c>
      <c r="IB36" s="18">
        <f>'март 2016 '!IB31+'февраль 2016'!IB30+'январь 2016'!IB31</f>
        <v>0</v>
      </c>
      <c r="IC36" s="18">
        <f>'март 2016 '!IC31+'февраль 2016'!IC30+'январь 2016'!IC31</f>
        <v>0</v>
      </c>
      <c r="ID36" s="18">
        <f>'март 2016 '!ID31+'февраль 2016'!ID30+'январь 2016'!ID31</f>
        <v>0</v>
      </c>
      <c r="IE36" s="18">
        <f>'март 2016 '!IE31+'февраль 2016'!IE30+'январь 2016'!IE31</f>
        <v>0</v>
      </c>
      <c r="IF36" s="18">
        <f>'март 2016 '!IF31+'февраль 2016'!IF30+'январь 2016'!IF31</f>
        <v>1.4040000000000001</v>
      </c>
    </row>
    <row r="37" spans="1:240" ht="13.5" customHeight="1">
      <c r="A37" s="15"/>
      <c r="B37" s="45"/>
      <c r="C37" s="16" t="s">
        <v>50</v>
      </c>
      <c r="D37" s="37">
        <f t="shared" si="4"/>
        <v>35</v>
      </c>
      <c r="E37" s="19">
        <v>10</v>
      </c>
      <c r="F37" s="19">
        <v>25</v>
      </c>
      <c r="G37" s="70">
        <f>'март 2016 '!G32+'февраль 2016'!G31+'январь 2016'!G32</f>
        <v>0</v>
      </c>
      <c r="H37" s="70">
        <f>'март 2016 '!H32+'февраль 2016'!H31+'январь 2016'!H32</f>
        <v>0</v>
      </c>
      <c r="I37" s="70">
        <f>'март 2016 '!I32+'февраль 2016'!I31+'январь 2016'!I32</f>
        <v>0</v>
      </c>
      <c r="J37" s="70">
        <f>'март 2016 '!J32+'февраль 2016'!J31+'январь 2016'!J32</f>
        <v>0</v>
      </c>
      <c r="K37" s="70">
        <f>'март 2016 '!K32+'февраль 2016'!K31+'январь 2016'!K32</f>
        <v>0</v>
      </c>
      <c r="L37" s="70">
        <f>'март 2016 '!L32+'февраль 2016'!L31+'январь 2016'!L32</f>
        <v>0</v>
      </c>
      <c r="M37" s="70">
        <f>'март 2016 '!M32+'февраль 2016'!M31+'январь 2016'!M32</f>
        <v>0</v>
      </c>
      <c r="N37" s="70">
        <f>'март 2016 '!N32+'февраль 2016'!N31+'январь 2016'!N32</f>
        <v>1</v>
      </c>
      <c r="O37" s="70">
        <f>'март 2016 '!O32+'февраль 2016'!O31+'январь 2016'!O32</f>
        <v>0</v>
      </c>
      <c r="P37" s="70">
        <f>'март 2016 '!P32+'февраль 2016'!P31+'январь 2016'!P32</f>
        <v>0</v>
      </c>
      <c r="Q37" s="70">
        <f>'март 2016 '!Q32+'февраль 2016'!Q31+'январь 2016'!Q32</f>
        <v>0</v>
      </c>
      <c r="R37" s="70">
        <f>'март 2016 '!R32+'февраль 2016'!R31+'январь 2016'!R32</f>
        <v>0</v>
      </c>
      <c r="S37" s="70">
        <f>'март 2016 '!S32+'февраль 2016'!S31+'январь 2016'!S32</f>
        <v>1</v>
      </c>
      <c r="T37" s="70">
        <f>'март 2016 '!T32+'февраль 2016'!T31+'январь 2016'!T32</f>
        <v>0</v>
      </c>
      <c r="U37" s="70">
        <f>'март 2016 '!U32+'февраль 2016'!U31+'январь 2016'!U32</f>
        <v>1</v>
      </c>
      <c r="V37" s="70">
        <f>'март 2016 '!V32+'февраль 2016'!V31+'январь 2016'!V32</f>
        <v>0</v>
      </c>
      <c r="W37" s="70">
        <f>'март 2016 '!W32+'февраль 2016'!W31+'январь 2016'!W32</f>
        <v>0</v>
      </c>
      <c r="X37" s="70">
        <f>'март 2016 '!X32+'февраль 2016'!X31+'январь 2016'!X32</f>
        <v>1</v>
      </c>
      <c r="Y37" s="70">
        <f>'март 2016 '!Y32+'февраль 2016'!Y31+'январь 2016'!Y32</f>
        <v>0</v>
      </c>
      <c r="Z37" s="70">
        <f>'март 2016 '!Z32+'февраль 2016'!Z31+'январь 2016'!Z32</f>
        <v>0</v>
      </c>
      <c r="AA37" s="70">
        <f>'март 2016 '!AA32+'февраль 2016'!AA31+'январь 2016'!AA32</f>
        <v>0</v>
      </c>
      <c r="AB37" s="70">
        <f>'март 2016 '!AB32+'февраль 2016'!AB31+'январь 2016'!AB32</f>
        <v>0</v>
      </c>
      <c r="AC37" s="70">
        <f>'март 2016 '!AC32+'февраль 2016'!AC31+'январь 2016'!AC32</f>
        <v>0</v>
      </c>
      <c r="AD37" s="70">
        <f>'март 2016 '!AD32+'февраль 2016'!AD31+'январь 2016'!AD32</f>
        <v>1</v>
      </c>
      <c r="AE37" s="70">
        <f>'март 2016 '!AE32+'февраль 2016'!AE31+'январь 2016'!AE32</f>
        <v>0</v>
      </c>
      <c r="AF37" s="70">
        <f>'март 2016 '!AF32+'февраль 2016'!AF31+'январь 2016'!AF32</f>
        <v>0</v>
      </c>
      <c r="AG37" s="70">
        <f>'март 2016 '!AG32+'февраль 2016'!AG31+'январь 2016'!AG32</f>
        <v>0</v>
      </c>
      <c r="AH37" s="70">
        <f>'март 2016 '!AH32+'февраль 2016'!AH31+'январь 2016'!AH32</f>
        <v>0</v>
      </c>
      <c r="AI37" s="70">
        <f>'март 2016 '!AI32+'февраль 2016'!AI31+'январь 2016'!AI32</f>
        <v>0</v>
      </c>
      <c r="AJ37" s="70">
        <f>'март 2016 '!AJ32+'февраль 2016'!AJ31+'январь 2016'!AJ32</f>
        <v>0</v>
      </c>
      <c r="AK37" s="70">
        <f>'март 2016 '!AK32+'февраль 2016'!AK31+'январь 2016'!AK32</f>
        <v>1</v>
      </c>
      <c r="AL37" s="70">
        <f>'март 2016 '!AL32+'февраль 2016'!AL31+'январь 2016'!AL32</f>
        <v>3</v>
      </c>
      <c r="AM37" s="70">
        <f>'март 2016 '!AM32+'февраль 2016'!AM31+'январь 2016'!AM32</f>
        <v>0</v>
      </c>
      <c r="AN37" s="70">
        <f>'март 2016 '!AN32+'февраль 2016'!AN31+'январь 2016'!AN32</f>
        <v>0</v>
      </c>
      <c r="AO37" s="70">
        <f>'март 2016 '!AO32+'февраль 2016'!AO31+'январь 2016'!AO32</f>
        <v>0</v>
      </c>
      <c r="AP37" s="70">
        <f>'март 2016 '!AP32+'февраль 2016'!AP31+'январь 2016'!AP32</f>
        <v>0</v>
      </c>
      <c r="AQ37" s="70">
        <f>'март 2016 '!AQ32+'февраль 2016'!AQ31+'январь 2016'!AQ32</f>
        <v>0</v>
      </c>
      <c r="AR37" s="70">
        <f>'март 2016 '!AR32+'февраль 2016'!AR31+'январь 2016'!AR32</f>
        <v>0</v>
      </c>
      <c r="AS37" s="70">
        <f>'март 2016 '!AS32+'февраль 2016'!AS31+'январь 2016'!AS32</f>
        <v>0</v>
      </c>
      <c r="AT37" s="70">
        <f>'март 2016 '!AT32+'февраль 2016'!AT31+'январь 2016'!AT32</f>
        <v>0</v>
      </c>
      <c r="AU37" s="70">
        <f>'март 2016 '!AU32+'февраль 2016'!AU31+'январь 2016'!AU32</f>
        <v>0</v>
      </c>
      <c r="AV37" s="70">
        <f>'март 2016 '!AV32+'февраль 2016'!AV31+'январь 2016'!AV32</f>
        <v>0</v>
      </c>
      <c r="AW37" s="70">
        <f>'март 2016 '!AW32+'февраль 2016'!AW31+'январь 2016'!AW32</f>
        <v>0</v>
      </c>
      <c r="AX37" s="70">
        <f>'март 2016 '!AX32+'февраль 2016'!AX31+'январь 2016'!AX32</f>
        <v>0</v>
      </c>
      <c r="AY37" s="70">
        <f>'март 2016 '!AY32+'февраль 2016'!AY31+'январь 2016'!AY32</f>
        <v>0</v>
      </c>
      <c r="AZ37" s="70">
        <f>'март 2016 '!AZ32+'февраль 2016'!AZ31+'январь 2016'!AZ32</f>
        <v>0</v>
      </c>
      <c r="BA37" s="70">
        <f>'март 2016 '!BA32+'февраль 2016'!BA31+'январь 2016'!BA32</f>
        <v>1</v>
      </c>
      <c r="BB37" s="70">
        <f>'март 2016 '!BB32+'февраль 2016'!BB31+'январь 2016'!BB32</f>
        <v>0</v>
      </c>
      <c r="BC37" s="70">
        <f>'март 2016 '!BC32+'февраль 2016'!BC31+'январь 2016'!BC32</f>
        <v>0</v>
      </c>
      <c r="BD37" s="70">
        <f>'март 2016 '!BD32+'февраль 2016'!BD31+'январь 2016'!BD32</f>
        <v>0</v>
      </c>
      <c r="BE37" s="70">
        <f>'март 2016 '!BE32+'февраль 2016'!BE31+'январь 2016'!BE32</f>
        <v>0</v>
      </c>
      <c r="BF37" s="70">
        <f>'март 2016 '!BF32+'февраль 2016'!BF31+'январь 2016'!BF32</f>
        <v>0</v>
      </c>
      <c r="BG37" s="70">
        <f>'март 2016 '!BG32+'февраль 2016'!BG31+'январь 2016'!BG32</f>
        <v>2</v>
      </c>
      <c r="BH37" s="70">
        <f>'март 2016 '!BH32+'февраль 2016'!BH31+'январь 2016'!BH32</f>
        <v>1</v>
      </c>
      <c r="BI37" s="70">
        <f>'март 2016 '!BI32+'февраль 2016'!BI31+'январь 2016'!BI32</f>
        <v>0</v>
      </c>
      <c r="BJ37" s="70">
        <f>'март 2016 '!BJ32+'февраль 2016'!BJ31+'январь 2016'!BJ32</f>
        <v>0</v>
      </c>
      <c r="BK37" s="70">
        <f>'март 2016 '!BK32+'февраль 2016'!BK31+'январь 2016'!BK32</f>
        <v>0</v>
      </c>
      <c r="BL37" s="70">
        <f>'март 2016 '!BL32+'февраль 2016'!BL31+'январь 2016'!BL32</f>
        <v>0</v>
      </c>
      <c r="BM37" s="70">
        <f>'март 2016 '!BM32+'февраль 2016'!BM31+'январь 2016'!BM32</f>
        <v>0</v>
      </c>
      <c r="BN37" s="70">
        <f>'март 2016 '!BN32+'февраль 2016'!BN31+'январь 2016'!BN32</f>
        <v>0</v>
      </c>
      <c r="BO37" s="70">
        <f>'март 2016 '!BO32+'февраль 2016'!BO31+'январь 2016'!BO32</f>
        <v>0</v>
      </c>
      <c r="BP37" s="70">
        <f>'март 2016 '!BP32+'февраль 2016'!BP31+'январь 2016'!BP32</f>
        <v>0</v>
      </c>
      <c r="BQ37" s="70">
        <f>'март 2016 '!BQ32+'февраль 2016'!BQ31+'январь 2016'!BQ32</f>
        <v>1</v>
      </c>
      <c r="BR37" s="70">
        <f>'март 2016 '!BR32+'февраль 2016'!BR31+'январь 2016'!BR32</f>
        <v>0</v>
      </c>
      <c r="BS37" s="70">
        <f>'март 2016 '!BS32+'февраль 2016'!BS31+'январь 2016'!BS32</f>
        <v>0</v>
      </c>
      <c r="BT37" s="70">
        <f>'март 2016 '!BT32+'февраль 2016'!BT31+'январь 2016'!BT32</f>
        <v>0</v>
      </c>
      <c r="BU37" s="70">
        <f>'март 2016 '!BU32+'февраль 2016'!BU31+'январь 2016'!BU32</f>
        <v>0</v>
      </c>
      <c r="BV37" s="70">
        <f>'март 2016 '!BV32+'февраль 2016'!BV31+'январь 2016'!BV32</f>
        <v>0</v>
      </c>
      <c r="BW37" s="70">
        <f>'март 2016 '!BW32+'февраль 2016'!BW31+'январь 2016'!BW32</f>
        <v>0</v>
      </c>
      <c r="BX37" s="70">
        <f>'март 2016 '!BX32+'февраль 2016'!BX31+'январь 2016'!BX32</f>
        <v>0</v>
      </c>
      <c r="BY37" s="70">
        <f>'март 2016 '!BY32+'февраль 2016'!BY31+'январь 2016'!BY32</f>
        <v>1</v>
      </c>
      <c r="BZ37" s="70">
        <f>'март 2016 '!BZ32+'февраль 2016'!BZ31+'январь 2016'!BZ32</f>
        <v>0</v>
      </c>
      <c r="CA37" s="70">
        <f>'март 2016 '!CA32+'февраль 2016'!CA31+'январь 2016'!CA32</f>
        <v>0</v>
      </c>
      <c r="CB37" s="70">
        <f>'март 2016 '!CB32+'февраль 2016'!CB31+'январь 2016'!CB32</f>
        <v>0</v>
      </c>
      <c r="CC37" s="70">
        <f>'март 2016 '!CC32+'февраль 2016'!CC31+'январь 2016'!CC32</f>
        <v>0</v>
      </c>
      <c r="CD37" s="70">
        <f>'март 2016 '!CD32+'февраль 2016'!CD31+'январь 2016'!CD32</f>
        <v>0</v>
      </c>
      <c r="CE37" s="70">
        <f>'март 2016 '!CE32+'февраль 2016'!CE31+'январь 2016'!CE32</f>
        <v>0</v>
      </c>
      <c r="CF37" s="70">
        <f>'март 2016 '!CF32+'февраль 2016'!CF31+'январь 2016'!CF32</f>
        <v>0</v>
      </c>
      <c r="CG37" s="70">
        <f>'март 2016 '!CG32+'февраль 2016'!CG31+'январь 2016'!CG32</f>
        <v>0</v>
      </c>
      <c r="CH37" s="70">
        <f>'март 2016 '!CH32+'февраль 2016'!CH31+'январь 2016'!CH32</f>
        <v>0</v>
      </c>
      <c r="CI37" s="70">
        <f>'март 2016 '!CI32+'февраль 2016'!CI31+'январь 2016'!CI32</f>
        <v>0</v>
      </c>
      <c r="CJ37" s="70">
        <f>'март 2016 '!CJ32+'февраль 2016'!CJ31+'январь 2016'!CJ32</f>
        <v>0</v>
      </c>
      <c r="CK37" s="70">
        <f>'март 2016 '!CK32+'февраль 2016'!CK31+'январь 2016'!CK32</f>
        <v>0</v>
      </c>
      <c r="CL37" s="70">
        <f>'март 2016 '!CL32+'февраль 2016'!CL31+'январь 2016'!CL32</f>
        <v>0</v>
      </c>
      <c r="CM37" s="70">
        <f>'март 2016 '!CM32+'февраль 2016'!CM31+'январь 2016'!CM32</f>
        <v>0</v>
      </c>
      <c r="CN37" s="70">
        <f>'март 2016 '!CN32+'февраль 2016'!CN31+'январь 2016'!CN32</f>
        <v>0</v>
      </c>
      <c r="CO37" s="70">
        <f>'март 2016 '!CO32+'февраль 2016'!CO31+'январь 2016'!CO32</f>
        <v>0</v>
      </c>
      <c r="CP37" s="70">
        <f>'март 2016 '!CP32+'февраль 2016'!CP31+'январь 2016'!CP32</f>
        <v>0</v>
      </c>
      <c r="CQ37" s="70">
        <f>'март 2016 '!CQ32+'февраль 2016'!CQ31+'январь 2016'!CQ32</f>
        <v>0</v>
      </c>
      <c r="CR37" s="70">
        <f>'март 2016 '!CR32+'февраль 2016'!CR31+'январь 2016'!CR32</f>
        <v>0</v>
      </c>
      <c r="CS37" s="70">
        <f>'март 2016 '!CS32+'февраль 2016'!CS31+'январь 2016'!CS32</f>
        <v>0</v>
      </c>
      <c r="CT37" s="70">
        <f>'март 2016 '!CT32+'февраль 2016'!CT31+'январь 2016'!CT32</f>
        <v>0</v>
      </c>
      <c r="CU37" s="70">
        <f>'март 2016 '!CU32+'февраль 2016'!CU31+'январь 2016'!CU32</f>
        <v>0</v>
      </c>
      <c r="CV37" s="70">
        <f>'март 2016 '!CV32+'февраль 2016'!CV31+'январь 2016'!CV32</f>
        <v>0</v>
      </c>
      <c r="CW37" s="70">
        <f>'март 2016 '!CW32+'февраль 2016'!CW31+'январь 2016'!CW32</f>
        <v>0</v>
      </c>
      <c r="CX37" s="70">
        <f>'март 2016 '!CX32+'февраль 2016'!CX31+'январь 2016'!CX32</f>
        <v>0</v>
      </c>
      <c r="CY37" s="70">
        <f>'март 2016 '!CY32+'февраль 2016'!CY31+'январь 2016'!CY32</f>
        <v>0</v>
      </c>
      <c r="CZ37" s="70">
        <f>'март 2016 '!CZ32+'февраль 2016'!CZ31+'январь 2016'!CZ32</f>
        <v>0</v>
      </c>
      <c r="DA37" s="70">
        <f>'март 2016 '!DA32+'февраль 2016'!DA31+'январь 2016'!DA32</f>
        <v>0</v>
      </c>
      <c r="DB37" s="70">
        <f>'март 2016 '!DB32+'февраль 2016'!DB31+'январь 2016'!DB32</f>
        <v>0</v>
      </c>
      <c r="DC37" s="70">
        <f>'март 2016 '!DC32+'февраль 2016'!DC31+'январь 2016'!DC32</f>
        <v>0</v>
      </c>
      <c r="DD37" s="70">
        <f>'март 2016 '!DD32+'февраль 2016'!DD31+'январь 2016'!DD32</f>
        <v>0</v>
      </c>
      <c r="DE37" s="70">
        <f>'март 2016 '!DE32+'февраль 2016'!DE31+'январь 2016'!DE32</f>
        <v>0</v>
      </c>
      <c r="DF37" s="70">
        <f>'март 2016 '!DF32+'февраль 2016'!DF31+'январь 2016'!DF32</f>
        <v>0</v>
      </c>
      <c r="DG37" s="70">
        <f>'март 2016 '!DG32+'февраль 2016'!DG31+'январь 2016'!DG32</f>
        <v>0</v>
      </c>
      <c r="DH37" s="70">
        <f>'март 2016 '!DH32+'февраль 2016'!DH31+'январь 2016'!DH32</f>
        <v>0</v>
      </c>
      <c r="DI37" s="70">
        <f>'март 2016 '!DI32+'февраль 2016'!DI31+'январь 2016'!DI32</f>
        <v>2</v>
      </c>
      <c r="DJ37" s="70">
        <f>'март 2016 '!DJ32+'февраль 2016'!DJ31+'январь 2016'!DJ32</f>
        <v>0</v>
      </c>
      <c r="DK37" s="70">
        <f>'март 2016 '!DK32+'февраль 2016'!DK31+'январь 2016'!DK32</f>
        <v>0</v>
      </c>
      <c r="DL37" s="70">
        <f>'март 2016 '!DL32+'февраль 2016'!DL31+'январь 2016'!DL32</f>
        <v>0</v>
      </c>
      <c r="DM37" s="70">
        <f>'март 2016 '!DM32+'февраль 2016'!DM31+'январь 2016'!DM32</f>
        <v>0</v>
      </c>
      <c r="DN37" s="70">
        <f>'март 2016 '!DN32+'февраль 2016'!DN31+'январь 2016'!DN32</f>
        <v>0</v>
      </c>
      <c r="DO37" s="70">
        <f>'март 2016 '!DO32+'февраль 2016'!DO31+'январь 2016'!DO32</f>
        <v>0</v>
      </c>
      <c r="DP37" s="70">
        <f>'март 2016 '!DP32+'февраль 2016'!DP31+'январь 2016'!DP32</f>
        <v>0</v>
      </c>
      <c r="DQ37" s="70">
        <f>'март 2016 '!DQ32+'февраль 2016'!DQ31+'январь 2016'!DQ32</f>
        <v>0</v>
      </c>
      <c r="DR37" s="70">
        <f>'март 2016 '!DR32+'февраль 2016'!DR31+'январь 2016'!DR32</f>
        <v>0</v>
      </c>
      <c r="DS37" s="70">
        <f>'март 2016 '!DS32+'февраль 2016'!DS31+'январь 2016'!DS32</f>
        <v>0</v>
      </c>
      <c r="DT37" s="70">
        <f>'март 2016 '!DT32+'февраль 2016'!DT31+'январь 2016'!DT32</f>
        <v>0</v>
      </c>
      <c r="DU37" s="70">
        <f>'март 2016 '!DU32+'февраль 2016'!DU31+'январь 2016'!DU32</f>
        <v>0</v>
      </c>
      <c r="DV37" s="70">
        <f>'март 2016 '!DV32+'февраль 2016'!DV31+'январь 2016'!DV32</f>
        <v>0</v>
      </c>
      <c r="DW37" s="70">
        <f>'март 2016 '!DW32+'февраль 2016'!DW31+'январь 2016'!DW32</f>
        <v>0</v>
      </c>
      <c r="DX37" s="70">
        <f>'март 2016 '!DX32+'февраль 2016'!DX31+'январь 2016'!DX32</f>
        <v>0</v>
      </c>
      <c r="DY37" s="70">
        <f>'март 2016 '!DY32+'февраль 2016'!DY31+'январь 2016'!DY32</f>
        <v>0</v>
      </c>
      <c r="DZ37" s="70">
        <f>'март 2016 '!DZ32+'февраль 2016'!DZ31+'январь 2016'!DZ32</f>
        <v>0</v>
      </c>
      <c r="EA37" s="70">
        <f>'март 2016 '!EA32+'февраль 2016'!EA31+'январь 2016'!EA32</f>
        <v>0</v>
      </c>
      <c r="EB37" s="70">
        <f>'март 2016 '!EB32+'февраль 2016'!EB31+'январь 2016'!EB32</f>
        <v>0</v>
      </c>
      <c r="EC37" s="70">
        <f>'март 2016 '!EC32+'февраль 2016'!EC31+'январь 2016'!EC32</f>
        <v>0</v>
      </c>
      <c r="ED37" s="70">
        <f>'март 2016 '!ED32+'февраль 2016'!ED31+'январь 2016'!ED32</f>
        <v>0</v>
      </c>
      <c r="EE37" s="70">
        <f>'март 2016 '!EE32+'февраль 2016'!EE31+'январь 2016'!EE32</f>
        <v>0</v>
      </c>
      <c r="EF37" s="70">
        <f>'март 2016 '!EF32+'февраль 2016'!EF31+'январь 2016'!EF32</f>
        <v>0</v>
      </c>
      <c r="EG37" s="70">
        <f>'март 2016 '!EG32+'февраль 2016'!EG31+'январь 2016'!EG32</f>
        <v>0</v>
      </c>
      <c r="EH37" s="70">
        <f>'март 2016 '!EH32+'февраль 2016'!EH31+'январь 2016'!EH32</f>
        <v>0</v>
      </c>
      <c r="EI37" s="70">
        <f>'март 2016 '!EI32+'февраль 2016'!EI31+'январь 2016'!EI32</f>
        <v>0</v>
      </c>
      <c r="EJ37" s="70">
        <f>'март 2016 '!EJ32+'февраль 2016'!EJ31+'январь 2016'!EJ32</f>
        <v>0</v>
      </c>
      <c r="EK37" s="70">
        <f>'март 2016 '!EK32+'февраль 2016'!EK31+'январь 2016'!EK32</f>
        <v>0</v>
      </c>
      <c r="EL37" s="70">
        <f>'март 2016 '!EL32+'февраль 2016'!EL31+'январь 2016'!EL32</f>
        <v>0</v>
      </c>
      <c r="EM37" s="70">
        <f>'март 2016 '!EM32+'февраль 2016'!EM31+'январь 2016'!EM32</f>
        <v>2</v>
      </c>
      <c r="EN37" s="70">
        <f>'март 2016 '!EN32+'февраль 2016'!EN31+'январь 2016'!EN32</f>
        <v>0</v>
      </c>
      <c r="EO37" s="70">
        <f>'март 2016 '!EO32+'февраль 2016'!EO31+'январь 2016'!EO32</f>
        <v>0</v>
      </c>
      <c r="EP37" s="70">
        <f>'март 2016 '!EP32+'февраль 2016'!EP31+'январь 2016'!EP32</f>
        <v>0</v>
      </c>
      <c r="EQ37" s="70">
        <f>'март 2016 '!EQ32+'февраль 2016'!EQ31+'январь 2016'!EQ32</f>
        <v>0</v>
      </c>
      <c r="ER37" s="70">
        <f>'март 2016 '!ER32+'февраль 2016'!ER31+'январь 2016'!ER32</f>
        <v>0</v>
      </c>
      <c r="ES37" s="70">
        <f>'март 2016 '!ES32+'февраль 2016'!ES31+'январь 2016'!ES32</f>
        <v>0</v>
      </c>
      <c r="ET37" s="70">
        <f>'март 2016 '!ET32+'февраль 2016'!ET31+'январь 2016'!ET32</f>
        <v>0</v>
      </c>
      <c r="EU37" s="70">
        <f>'март 2016 '!EU32+'февраль 2016'!EU31+'январь 2016'!EU32</f>
        <v>0</v>
      </c>
      <c r="EV37" s="70">
        <f>'март 2016 '!EV32+'февраль 2016'!EV31+'январь 2016'!EV32</f>
        <v>3</v>
      </c>
      <c r="EW37" s="70">
        <f>'март 2016 '!EW32+'февраль 2016'!EW31+'январь 2016'!EW32</f>
        <v>0</v>
      </c>
      <c r="EX37" s="70">
        <f>'март 2016 '!EX32+'февраль 2016'!EX31+'январь 2016'!EX32</f>
        <v>0</v>
      </c>
      <c r="EY37" s="70">
        <f>'март 2016 '!EY32+'февраль 2016'!EY31+'январь 2016'!EY32</f>
        <v>2</v>
      </c>
      <c r="EZ37" s="70">
        <f>'март 2016 '!EZ32+'февраль 2016'!EZ31+'январь 2016'!EZ32</f>
        <v>0</v>
      </c>
      <c r="FA37" s="70">
        <f>'март 2016 '!FA32+'февраль 2016'!FA31+'январь 2016'!FA32</f>
        <v>0</v>
      </c>
      <c r="FB37" s="70">
        <f>'март 2016 '!FB32+'февраль 2016'!FB31+'январь 2016'!FB32</f>
        <v>0</v>
      </c>
      <c r="FC37" s="70">
        <f>'март 2016 '!FC32+'февраль 2016'!FC31+'январь 2016'!FC32</f>
        <v>0</v>
      </c>
      <c r="FD37" s="70">
        <f>'март 2016 '!FD32+'февраль 2016'!FD31+'январь 2016'!FD32</f>
        <v>0</v>
      </c>
      <c r="FE37" s="70">
        <f>'март 2016 '!FE32+'февраль 2016'!FE31+'январь 2016'!FE32</f>
        <v>0</v>
      </c>
      <c r="FF37" s="70">
        <f>'март 2016 '!FF32+'февраль 2016'!FF31+'январь 2016'!FF32</f>
        <v>0</v>
      </c>
      <c r="FG37" s="70">
        <f>'март 2016 '!FG32+'февраль 2016'!FG31+'январь 2016'!FG32</f>
        <v>0</v>
      </c>
      <c r="FH37" s="70">
        <f>'март 2016 '!FH32+'февраль 2016'!FH31+'январь 2016'!FH32</f>
        <v>1</v>
      </c>
      <c r="FI37" s="70">
        <f>'март 2016 '!FI32+'февраль 2016'!FI31+'январь 2016'!FI32</f>
        <v>0</v>
      </c>
      <c r="FJ37" s="70">
        <f>'март 2016 '!FJ32+'февраль 2016'!FJ31+'январь 2016'!FJ32</f>
        <v>0</v>
      </c>
      <c r="FK37" s="70">
        <f>'март 2016 '!FK32+'февраль 2016'!FK31+'январь 2016'!FK32</f>
        <v>0</v>
      </c>
      <c r="FL37" s="70">
        <f>'март 2016 '!FL32+'февраль 2016'!FL31+'январь 2016'!FL32</f>
        <v>0</v>
      </c>
      <c r="FM37" s="70">
        <f>'март 2016 '!FM32+'февраль 2016'!FM31+'январь 2016'!FM32</f>
        <v>0</v>
      </c>
      <c r="FN37" s="70">
        <f>'март 2016 '!FN32+'февраль 2016'!FN31+'январь 2016'!FN32</f>
        <v>0</v>
      </c>
      <c r="FO37" s="70">
        <f>'март 2016 '!FO32+'февраль 2016'!FO31+'январь 2016'!FO32</f>
        <v>0</v>
      </c>
      <c r="FP37" s="70">
        <f>'март 2016 '!FP32+'февраль 2016'!FP31+'январь 2016'!FP32</f>
        <v>0</v>
      </c>
      <c r="FQ37" s="70">
        <f>'март 2016 '!FQ32+'февраль 2016'!FQ31+'январь 2016'!FQ32</f>
        <v>0</v>
      </c>
      <c r="FR37" s="70">
        <f>'март 2016 '!FR32+'февраль 2016'!FR31+'январь 2016'!FR32</f>
        <v>0</v>
      </c>
      <c r="FS37" s="70">
        <f>'март 2016 '!FS32+'февраль 2016'!FS31+'январь 2016'!FS32</f>
        <v>0</v>
      </c>
      <c r="FT37" s="70">
        <f>'март 2016 '!FT32+'февраль 2016'!FT31+'январь 2016'!FT32</f>
        <v>0</v>
      </c>
      <c r="FU37" s="70">
        <f>'март 2016 '!FU32+'февраль 2016'!FU31+'январь 2016'!FU32</f>
        <v>0</v>
      </c>
      <c r="FV37" s="70">
        <f>'март 2016 '!FV32+'февраль 2016'!FV31+'январь 2016'!FV32</f>
        <v>0</v>
      </c>
      <c r="FW37" s="70">
        <f>'март 2016 '!FW32+'февраль 2016'!FW31+'январь 2016'!FW32</f>
        <v>0</v>
      </c>
      <c r="FX37" s="70">
        <f>'март 2016 '!FX32+'февраль 2016'!FX31+'январь 2016'!FX32</f>
        <v>0</v>
      </c>
      <c r="FY37" s="70">
        <f>'март 2016 '!FY32+'февраль 2016'!FY31+'январь 2016'!FY32</f>
        <v>0</v>
      </c>
      <c r="FZ37" s="70">
        <f>'март 2016 '!FZ32+'февраль 2016'!FZ31+'январь 2016'!FZ32</f>
        <v>0</v>
      </c>
      <c r="GA37" s="70">
        <f>'март 2016 '!GA32+'февраль 2016'!GA31+'январь 2016'!GA32</f>
        <v>0</v>
      </c>
      <c r="GB37" s="70">
        <f>'март 2016 '!GB32+'февраль 2016'!GB31+'январь 2016'!GB32</f>
        <v>0</v>
      </c>
      <c r="GC37" s="70">
        <f>'март 2016 '!GC32+'февраль 2016'!GC31+'январь 2016'!GC32</f>
        <v>0</v>
      </c>
      <c r="GD37" s="70">
        <f>'март 2016 '!GD32+'февраль 2016'!GD31+'январь 2016'!GD32</f>
        <v>0</v>
      </c>
      <c r="GE37" s="70">
        <f>'март 2016 '!GE32+'февраль 2016'!GE31+'январь 2016'!GE32</f>
        <v>0</v>
      </c>
      <c r="GF37" s="70">
        <f>'март 2016 '!GF32+'февраль 2016'!GF31+'январь 2016'!GF32</f>
        <v>0</v>
      </c>
      <c r="GG37" s="70">
        <f>'март 2016 '!GG32+'февраль 2016'!GG31+'январь 2016'!GG32</f>
        <v>0</v>
      </c>
      <c r="GH37" s="70">
        <f>'март 2016 '!GH32+'февраль 2016'!GH31+'январь 2016'!GH32</f>
        <v>0</v>
      </c>
      <c r="GI37" s="70">
        <f>'март 2016 '!GI32+'февраль 2016'!GI31+'январь 2016'!GI32</f>
        <v>0</v>
      </c>
      <c r="GJ37" s="70">
        <f>'март 2016 '!GJ32+'февраль 2016'!GJ31+'январь 2016'!GJ32</f>
        <v>0</v>
      </c>
      <c r="GK37" s="70">
        <f>'март 2016 '!GK32+'февраль 2016'!GK31+'январь 2016'!GK32</f>
        <v>0</v>
      </c>
      <c r="GL37" s="70">
        <f>'март 2016 '!GL32+'февраль 2016'!GL31+'январь 2016'!GL32</f>
        <v>0</v>
      </c>
      <c r="GM37" s="70">
        <f>'март 2016 '!GM32+'февраль 2016'!GM31+'январь 2016'!GM32</f>
        <v>0</v>
      </c>
      <c r="GN37" s="70">
        <f>'март 2016 '!GN32+'февраль 2016'!GN31+'январь 2016'!GN32</f>
        <v>0</v>
      </c>
      <c r="GO37" s="70">
        <f>'март 2016 '!GO32+'февраль 2016'!GO31+'январь 2016'!GO32</f>
        <v>0</v>
      </c>
      <c r="GP37" s="70">
        <f>'март 2016 '!GP32+'февраль 2016'!GP31+'январь 2016'!GP32</f>
        <v>0</v>
      </c>
      <c r="GQ37" s="70">
        <f>'март 2016 '!GQ32+'февраль 2016'!GQ31+'январь 2016'!GQ32</f>
        <v>0</v>
      </c>
      <c r="GR37" s="70">
        <f>'март 2016 '!GR32+'февраль 2016'!GR31+'январь 2016'!GR32</f>
        <v>0</v>
      </c>
      <c r="GS37" s="70">
        <f>'март 2016 '!GS32+'февраль 2016'!GS31+'январь 2016'!GS32</f>
        <v>0</v>
      </c>
      <c r="GT37" s="70">
        <f>'март 2016 '!GT32+'февраль 2016'!GT31+'январь 2016'!GT32</f>
        <v>0</v>
      </c>
      <c r="GU37" s="70">
        <f>'март 2016 '!GU32+'февраль 2016'!GU31+'январь 2016'!GU32</f>
        <v>0</v>
      </c>
      <c r="GV37" s="70">
        <f>'март 2016 '!GV32+'февраль 2016'!GV31+'январь 2016'!GV32</f>
        <v>1</v>
      </c>
      <c r="GW37" s="70">
        <f>'март 2016 '!GW32+'февраль 2016'!GW31+'январь 2016'!GW32</f>
        <v>0</v>
      </c>
      <c r="GX37" s="70">
        <f>'март 2016 '!GX32+'февраль 2016'!GX31+'январь 2016'!GX32</f>
        <v>0</v>
      </c>
      <c r="GY37" s="70">
        <f>'март 2016 '!GY32+'февраль 2016'!GY31+'январь 2016'!GY32</f>
        <v>0</v>
      </c>
      <c r="GZ37" s="70">
        <f>'март 2016 '!GZ32+'февраль 2016'!GZ31+'январь 2016'!GZ32</f>
        <v>0</v>
      </c>
      <c r="HA37" s="70">
        <f>'март 2016 '!HA32+'февраль 2016'!HA31+'январь 2016'!HA32</f>
        <v>0</v>
      </c>
      <c r="HB37" s="70">
        <f>'март 2016 '!HB32+'февраль 2016'!HB31+'январь 2016'!HB32</f>
        <v>1</v>
      </c>
      <c r="HC37" s="70">
        <f>'март 2016 '!HC32+'февраль 2016'!HC31+'январь 2016'!HC32</f>
        <v>2</v>
      </c>
      <c r="HD37" s="70">
        <f>'март 2016 '!HD32+'февраль 2016'!HD31+'январь 2016'!HD32</f>
        <v>0</v>
      </c>
      <c r="HE37" s="70">
        <f>'март 2016 '!HE32+'февраль 2016'!HE31+'январь 2016'!HE32</f>
        <v>0</v>
      </c>
      <c r="HF37" s="70">
        <f>'март 2016 '!HF32+'февраль 2016'!HF31+'январь 2016'!HF32</f>
        <v>0</v>
      </c>
      <c r="HG37" s="70">
        <f>'март 2016 '!HG32+'февраль 2016'!HG31+'январь 2016'!HG32</f>
        <v>0</v>
      </c>
      <c r="HH37" s="70">
        <f>'март 2016 '!HH32+'февраль 2016'!HH31+'январь 2016'!HH32</f>
        <v>0</v>
      </c>
      <c r="HI37" s="70">
        <f>'март 2016 '!HI32+'февраль 2016'!HI31+'январь 2016'!HI32</f>
        <v>0</v>
      </c>
      <c r="HJ37" s="70">
        <f>'март 2016 '!HJ32+'февраль 2016'!HJ31+'январь 2016'!HJ32</f>
        <v>0</v>
      </c>
      <c r="HK37" s="70">
        <f>'март 2016 '!HK32+'февраль 2016'!HK31+'январь 2016'!HK32</f>
        <v>0</v>
      </c>
      <c r="HL37" s="70">
        <f>'март 2016 '!HL32+'февраль 2016'!HL31+'январь 2016'!HL32</f>
        <v>0</v>
      </c>
      <c r="HM37" s="70">
        <f>'март 2016 '!HM32+'февраль 2016'!HM31+'январь 2016'!HM32</f>
        <v>2</v>
      </c>
      <c r="HN37" s="70">
        <f>'март 2016 '!HN32+'февраль 2016'!HN31+'январь 2016'!HN32</f>
        <v>0</v>
      </c>
      <c r="HO37" s="70">
        <f>'март 2016 '!HO32+'февраль 2016'!HO31+'январь 2016'!HO32</f>
        <v>0</v>
      </c>
      <c r="HP37" s="70">
        <f>'март 2016 '!HP32+'февраль 2016'!HP31+'январь 2016'!HP32</f>
        <v>0</v>
      </c>
      <c r="HQ37" s="70">
        <f>'март 2016 '!HQ32+'февраль 2016'!HQ31+'январь 2016'!HQ32</f>
        <v>0</v>
      </c>
      <c r="HR37" s="70">
        <f>'март 2016 '!HR32+'февраль 2016'!HR31+'январь 2016'!HR32</f>
        <v>0</v>
      </c>
      <c r="HS37" s="70">
        <f>'март 2016 '!HS32+'февраль 2016'!HS31+'январь 2016'!HS32</f>
        <v>0</v>
      </c>
      <c r="HT37" s="70">
        <f>'март 2016 '!HT32+'февраль 2016'!HT31+'январь 2016'!HT32</f>
        <v>0</v>
      </c>
      <c r="HU37" s="70">
        <f>'март 2016 '!HU32+'февраль 2016'!HU31+'январь 2016'!HU32</f>
        <v>0</v>
      </c>
      <c r="HV37" s="70">
        <f>'март 2016 '!HV32+'февраль 2016'!HV31+'январь 2016'!HV32</f>
        <v>0</v>
      </c>
      <c r="HW37" s="70">
        <f>'март 2016 '!HW32+'февраль 2016'!HW31+'январь 2016'!HW32</f>
        <v>0</v>
      </c>
      <c r="HX37" s="70">
        <f>'март 2016 '!HX32+'февраль 2016'!HX31+'январь 2016'!HX32</f>
        <v>1</v>
      </c>
      <c r="HY37" s="70">
        <f>'март 2016 '!HY32+'февраль 2016'!HY31+'январь 2016'!HY32</f>
        <v>0</v>
      </c>
      <c r="HZ37" s="70">
        <f>'март 2016 '!HZ32+'февраль 2016'!HZ31+'январь 2016'!HZ32</f>
        <v>0</v>
      </c>
      <c r="IA37" s="70">
        <f>'март 2016 '!IA32+'февраль 2016'!IA31+'январь 2016'!IA32</f>
        <v>0</v>
      </c>
      <c r="IB37" s="70">
        <f>'март 2016 '!IB32+'февраль 2016'!IB31+'январь 2016'!IB32</f>
        <v>0</v>
      </c>
      <c r="IC37" s="70">
        <f>'март 2016 '!IC32+'февраль 2016'!IC31+'январь 2016'!IC32</f>
        <v>0</v>
      </c>
      <c r="ID37" s="70">
        <f>'март 2016 '!ID32+'февраль 2016'!ID31+'январь 2016'!ID32</f>
        <v>0</v>
      </c>
      <c r="IE37" s="70">
        <f>'март 2016 '!IE32+'февраль 2016'!IE31+'январь 2016'!IE32</f>
        <v>0</v>
      </c>
      <c r="IF37" s="70">
        <f>'март 2016 '!IF32+'февраль 2016'!IF31+'январь 2016'!IF32</f>
        <v>3</v>
      </c>
    </row>
    <row r="38" spans="1:240" ht="13.5" customHeight="1">
      <c r="A38" s="15"/>
      <c r="B38" s="45"/>
      <c r="C38" s="16" t="s">
        <v>17</v>
      </c>
      <c r="D38" s="23">
        <f t="shared" si="4"/>
        <v>5321.8619999999992</v>
      </c>
      <c r="E38" s="17">
        <v>1004.2669999999999</v>
      </c>
      <c r="F38" s="17">
        <v>4317.5949999999993</v>
      </c>
      <c r="G38" s="18">
        <f>'март 2016 '!G33+'февраль 2016'!G32+'январь 2016'!G33</f>
        <v>0</v>
      </c>
      <c r="H38" s="18">
        <f>'март 2016 '!H33+'февраль 2016'!H32+'январь 2016'!H33</f>
        <v>0</v>
      </c>
      <c r="I38" s="18">
        <f>'март 2016 '!I33+'февраль 2016'!I32+'январь 2016'!I33</f>
        <v>0</v>
      </c>
      <c r="J38" s="18">
        <f>'март 2016 '!J33+'февраль 2016'!J32+'январь 2016'!J33</f>
        <v>0</v>
      </c>
      <c r="K38" s="18">
        <f>'март 2016 '!K33+'февраль 2016'!K32+'январь 2016'!K33</f>
        <v>0</v>
      </c>
      <c r="L38" s="18">
        <f>'март 2016 '!L33+'февраль 2016'!L32+'январь 2016'!L33</f>
        <v>0</v>
      </c>
      <c r="M38" s="18">
        <f>'март 2016 '!M33+'февраль 2016'!M32+'январь 2016'!M33</f>
        <v>0</v>
      </c>
      <c r="N38" s="18">
        <f>'март 2016 '!N33+'февраль 2016'!N32+'январь 2016'!N33</f>
        <v>81.947000000000003</v>
      </c>
      <c r="O38" s="18">
        <f>'март 2016 '!O33+'февраль 2016'!O32+'январь 2016'!O33</f>
        <v>0</v>
      </c>
      <c r="P38" s="18">
        <f>'март 2016 '!P33+'февраль 2016'!P32+'январь 2016'!P33</f>
        <v>0</v>
      </c>
      <c r="Q38" s="18">
        <f>'март 2016 '!Q33+'февраль 2016'!Q32+'январь 2016'!Q33</f>
        <v>0</v>
      </c>
      <c r="R38" s="18">
        <f>'март 2016 '!R33+'февраль 2016'!R32+'январь 2016'!R33</f>
        <v>0</v>
      </c>
      <c r="S38" s="18">
        <f>'март 2016 '!S33+'февраль 2016'!S32+'январь 2016'!S33</f>
        <v>133.48099999999999</v>
      </c>
      <c r="T38" s="18">
        <f>'март 2016 '!T33+'февраль 2016'!T32+'январь 2016'!T33</f>
        <v>0</v>
      </c>
      <c r="U38" s="18">
        <f>'март 2016 '!U33+'февраль 2016'!U32+'январь 2016'!U33</f>
        <v>96.287999999999997</v>
      </c>
      <c r="V38" s="18">
        <f>'март 2016 '!V33+'февраль 2016'!V32+'январь 2016'!V33</f>
        <v>0</v>
      </c>
      <c r="W38" s="18">
        <f>'март 2016 '!W33+'февраль 2016'!W32+'январь 2016'!W33</f>
        <v>0</v>
      </c>
      <c r="X38" s="18">
        <f>'март 2016 '!X33+'февраль 2016'!X32+'январь 2016'!X33</f>
        <v>91.215000000000003</v>
      </c>
      <c r="Y38" s="18">
        <f>'март 2016 '!Y33+'февраль 2016'!Y32+'январь 2016'!Y33</f>
        <v>0</v>
      </c>
      <c r="Z38" s="18">
        <f>'март 2016 '!Z33+'февраль 2016'!Z32+'январь 2016'!Z33</f>
        <v>0</v>
      </c>
      <c r="AA38" s="18">
        <f>'март 2016 '!AA33+'февраль 2016'!AA32+'январь 2016'!AA33</f>
        <v>0</v>
      </c>
      <c r="AB38" s="18">
        <f>'март 2016 '!AB33+'февраль 2016'!AB32+'январь 2016'!AB33</f>
        <v>0</v>
      </c>
      <c r="AC38" s="18">
        <f>'март 2016 '!AC33+'февраль 2016'!AC32+'январь 2016'!AC33</f>
        <v>0</v>
      </c>
      <c r="AD38" s="18">
        <f>'март 2016 '!AD33+'февраль 2016'!AD32+'январь 2016'!AD33</f>
        <v>95.364999999999995</v>
      </c>
      <c r="AE38" s="18">
        <f>'март 2016 '!AE33+'февраль 2016'!AE32+'январь 2016'!AE33</f>
        <v>0</v>
      </c>
      <c r="AF38" s="18">
        <f>'март 2016 '!AF33+'февраль 2016'!AF32+'январь 2016'!AF33</f>
        <v>0</v>
      </c>
      <c r="AG38" s="18">
        <f>'март 2016 '!AG33+'февраль 2016'!AG32+'январь 2016'!AG33</f>
        <v>0</v>
      </c>
      <c r="AH38" s="18">
        <f>'март 2016 '!AH33+'февраль 2016'!AH32+'январь 2016'!AH33</f>
        <v>0</v>
      </c>
      <c r="AI38" s="18">
        <f>'март 2016 '!AI33+'февраль 2016'!AI32+'январь 2016'!AI33</f>
        <v>0</v>
      </c>
      <c r="AJ38" s="18">
        <f>'март 2016 '!AJ33+'февраль 2016'!AJ32+'январь 2016'!AJ33</f>
        <v>0</v>
      </c>
      <c r="AK38" s="18">
        <f>'март 2016 '!AK33+'февраль 2016'!AK32+'январь 2016'!AK33</f>
        <v>173.98599999999999</v>
      </c>
      <c r="AL38" s="18">
        <f>'март 2016 '!AL33+'февраль 2016'!AL32+'январь 2016'!AL33</f>
        <v>567.83799999999997</v>
      </c>
      <c r="AM38" s="18">
        <f>'март 2016 '!AM33+'февраль 2016'!AM32+'январь 2016'!AM33</f>
        <v>0</v>
      </c>
      <c r="AN38" s="18">
        <f>'март 2016 '!AN33+'февраль 2016'!AN32+'январь 2016'!AN33</f>
        <v>0</v>
      </c>
      <c r="AO38" s="18">
        <f>'март 2016 '!AO33+'февраль 2016'!AO32+'январь 2016'!AO33</f>
        <v>0</v>
      </c>
      <c r="AP38" s="18">
        <f>'март 2016 '!AP33+'февраль 2016'!AP32+'январь 2016'!AP33</f>
        <v>0</v>
      </c>
      <c r="AQ38" s="18">
        <f>'март 2016 '!AQ33+'февраль 2016'!AQ32+'январь 2016'!AQ33</f>
        <v>0</v>
      </c>
      <c r="AR38" s="18">
        <f>'март 2016 '!AR33+'февраль 2016'!AR32+'январь 2016'!AR33</f>
        <v>0</v>
      </c>
      <c r="AS38" s="18">
        <f>'март 2016 '!AS33+'февраль 2016'!AS32+'январь 2016'!AS33</f>
        <v>0</v>
      </c>
      <c r="AT38" s="18">
        <f>'март 2016 '!AT33+'февраль 2016'!AT32+'январь 2016'!AT33</f>
        <v>0</v>
      </c>
      <c r="AU38" s="18">
        <f>'март 2016 '!AU33+'февраль 2016'!AU32+'январь 2016'!AU33</f>
        <v>0</v>
      </c>
      <c r="AV38" s="18">
        <f>'март 2016 '!AV33+'февраль 2016'!AV32+'январь 2016'!AV33</f>
        <v>0</v>
      </c>
      <c r="AW38" s="18">
        <f>'март 2016 '!AW33+'февраль 2016'!AW32+'январь 2016'!AW33</f>
        <v>0</v>
      </c>
      <c r="AX38" s="18">
        <f>'март 2016 '!AX33+'февраль 2016'!AX32+'январь 2016'!AX33</f>
        <v>0</v>
      </c>
      <c r="AY38" s="18">
        <f>'март 2016 '!AY33+'февраль 2016'!AY32+'январь 2016'!AY33</f>
        <v>0</v>
      </c>
      <c r="AZ38" s="18">
        <f>'март 2016 '!AZ33+'февраль 2016'!AZ32+'январь 2016'!AZ33</f>
        <v>0</v>
      </c>
      <c r="BA38" s="18">
        <f>'март 2016 '!BA33+'февраль 2016'!BA32+'январь 2016'!BA33</f>
        <v>189.125</v>
      </c>
      <c r="BB38" s="18">
        <f>'март 2016 '!BB33+'февраль 2016'!BB32+'январь 2016'!BB33</f>
        <v>0</v>
      </c>
      <c r="BC38" s="18">
        <f>'март 2016 '!BC33+'февраль 2016'!BC32+'январь 2016'!BC33</f>
        <v>0</v>
      </c>
      <c r="BD38" s="18">
        <f>'март 2016 '!BD33+'февраль 2016'!BD32+'январь 2016'!BD33</f>
        <v>0</v>
      </c>
      <c r="BE38" s="18">
        <f>'март 2016 '!BE33+'февраль 2016'!BE32+'январь 2016'!BE33</f>
        <v>0</v>
      </c>
      <c r="BF38" s="18">
        <f>'март 2016 '!BF33+'февраль 2016'!BF32+'январь 2016'!BF33</f>
        <v>0</v>
      </c>
      <c r="BG38" s="18">
        <f>'март 2016 '!BG33+'февраль 2016'!BG32+'январь 2016'!BG33</f>
        <v>210.83100000000002</v>
      </c>
      <c r="BH38" s="18">
        <f>'март 2016 '!BH33+'февраль 2016'!BH32+'январь 2016'!BH33</f>
        <v>198.57900000000001</v>
      </c>
      <c r="BI38" s="18">
        <f>'март 2016 '!BI33+'февраль 2016'!BI32+'январь 2016'!BI33</f>
        <v>0</v>
      </c>
      <c r="BJ38" s="18">
        <f>'март 2016 '!BJ33+'февраль 2016'!BJ32+'январь 2016'!BJ33</f>
        <v>0</v>
      </c>
      <c r="BK38" s="18">
        <f>'март 2016 '!BK33+'февраль 2016'!BK32+'январь 2016'!BK33</f>
        <v>0</v>
      </c>
      <c r="BL38" s="18">
        <f>'март 2016 '!BL33+'февраль 2016'!BL32+'январь 2016'!BL33</f>
        <v>0</v>
      </c>
      <c r="BM38" s="18">
        <f>'март 2016 '!BM33+'февраль 2016'!BM32+'январь 2016'!BM33</f>
        <v>0</v>
      </c>
      <c r="BN38" s="18">
        <f>'март 2016 '!BN33+'февраль 2016'!BN32+'январь 2016'!BN33</f>
        <v>0</v>
      </c>
      <c r="BO38" s="18">
        <f>'март 2016 '!BO33+'февраль 2016'!BO32+'январь 2016'!BO33</f>
        <v>0</v>
      </c>
      <c r="BP38" s="18">
        <f>'март 2016 '!BP33+'февраль 2016'!BP32+'январь 2016'!BP33</f>
        <v>0</v>
      </c>
      <c r="BQ38" s="18">
        <f>'март 2016 '!BQ33+'февраль 2016'!BQ32+'январь 2016'!BQ33</f>
        <v>145.32300000000001</v>
      </c>
      <c r="BR38" s="18">
        <f>'март 2016 '!BR33+'февраль 2016'!BR32+'январь 2016'!BR33</f>
        <v>0</v>
      </c>
      <c r="BS38" s="18">
        <f>'март 2016 '!BS33+'февраль 2016'!BS32+'январь 2016'!BS33</f>
        <v>0</v>
      </c>
      <c r="BT38" s="18">
        <f>'март 2016 '!BT33+'февраль 2016'!BT32+'январь 2016'!BT33</f>
        <v>0</v>
      </c>
      <c r="BU38" s="18">
        <f>'март 2016 '!BU33+'февраль 2016'!BU32+'январь 2016'!BU33</f>
        <v>0</v>
      </c>
      <c r="BV38" s="18">
        <f>'март 2016 '!BV33+'февраль 2016'!BV32+'январь 2016'!BV33</f>
        <v>0</v>
      </c>
      <c r="BW38" s="18">
        <f>'март 2016 '!BW33+'февраль 2016'!BW32+'январь 2016'!BW33</f>
        <v>0</v>
      </c>
      <c r="BX38" s="18">
        <f>'март 2016 '!BX33+'февраль 2016'!BX32+'январь 2016'!BX33</f>
        <v>0</v>
      </c>
      <c r="BY38" s="18">
        <f>'март 2016 '!BY33+'февраль 2016'!BY32+'январь 2016'!BY33</f>
        <v>136.77000000000001</v>
      </c>
      <c r="BZ38" s="18">
        <f>'март 2016 '!BZ33+'февраль 2016'!BZ32+'январь 2016'!BZ33</f>
        <v>0</v>
      </c>
      <c r="CA38" s="18">
        <f>'март 2016 '!CA33+'февраль 2016'!CA32+'январь 2016'!CA33</f>
        <v>0</v>
      </c>
      <c r="CB38" s="18">
        <f>'март 2016 '!CB33+'февраль 2016'!CB32+'январь 2016'!CB33</f>
        <v>0</v>
      </c>
      <c r="CC38" s="18">
        <f>'март 2016 '!CC33+'февраль 2016'!CC32+'январь 2016'!CC33</f>
        <v>0</v>
      </c>
      <c r="CD38" s="18">
        <f>'март 2016 '!CD33+'февраль 2016'!CD32+'январь 2016'!CD33</f>
        <v>0</v>
      </c>
      <c r="CE38" s="18">
        <f>'март 2016 '!CE33+'февраль 2016'!CE32+'январь 2016'!CE33</f>
        <v>0</v>
      </c>
      <c r="CF38" s="18">
        <f>'март 2016 '!CF33+'февраль 2016'!CF32+'январь 2016'!CF33</f>
        <v>0</v>
      </c>
      <c r="CG38" s="18">
        <f>'март 2016 '!CG33+'февраль 2016'!CG32+'январь 2016'!CG33</f>
        <v>0</v>
      </c>
      <c r="CH38" s="18">
        <f>'март 2016 '!CH33+'февраль 2016'!CH32+'январь 2016'!CH33</f>
        <v>0</v>
      </c>
      <c r="CI38" s="18">
        <f>'март 2016 '!CI33+'февраль 2016'!CI32+'январь 2016'!CI33</f>
        <v>0</v>
      </c>
      <c r="CJ38" s="18">
        <f>'март 2016 '!CJ33+'февраль 2016'!CJ32+'январь 2016'!CJ33</f>
        <v>0</v>
      </c>
      <c r="CK38" s="18">
        <f>'март 2016 '!CK33+'февраль 2016'!CK32+'январь 2016'!CK33</f>
        <v>0</v>
      </c>
      <c r="CL38" s="18">
        <f>'март 2016 '!CL33+'февраль 2016'!CL32+'январь 2016'!CL33</f>
        <v>0</v>
      </c>
      <c r="CM38" s="18">
        <f>'март 2016 '!CM33+'февраль 2016'!CM32+'январь 2016'!CM33</f>
        <v>0</v>
      </c>
      <c r="CN38" s="18">
        <f>'март 2016 '!CN33+'февраль 2016'!CN32+'январь 2016'!CN33</f>
        <v>0</v>
      </c>
      <c r="CO38" s="18">
        <f>'март 2016 '!CO33+'февраль 2016'!CO32+'январь 2016'!CO33</f>
        <v>0</v>
      </c>
      <c r="CP38" s="18">
        <f>'март 2016 '!CP33+'февраль 2016'!CP32+'январь 2016'!CP33</f>
        <v>0</v>
      </c>
      <c r="CQ38" s="18">
        <f>'март 2016 '!CQ33+'февраль 2016'!CQ32+'январь 2016'!CQ33</f>
        <v>0</v>
      </c>
      <c r="CR38" s="18">
        <f>'март 2016 '!CR33+'февраль 2016'!CR32+'январь 2016'!CR33</f>
        <v>0</v>
      </c>
      <c r="CS38" s="18">
        <f>'март 2016 '!CS33+'февраль 2016'!CS32+'январь 2016'!CS33</f>
        <v>0</v>
      </c>
      <c r="CT38" s="18">
        <f>'март 2016 '!CT33+'февраль 2016'!CT32+'январь 2016'!CT33</f>
        <v>0</v>
      </c>
      <c r="CU38" s="18">
        <f>'март 2016 '!CU33+'февраль 2016'!CU32+'январь 2016'!CU33</f>
        <v>0</v>
      </c>
      <c r="CV38" s="18">
        <f>'март 2016 '!CV33+'февраль 2016'!CV32+'январь 2016'!CV33</f>
        <v>0</v>
      </c>
      <c r="CW38" s="18">
        <f>'март 2016 '!CW33+'февраль 2016'!CW32+'январь 2016'!CW33</f>
        <v>0</v>
      </c>
      <c r="CX38" s="18">
        <f>'март 2016 '!CX33+'февраль 2016'!CX32+'январь 2016'!CX33</f>
        <v>0</v>
      </c>
      <c r="CY38" s="18">
        <f>'март 2016 '!CY33+'февраль 2016'!CY32+'январь 2016'!CY33</f>
        <v>0</v>
      </c>
      <c r="CZ38" s="18">
        <f>'март 2016 '!CZ33+'февраль 2016'!CZ32+'январь 2016'!CZ33</f>
        <v>0</v>
      </c>
      <c r="DA38" s="18">
        <f>'март 2016 '!DA33+'февраль 2016'!DA32+'январь 2016'!DA33</f>
        <v>0</v>
      </c>
      <c r="DB38" s="18">
        <f>'март 2016 '!DB33+'февраль 2016'!DB32+'январь 2016'!DB33</f>
        <v>0</v>
      </c>
      <c r="DC38" s="18">
        <f>'март 2016 '!DC33+'февраль 2016'!DC32+'январь 2016'!DC33</f>
        <v>0</v>
      </c>
      <c r="DD38" s="18">
        <f>'март 2016 '!DD33+'февраль 2016'!DD32+'январь 2016'!DD33</f>
        <v>0</v>
      </c>
      <c r="DE38" s="18">
        <f>'март 2016 '!DE33+'февраль 2016'!DE32+'январь 2016'!DE33</f>
        <v>0</v>
      </c>
      <c r="DF38" s="18">
        <f>'март 2016 '!DF33+'февраль 2016'!DF32+'январь 2016'!DF33</f>
        <v>0</v>
      </c>
      <c r="DG38" s="18">
        <f>'март 2016 '!DG33+'февраль 2016'!DG32+'январь 2016'!DG33</f>
        <v>0</v>
      </c>
      <c r="DH38" s="18">
        <f>'март 2016 '!DH33+'февраль 2016'!DH32+'январь 2016'!DH33</f>
        <v>0</v>
      </c>
      <c r="DI38" s="18">
        <f>'март 2016 '!DI33+'февраль 2016'!DI32+'январь 2016'!DI33</f>
        <v>198.69900000000001</v>
      </c>
      <c r="DJ38" s="18">
        <f>'март 2016 '!DJ33+'февраль 2016'!DJ32+'январь 2016'!DJ33</f>
        <v>0</v>
      </c>
      <c r="DK38" s="18">
        <f>'март 2016 '!DK33+'февраль 2016'!DK32+'январь 2016'!DK33</f>
        <v>0</v>
      </c>
      <c r="DL38" s="18">
        <f>'март 2016 '!DL33+'февраль 2016'!DL32+'январь 2016'!DL33</f>
        <v>0</v>
      </c>
      <c r="DM38" s="18">
        <f>'март 2016 '!DM33+'февраль 2016'!DM32+'январь 2016'!DM33</f>
        <v>0</v>
      </c>
      <c r="DN38" s="18">
        <f>'март 2016 '!DN33+'февраль 2016'!DN32+'январь 2016'!DN33</f>
        <v>0</v>
      </c>
      <c r="DO38" s="18">
        <f>'март 2016 '!DO33+'февраль 2016'!DO32+'январь 2016'!DO33</f>
        <v>0</v>
      </c>
      <c r="DP38" s="18">
        <f>'март 2016 '!DP33+'февраль 2016'!DP32+'январь 2016'!DP33</f>
        <v>0</v>
      </c>
      <c r="DQ38" s="18">
        <f>'март 2016 '!DQ33+'февраль 2016'!DQ32+'январь 2016'!DQ33</f>
        <v>0</v>
      </c>
      <c r="DR38" s="18">
        <f>'март 2016 '!DR33+'февраль 2016'!DR32+'январь 2016'!DR33</f>
        <v>0</v>
      </c>
      <c r="DS38" s="18">
        <f>'март 2016 '!DS33+'февраль 2016'!DS32+'январь 2016'!DS33</f>
        <v>0</v>
      </c>
      <c r="DT38" s="18">
        <f>'март 2016 '!DT33+'февраль 2016'!DT32+'январь 2016'!DT33</f>
        <v>0</v>
      </c>
      <c r="DU38" s="18">
        <f>'март 2016 '!DU33+'февраль 2016'!DU32+'январь 2016'!DU33</f>
        <v>0</v>
      </c>
      <c r="DV38" s="18">
        <f>'март 2016 '!DV33+'февраль 2016'!DV32+'январь 2016'!DV33</f>
        <v>0</v>
      </c>
      <c r="DW38" s="18">
        <f>'март 2016 '!DW33+'февраль 2016'!DW32+'январь 2016'!DW33</f>
        <v>0</v>
      </c>
      <c r="DX38" s="18">
        <f>'март 2016 '!DX33+'февраль 2016'!DX32+'январь 2016'!DX33</f>
        <v>0</v>
      </c>
      <c r="DY38" s="18">
        <f>'март 2016 '!DY33+'февраль 2016'!DY32+'январь 2016'!DY33</f>
        <v>0</v>
      </c>
      <c r="DZ38" s="18">
        <f>'март 2016 '!DZ33+'февраль 2016'!DZ32+'январь 2016'!DZ33</f>
        <v>0</v>
      </c>
      <c r="EA38" s="18">
        <f>'март 2016 '!EA33+'февраль 2016'!EA32+'январь 2016'!EA33</f>
        <v>0</v>
      </c>
      <c r="EB38" s="18">
        <f>'март 2016 '!EB33+'февраль 2016'!EB32+'январь 2016'!EB33</f>
        <v>0</v>
      </c>
      <c r="EC38" s="18">
        <f>'март 2016 '!EC33+'февраль 2016'!EC32+'январь 2016'!EC33</f>
        <v>0</v>
      </c>
      <c r="ED38" s="18">
        <f>'март 2016 '!ED33+'февраль 2016'!ED32+'январь 2016'!ED33</f>
        <v>0</v>
      </c>
      <c r="EE38" s="18">
        <f>'март 2016 '!EE33+'февраль 2016'!EE32+'январь 2016'!EE33</f>
        <v>0</v>
      </c>
      <c r="EF38" s="18">
        <f>'март 2016 '!EF33+'февраль 2016'!EF32+'январь 2016'!EF33</f>
        <v>0</v>
      </c>
      <c r="EG38" s="18">
        <f>'март 2016 '!EG33+'февраль 2016'!EG32+'январь 2016'!EG33</f>
        <v>0</v>
      </c>
      <c r="EH38" s="18">
        <f>'март 2016 '!EH33+'февраль 2016'!EH32+'январь 2016'!EH33</f>
        <v>0</v>
      </c>
      <c r="EI38" s="18">
        <f>'март 2016 '!EI33+'февраль 2016'!EI32+'январь 2016'!EI33</f>
        <v>0</v>
      </c>
      <c r="EJ38" s="18">
        <f>'март 2016 '!EJ33+'февраль 2016'!EJ32+'январь 2016'!EJ33</f>
        <v>0</v>
      </c>
      <c r="EK38" s="18">
        <f>'март 2016 '!EK33+'февраль 2016'!EK32+'январь 2016'!EK33</f>
        <v>0</v>
      </c>
      <c r="EL38" s="18">
        <f>'март 2016 '!EL33+'февраль 2016'!EL32+'январь 2016'!EL33</f>
        <v>0</v>
      </c>
      <c r="EM38" s="18">
        <f>'март 2016 '!EM33+'февраль 2016'!EM32+'январь 2016'!EM33</f>
        <v>396.13499999999999</v>
      </c>
      <c r="EN38" s="18">
        <f>'март 2016 '!EN33+'февраль 2016'!EN32+'январь 2016'!EN33</f>
        <v>0</v>
      </c>
      <c r="EO38" s="18">
        <f>'март 2016 '!EO33+'февраль 2016'!EO32+'январь 2016'!EO33</f>
        <v>0</v>
      </c>
      <c r="EP38" s="18">
        <f>'март 2016 '!EP33+'февраль 2016'!EP32+'январь 2016'!EP33</f>
        <v>0</v>
      </c>
      <c r="EQ38" s="18">
        <f>'март 2016 '!EQ33+'февраль 2016'!EQ32+'январь 2016'!EQ33</f>
        <v>0</v>
      </c>
      <c r="ER38" s="18">
        <f>'март 2016 '!ER33+'февраль 2016'!ER32+'январь 2016'!ER33</f>
        <v>0</v>
      </c>
      <c r="ES38" s="18">
        <f>'март 2016 '!ES33+'февраль 2016'!ES32+'январь 2016'!ES33</f>
        <v>0</v>
      </c>
      <c r="ET38" s="18">
        <f>'март 2016 '!ET33+'февраль 2016'!ET32+'январь 2016'!ET33</f>
        <v>0</v>
      </c>
      <c r="EU38" s="18">
        <f>'март 2016 '!EU33+'февраль 2016'!EU32+'январь 2016'!EU33</f>
        <v>0</v>
      </c>
      <c r="EV38" s="18">
        <f>'март 2016 '!EV33+'февраль 2016'!EV32+'январь 2016'!EV33</f>
        <v>384.92700000000002</v>
      </c>
      <c r="EW38" s="18">
        <f>'март 2016 '!EW33+'февраль 2016'!EW32+'январь 2016'!EW33</f>
        <v>0</v>
      </c>
      <c r="EX38" s="18">
        <f>'март 2016 '!EX33+'февраль 2016'!EX32+'январь 2016'!EX33</f>
        <v>0</v>
      </c>
      <c r="EY38" s="18">
        <f>'март 2016 '!EY33+'февраль 2016'!EY32+'январь 2016'!EY33</f>
        <v>199.905</v>
      </c>
      <c r="EZ38" s="18">
        <f>'март 2016 '!EZ33+'февраль 2016'!EZ32+'январь 2016'!EZ33</f>
        <v>0</v>
      </c>
      <c r="FA38" s="18">
        <f>'март 2016 '!FA33+'февраль 2016'!FA32+'январь 2016'!FA33</f>
        <v>0</v>
      </c>
      <c r="FB38" s="18">
        <f>'март 2016 '!FB33+'февраль 2016'!FB32+'январь 2016'!FB33</f>
        <v>0</v>
      </c>
      <c r="FC38" s="18">
        <f>'март 2016 '!FC33+'февраль 2016'!FC32+'январь 2016'!FC33</f>
        <v>0</v>
      </c>
      <c r="FD38" s="18">
        <f>'март 2016 '!FD33+'февраль 2016'!FD32+'январь 2016'!FD33</f>
        <v>0</v>
      </c>
      <c r="FE38" s="18">
        <f>'март 2016 '!FE33+'февраль 2016'!FE32+'январь 2016'!FE33</f>
        <v>0</v>
      </c>
      <c r="FF38" s="18">
        <f>'март 2016 '!FF33+'февраль 2016'!FF32+'январь 2016'!FF33</f>
        <v>0</v>
      </c>
      <c r="FG38" s="18">
        <f>'март 2016 '!FG33+'февраль 2016'!FG32+'январь 2016'!FG33</f>
        <v>0</v>
      </c>
      <c r="FH38" s="18">
        <f>'март 2016 '!FH33+'февраль 2016'!FH32+'январь 2016'!FH33</f>
        <v>256.46799999999996</v>
      </c>
      <c r="FI38" s="18">
        <f>'март 2016 '!FI33+'февраль 2016'!FI32+'январь 2016'!FI33</f>
        <v>0</v>
      </c>
      <c r="FJ38" s="18">
        <f>'март 2016 '!FJ33+'февраль 2016'!FJ32+'январь 2016'!FJ33</f>
        <v>0</v>
      </c>
      <c r="FK38" s="18">
        <f>'март 2016 '!FK33+'февраль 2016'!FK32+'январь 2016'!FK33</f>
        <v>0</v>
      </c>
      <c r="FL38" s="18">
        <f>'март 2016 '!FL33+'февраль 2016'!FL32+'январь 2016'!FL33</f>
        <v>0</v>
      </c>
      <c r="FM38" s="18">
        <f>'март 2016 '!FM33+'февраль 2016'!FM32+'январь 2016'!FM33</f>
        <v>0</v>
      </c>
      <c r="FN38" s="18">
        <f>'март 2016 '!FN33+'февраль 2016'!FN32+'январь 2016'!FN33</f>
        <v>0</v>
      </c>
      <c r="FO38" s="18">
        <f>'март 2016 '!FO33+'февраль 2016'!FO32+'январь 2016'!FO33</f>
        <v>0</v>
      </c>
      <c r="FP38" s="18">
        <f>'март 2016 '!FP33+'февраль 2016'!FP32+'январь 2016'!FP33</f>
        <v>0</v>
      </c>
      <c r="FQ38" s="18">
        <f>'март 2016 '!FQ33+'февраль 2016'!FQ32+'январь 2016'!FQ33</f>
        <v>0</v>
      </c>
      <c r="FR38" s="18">
        <f>'март 2016 '!FR33+'февраль 2016'!FR32+'январь 2016'!FR33</f>
        <v>0</v>
      </c>
      <c r="FS38" s="18">
        <f>'март 2016 '!FS33+'февраль 2016'!FS32+'январь 2016'!FS33</f>
        <v>0</v>
      </c>
      <c r="FT38" s="18">
        <f>'март 2016 '!FT33+'февраль 2016'!FT32+'январь 2016'!FT33</f>
        <v>0</v>
      </c>
      <c r="FU38" s="18">
        <f>'март 2016 '!FU33+'февраль 2016'!FU32+'январь 2016'!FU33</f>
        <v>0</v>
      </c>
      <c r="FV38" s="18">
        <f>'март 2016 '!FV33+'февраль 2016'!FV32+'январь 2016'!FV33</f>
        <v>0</v>
      </c>
      <c r="FW38" s="18">
        <f>'март 2016 '!FW33+'февраль 2016'!FW32+'январь 2016'!FW33</f>
        <v>0</v>
      </c>
      <c r="FX38" s="18">
        <f>'март 2016 '!FX33+'февраль 2016'!FX32+'январь 2016'!FX33</f>
        <v>0</v>
      </c>
      <c r="FY38" s="18">
        <f>'март 2016 '!FY33+'февраль 2016'!FY32+'январь 2016'!FY33</f>
        <v>0</v>
      </c>
      <c r="FZ38" s="18">
        <f>'март 2016 '!FZ33+'февраль 2016'!FZ32+'январь 2016'!FZ33</f>
        <v>0</v>
      </c>
      <c r="GA38" s="18">
        <f>'март 2016 '!GA33+'февраль 2016'!GA32+'январь 2016'!GA33</f>
        <v>0</v>
      </c>
      <c r="GB38" s="18">
        <f>'март 2016 '!GB33+'февраль 2016'!GB32+'январь 2016'!GB33</f>
        <v>0</v>
      </c>
      <c r="GC38" s="18">
        <f>'март 2016 '!GC33+'февраль 2016'!GC32+'январь 2016'!GC33</f>
        <v>0</v>
      </c>
      <c r="GD38" s="18">
        <f>'март 2016 '!GD33+'февраль 2016'!GD32+'январь 2016'!GD33</f>
        <v>0</v>
      </c>
      <c r="GE38" s="18">
        <f>'март 2016 '!GE33+'февраль 2016'!GE32+'январь 2016'!GE33</f>
        <v>0</v>
      </c>
      <c r="GF38" s="18">
        <f>'март 2016 '!GF33+'февраль 2016'!GF32+'январь 2016'!GF33</f>
        <v>0</v>
      </c>
      <c r="GG38" s="18">
        <f>'март 2016 '!GG33+'февраль 2016'!GG32+'январь 2016'!GG33</f>
        <v>0</v>
      </c>
      <c r="GH38" s="18">
        <f>'март 2016 '!GH33+'февраль 2016'!GH32+'январь 2016'!GH33</f>
        <v>0</v>
      </c>
      <c r="GI38" s="18">
        <f>'март 2016 '!GI33+'февраль 2016'!GI32+'январь 2016'!GI33</f>
        <v>0</v>
      </c>
      <c r="GJ38" s="18">
        <f>'март 2016 '!GJ33+'февраль 2016'!GJ32+'январь 2016'!GJ33</f>
        <v>0</v>
      </c>
      <c r="GK38" s="18">
        <f>'март 2016 '!GK33+'февраль 2016'!GK32+'январь 2016'!GK33</f>
        <v>0</v>
      </c>
      <c r="GL38" s="18">
        <f>'март 2016 '!GL33+'февраль 2016'!GL32+'январь 2016'!GL33</f>
        <v>0</v>
      </c>
      <c r="GM38" s="18">
        <f>'март 2016 '!GM33+'февраль 2016'!GM32+'январь 2016'!GM33</f>
        <v>0</v>
      </c>
      <c r="GN38" s="18">
        <f>'март 2016 '!GN33+'февраль 2016'!GN32+'январь 2016'!GN33</f>
        <v>0</v>
      </c>
      <c r="GO38" s="18">
        <f>'март 2016 '!GO33+'февраль 2016'!GO32+'январь 2016'!GO33</f>
        <v>0</v>
      </c>
      <c r="GP38" s="18">
        <f>'март 2016 '!GP33+'февраль 2016'!GP32+'январь 2016'!GP33</f>
        <v>0</v>
      </c>
      <c r="GQ38" s="18">
        <f>'март 2016 '!GQ33+'февраль 2016'!GQ32+'январь 2016'!GQ33</f>
        <v>0</v>
      </c>
      <c r="GR38" s="18">
        <f>'март 2016 '!GR33+'февраль 2016'!GR32+'январь 2016'!GR33</f>
        <v>0</v>
      </c>
      <c r="GS38" s="18">
        <f>'март 2016 '!GS33+'февраль 2016'!GS32+'январь 2016'!GS33</f>
        <v>0</v>
      </c>
      <c r="GT38" s="18">
        <f>'март 2016 '!GT33+'февраль 2016'!GT32+'январь 2016'!GT33</f>
        <v>0</v>
      </c>
      <c r="GU38" s="18">
        <f>'март 2016 '!GU33+'февраль 2016'!GU32+'январь 2016'!GU33</f>
        <v>0</v>
      </c>
      <c r="GV38" s="18">
        <f>'март 2016 '!GV33+'февраль 2016'!GV32+'январь 2016'!GV33</f>
        <v>224.74</v>
      </c>
      <c r="GW38" s="18">
        <f>'март 2016 '!GW33+'февраль 2016'!GW32+'январь 2016'!GW33</f>
        <v>0</v>
      </c>
      <c r="GX38" s="18">
        <f>'март 2016 '!GX33+'февраль 2016'!GX32+'январь 2016'!GX33</f>
        <v>0</v>
      </c>
      <c r="GY38" s="18">
        <f>'март 2016 '!GY33+'февраль 2016'!GY32+'январь 2016'!GY33</f>
        <v>0</v>
      </c>
      <c r="GZ38" s="18">
        <f>'март 2016 '!GZ33+'февраль 2016'!GZ32+'январь 2016'!GZ33</f>
        <v>0</v>
      </c>
      <c r="HA38" s="18">
        <f>'март 2016 '!HA33+'февраль 2016'!HA32+'январь 2016'!HA33</f>
        <v>0</v>
      </c>
      <c r="HB38" s="18">
        <f>'март 2016 '!HB33+'февраль 2016'!HB32+'январь 2016'!HB33</f>
        <v>81.466999999999999</v>
      </c>
      <c r="HC38" s="18">
        <f>'март 2016 '!HC33+'февраль 2016'!HC32+'январь 2016'!HC33</f>
        <v>177.60900000000001</v>
      </c>
      <c r="HD38" s="18">
        <f>'март 2016 '!HD33+'февраль 2016'!HD32+'январь 2016'!HD33</f>
        <v>0</v>
      </c>
      <c r="HE38" s="18">
        <f>'март 2016 '!HE33+'февраль 2016'!HE32+'январь 2016'!HE33</f>
        <v>0</v>
      </c>
      <c r="HF38" s="18">
        <f>'март 2016 '!HF33+'февраль 2016'!HF32+'январь 2016'!HF33</f>
        <v>0</v>
      </c>
      <c r="HG38" s="18">
        <f>'март 2016 '!HG33+'февраль 2016'!HG32+'январь 2016'!HG33</f>
        <v>0</v>
      </c>
      <c r="HH38" s="18">
        <f>'март 2016 '!HH33+'февраль 2016'!HH32+'январь 2016'!HH33</f>
        <v>0</v>
      </c>
      <c r="HI38" s="18">
        <f>'март 2016 '!HI33+'февраль 2016'!HI32+'январь 2016'!HI33</f>
        <v>0</v>
      </c>
      <c r="HJ38" s="18">
        <f>'март 2016 '!HJ33+'февраль 2016'!HJ32+'январь 2016'!HJ33</f>
        <v>0</v>
      </c>
      <c r="HK38" s="18">
        <f>'март 2016 '!HK33+'февраль 2016'!HK32+'январь 2016'!HK33</f>
        <v>0</v>
      </c>
      <c r="HL38" s="18">
        <f>'март 2016 '!HL33+'февраль 2016'!HL32+'январь 2016'!HL33</f>
        <v>0</v>
      </c>
      <c r="HM38" s="18">
        <f>'март 2016 '!HM33+'февраль 2016'!HM32+'январь 2016'!HM33</f>
        <v>470.66499999999996</v>
      </c>
      <c r="HN38" s="18">
        <f>'март 2016 '!HN33+'февраль 2016'!HN32+'январь 2016'!HN33</f>
        <v>0</v>
      </c>
      <c r="HO38" s="18">
        <f>'март 2016 '!HO33+'февраль 2016'!HO32+'январь 2016'!HO33</f>
        <v>0</v>
      </c>
      <c r="HP38" s="18">
        <f>'март 2016 '!HP33+'февраль 2016'!HP32+'январь 2016'!HP33</f>
        <v>0</v>
      </c>
      <c r="HQ38" s="18">
        <f>'март 2016 '!HQ33+'февраль 2016'!HQ32+'январь 2016'!HQ33</f>
        <v>0</v>
      </c>
      <c r="HR38" s="18">
        <f>'март 2016 '!HR33+'февраль 2016'!HR32+'январь 2016'!HR33</f>
        <v>0</v>
      </c>
      <c r="HS38" s="18">
        <f>'март 2016 '!HS33+'февраль 2016'!HS32+'январь 2016'!HS33</f>
        <v>0</v>
      </c>
      <c r="HT38" s="18">
        <f>'март 2016 '!HT33+'февраль 2016'!HT32+'январь 2016'!HT33</f>
        <v>0</v>
      </c>
      <c r="HU38" s="18">
        <f>'март 2016 '!HU33+'февраль 2016'!HU32+'январь 2016'!HU33</f>
        <v>0</v>
      </c>
      <c r="HV38" s="18">
        <f>'март 2016 '!HV33+'февраль 2016'!HV32+'январь 2016'!HV33</f>
        <v>0</v>
      </c>
      <c r="HW38" s="18">
        <f>'март 2016 '!HW33+'февраль 2016'!HW32+'январь 2016'!HW33</f>
        <v>0</v>
      </c>
      <c r="HX38" s="18">
        <f>'март 2016 '!HX33+'февраль 2016'!HX32+'январь 2016'!HX33</f>
        <v>72.909000000000006</v>
      </c>
      <c r="HY38" s="18">
        <f>'март 2016 '!HY33+'февраль 2016'!HY32+'январь 2016'!HY33</f>
        <v>0</v>
      </c>
      <c r="HZ38" s="18">
        <f>'март 2016 '!HZ33+'февраль 2016'!HZ32+'январь 2016'!HZ33</f>
        <v>0</v>
      </c>
      <c r="IA38" s="18">
        <f>'март 2016 '!IA33+'февраль 2016'!IA32+'январь 2016'!IA33</f>
        <v>0</v>
      </c>
      <c r="IB38" s="18">
        <f>'март 2016 '!IB33+'февраль 2016'!IB32+'январь 2016'!IB33</f>
        <v>0</v>
      </c>
      <c r="IC38" s="18">
        <f>'март 2016 '!IC33+'февраль 2016'!IC32+'январь 2016'!IC33</f>
        <v>0</v>
      </c>
      <c r="ID38" s="18">
        <f>'март 2016 '!ID33+'февраль 2016'!ID32+'январь 2016'!ID33</f>
        <v>0</v>
      </c>
      <c r="IE38" s="18">
        <f>'март 2016 '!IE33+'февраль 2016'!IE32+'январь 2016'!IE33</f>
        <v>0</v>
      </c>
      <c r="IF38" s="18">
        <f>'март 2016 '!IF33+'февраль 2016'!IF32+'январь 2016'!IF33</f>
        <v>737.59</v>
      </c>
    </row>
    <row r="39" spans="1:240" ht="13.5" customHeight="1">
      <c r="A39" s="15" t="s">
        <v>51</v>
      </c>
      <c r="B39" s="45" t="s">
        <v>52</v>
      </c>
      <c r="C39" s="16" t="s">
        <v>20</v>
      </c>
      <c r="D39" s="23">
        <f t="shared" si="4"/>
        <v>0</v>
      </c>
      <c r="E39" s="17">
        <f t="shared" ref="E39:E70" si="5">SUM(G39:IF39)</f>
        <v>0</v>
      </c>
      <c r="F39" s="21"/>
      <c r="G39" s="18">
        <f>'март 2016 '!G34+'февраль 2016'!G33+'январь 2016'!G34</f>
        <v>0</v>
      </c>
      <c r="H39" s="18">
        <f>'март 2016 '!H34+'февраль 2016'!H33+'январь 2016'!H34</f>
        <v>0</v>
      </c>
      <c r="I39" s="18">
        <f>'март 2016 '!I34+'февраль 2016'!I33+'январь 2016'!I34</f>
        <v>0</v>
      </c>
      <c r="J39" s="18">
        <f>'март 2016 '!J34+'февраль 2016'!J33+'январь 2016'!J34</f>
        <v>0</v>
      </c>
      <c r="K39" s="18">
        <f>'март 2016 '!K34+'февраль 2016'!K33+'январь 2016'!K34</f>
        <v>0</v>
      </c>
      <c r="L39" s="18">
        <f>'март 2016 '!L34+'февраль 2016'!L33+'январь 2016'!L34</f>
        <v>0</v>
      </c>
      <c r="M39" s="18">
        <f>'март 2016 '!M34+'февраль 2016'!M33+'январь 2016'!M34</f>
        <v>0</v>
      </c>
      <c r="N39" s="18">
        <f>'март 2016 '!N34+'февраль 2016'!N33+'январь 2016'!N34</f>
        <v>0</v>
      </c>
      <c r="O39" s="18">
        <f>'март 2016 '!O34+'февраль 2016'!O33+'январь 2016'!O34</f>
        <v>0</v>
      </c>
      <c r="P39" s="18">
        <f>'март 2016 '!P34+'февраль 2016'!P33+'январь 2016'!P34</f>
        <v>0</v>
      </c>
      <c r="Q39" s="18">
        <f>'март 2016 '!Q34+'февраль 2016'!Q33+'январь 2016'!Q34</f>
        <v>0</v>
      </c>
      <c r="R39" s="18">
        <f>'март 2016 '!R34+'февраль 2016'!R33+'январь 2016'!R34</f>
        <v>0</v>
      </c>
      <c r="S39" s="18">
        <f>'март 2016 '!S34+'февраль 2016'!S33+'январь 2016'!S34</f>
        <v>0</v>
      </c>
      <c r="T39" s="18">
        <f>'март 2016 '!T34+'февраль 2016'!T33+'январь 2016'!T34</f>
        <v>0</v>
      </c>
      <c r="U39" s="18">
        <f>'март 2016 '!U34+'февраль 2016'!U33+'январь 2016'!U34</f>
        <v>0</v>
      </c>
      <c r="V39" s="18">
        <f>'март 2016 '!V34+'февраль 2016'!V33+'январь 2016'!V34</f>
        <v>0</v>
      </c>
      <c r="W39" s="18">
        <f>'март 2016 '!W34+'февраль 2016'!W33+'январь 2016'!W34</f>
        <v>0</v>
      </c>
      <c r="X39" s="18">
        <f>'март 2016 '!X34+'февраль 2016'!X33+'январь 2016'!X34</f>
        <v>0</v>
      </c>
      <c r="Y39" s="18">
        <f>'март 2016 '!Y34+'февраль 2016'!Y33+'январь 2016'!Y34</f>
        <v>0</v>
      </c>
      <c r="Z39" s="18">
        <f>'март 2016 '!Z34+'февраль 2016'!Z33+'январь 2016'!Z34</f>
        <v>0</v>
      </c>
      <c r="AA39" s="18">
        <f>'март 2016 '!AA34+'февраль 2016'!AA33+'январь 2016'!AA34</f>
        <v>0</v>
      </c>
      <c r="AB39" s="18">
        <f>'март 2016 '!AB34+'февраль 2016'!AB33+'январь 2016'!AB34</f>
        <v>0</v>
      </c>
      <c r="AC39" s="18">
        <f>'март 2016 '!AC34+'февраль 2016'!AC33+'январь 2016'!AC34</f>
        <v>0</v>
      </c>
      <c r="AD39" s="18">
        <f>'март 2016 '!AD34+'февраль 2016'!AD33+'январь 2016'!AD34</f>
        <v>0</v>
      </c>
      <c r="AE39" s="18">
        <f>'март 2016 '!AE34+'февраль 2016'!AE33+'январь 2016'!AE34</f>
        <v>0</v>
      </c>
      <c r="AF39" s="18">
        <f>'март 2016 '!AF34+'февраль 2016'!AF33+'январь 2016'!AF34</f>
        <v>0</v>
      </c>
      <c r="AG39" s="18">
        <f>'март 2016 '!AG34+'февраль 2016'!AG33+'январь 2016'!AG34</f>
        <v>0</v>
      </c>
      <c r="AH39" s="18">
        <f>'март 2016 '!AH34+'февраль 2016'!AH33+'январь 2016'!AH34</f>
        <v>0</v>
      </c>
      <c r="AI39" s="18">
        <f>'март 2016 '!AI34+'февраль 2016'!AI33+'январь 2016'!AI34</f>
        <v>0</v>
      </c>
      <c r="AJ39" s="18">
        <f>'март 2016 '!AJ34+'февраль 2016'!AJ33+'январь 2016'!AJ34</f>
        <v>0</v>
      </c>
      <c r="AK39" s="18">
        <f>'март 2016 '!AK34+'февраль 2016'!AK33+'январь 2016'!AK34</f>
        <v>0</v>
      </c>
      <c r="AL39" s="18">
        <f>'март 2016 '!AL34+'февраль 2016'!AL33+'январь 2016'!AL34</f>
        <v>0</v>
      </c>
      <c r="AM39" s="18">
        <f>'март 2016 '!AM34+'февраль 2016'!AM33+'январь 2016'!AM34</f>
        <v>0</v>
      </c>
      <c r="AN39" s="18">
        <f>'март 2016 '!AN34+'февраль 2016'!AN33+'январь 2016'!AN34</f>
        <v>0</v>
      </c>
      <c r="AO39" s="18">
        <f>'март 2016 '!AO34+'февраль 2016'!AO33+'январь 2016'!AO34</f>
        <v>0</v>
      </c>
      <c r="AP39" s="18">
        <f>'март 2016 '!AP34+'февраль 2016'!AP33+'январь 2016'!AP34</f>
        <v>0</v>
      </c>
      <c r="AQ39" s="18">
        <f>'март 2016 '!AQ34+'февраль 2016'!AQ33+'январь 2016'!AQ34</f>
        <v>0</v>
      </c>
      <c r="AR39" s="18">
        <f>'март 2016 '!AR34+'февраль 2016'!AR33+'январь 2016'!AR34</f>
        <v>0</v>
      </c>
      <c r="AS39" s="18">
        <f>'март 2016 '!AS34+'февраль 2016'!AS33+'январь 2016'!AS34</f>
        <v>0</v>
      </c>
      <c r="AT39" s="18">
        <f>'март 2016 '!AT34+'февраль 2016'!AT33+'январь 2016'!AT34</f>
        <v>0</v>
      </c>
      <c r="AU39" s="18">
        <f>'март 2016 '!AU34+'февраль 2016'!AU33+'январь 2016'!AU34</f>
        <v>0</v>
      </c>
      <c r="AV39" s="18">
        <f>'март 2016 '!AV34+'февраль 2016'!AV33+'январь 2016'!AV34</f>
        <v>0</v>
      </c>
      <c r="AW39" s="18">
        <f>'март 2016 '!AW34+'февраль 2016'!AW33+'январь 2016'!AW34</f>
        <v>0</v>
      </c>
      <c r="AX39" s="18">
        <f>'март 2016 '!AX34+'февраль 2016'!AX33+'январь 2016'!AX34</f>
        <v>0</v>
      </c>
      <c r="AY39" s="18">
        <f>'март 2016 '!AY34+'февраль 2016'!AY33+'январь 2016'!AY34</f>
        <v>0</v>
      </c>
      <c r="AZ39" s="18">
        <f>'март 2016 '!AZ34+'февраль 2016'!AZ33+'январь 2016'!AZ34</f>
        <v>0</v>
      </c>
      <c r="BA39" s="18">
        <f>'март 2016 '!BA34+'февраль 2016'!BA33+'январь 2016'!BA34</f>
        <v>0</v>
      </c>
      <c r="BB39" s="18">
        <f>'март 2016 '!BB34+'февраль 2016'!BB33+'январь 2016'!BB34</f>
        <v>0</v>
      </c>
      <c r="BC39" s="18">
        <f>'март 2016 '!BC34+'февраль 2016'!BC33+'январь 2016'!BC34</f>
        <v>0</v>
      </c>
      <c r="BD39" s="18">
        <f>'март 2016 '!BD34+'февраль 2016'!BD33+'январь 2016'!BD34</f>
        <v>0</v>
      </c>
      <c r="BE39" s="18">
        <f>'март 2016 '!BE34+'февраль 2016'!BE33+'январь 2016'!BE34</f>
        <v>0</v>
      </c>
      <c r="BF39" s="18">
        <f>'март 2016 '!BF34+'февраль 2016'!BF33+'январь 2016'!BF34</f>
        <v>0</v>
      </c>
      <c r="BG39" s="18">
        <f>'март 2016 '!BG34+'февраль 2016'!BG33+'январь 2016'!BG34</f>
        <v>0</v>
      </c>
      <c r="BH39" s="18">
        <f>'март 2016 '!BH34+'февраль 2016'!BH33+'январь 2016'!BH34</f>
        <v>0</v>
      </c>
      <c r="BI39" s="18">
        <f>'март 2016 '!BI34+'февраль 2016'!BI33+'январь 2016'!BI34</f>
        <v>0</v>
      </c>
      <c r="BJ39" s="18">
        <f>'март 2016 '!BJ34+'февраль 2016'!BJ33+'январь 2016'!BJ34</f>
        <v>0</v>
      </c>
      <c r="BK39" s="18">
        <f>'март 2016 '!BK34+'февраль 2016'!BK33+'январь 2016'!BK34</f>
        <v>0</v>
      </c>
      <c r="BL39" s="18">
        <f>'март 2016 '!BL34+'февраль 2016'!BL33+'январь 2016'!BL34</f>
        <v>0</v>
      </c>
      <c r="BM39" s="18">
        <f>'март 2016 '!BM34+'февраль 2016'!BM33+'январь 2016'!BM34</f>
        <v>0</v>
      </c>
      <c r="BN39" s="18">
        <f>'март 2016 '!BN34+'февраль 2016'!BN33+'январь 2016'!BN34</f>
        <v>0</v>
      </c>
      <c r="BO39" s="18">
        <f>'март 2016 '!BO34+'февраль 2016'!BO33+'январь 2016'!BO34</f>
        <v>0</v>
      </c>
      <c r="BP39" s="18">
        <f>'март 2016 '!BP34+'февраль 2016'!BP33+'январь 2016'!BP34</f>
        <v>0</v>
      </c>
      <c r="BQ39" s="18">
        <f>'март 2016 '!BQ34+'февраль 2016'!BQ33+'январь 2016'!BQ34</f>
        <v>0</v>
      </c>
      <c r="BR39" s="18">
        <f>'март 2016 '!BR34+'февраль 2016'!BR33+'январь 2016'!BR34</f>
        <v>0</v>
      </c>
      <c r="BS39" s="18">
        <f>'март 2016 '!BS34+'февраль 2016'!BS33+'январь 2016'!BS34</f>
        <v>0</v>
      </c>
      <c r="BT39" s="18">
        <f>'март 2016 '!BT34+'февраль 2016'!BT33+'январь 2016'!BT34</f>
        <v>0</v>
      </c>
      <c r="BU39" s="18">
        <f>'март 2016 '!BU34+'февраль 2016'!BU33+'январь 2016'!BU34</f>
        <v>0</v>
      </c>
      <c r="BV39" s="18">
        <f>'март 2016 '!BV34+'февраль 2016'!BV33+'январь 2016'!BV34</f>
        <v>0</v>
      </c>
      <c r="BW39" s="18">
        <f>'март 2016 '!BW34+'февраль 2016'!BW33+'январь 2016'!BW34</f>
        <v>0</v>
      </c>
      <c r="BX39" s="18">
        <f>'март 2016 '!BX34+'февраль 2016'!BX33+'январь 2016'!BX34</f>
        <v>0</v>
      </c>
      <c r="BY39" s="18">
        <f>'март 2016 '!BY34+'февраль 2016'!BY33+'январь 2016'!BY34</f>
        <v>0</v>
      </c>
      <c r="BZ39" s="18">
        <f>'март 2016 '!BZ34+'февраль 2016'!BZ33+'январь 2016'!BZ34</f>
        <v>0</v>
      </c>
      <c r="CA39" s="18">
        <f>'март 2016 '!CA34+'февраль 2016'!CA33+'январь 2016'!CA34</f>
        <v>0</v>
      </c>
      <c r="CB39" s="18">
        <f>'март 2016 '!CB34+'февраль 2016'!CB33+'январь 2016'!CB34</f>
        <v>0</v>
      </c>
      <c r="CC39" s="18">
        <f>'март 2016 '!CC34+'февраль 2016'!CC33+'январь 2016'!CC34</f>
        <v>0</v>
      </c>
      <c r="CD39" s="18">
        <f>'март 2016 '!CD34+'февраль 2016'!CD33+'январь 2016'!CD34</f>
        <v>0</v>
      </c>
      <c r="CE39" s="18">
        <f>'март 2016 '!CE34+'февраль 2016'!CE33+'январь 2016'!CE34</f>
        <v>0</v>
      </c>
      <c r="CF39" s="18">
        <f>'март 2016 '!CF34+'февраль 2016'!CF33+'январь 2016'!CF34</f>
        <v>0</v>
      </c>
      <c r="CG39" s="18">
        <f>'март 2016 '!CG34+'февраль 2016'!CG33+'январь 2016'!CG34</f>
        <v>0</v>
      </c>
      <c r="CH39" s="18">
        <f>'март 2016 '!CH34+'февраль 2016'!CH33+'январь 2016'!CH34</f>
        <v>0</v>
      </c>
      <c r="CI39" s="18">
        <f>'март 2016 '!CI34+'февраль 2016'!CI33+'январь 2016'!CI34</f>
        <v>0</v>
      </c>
      <c r="CJ39" s="18">
        <f>'март 2016 '!CJ34+'февраль 2016'!CJ33+'январь 2016'!CJ34</f>
        <v>0</v>
      </c>
      <c r="CK39" s="18">
        <f>'март 2016 '!CK34+'февраль 2016'!CK33+'январь 2016'!CK34</f>
        <v>0</v>
      </c>
      <c r="CL39" s="18">
        <f>'март 2016 '!CL34+'февраль 2016'!CL33+'январь 2016'!CL34</f>
        <v>0</v>
      </c>
      <c r="CM39" s="18">
        <f>'март 2016 '!CM34+'февраль 2016'!CM33+'январь 2016'!CM34</f>
        <v>0</v>
      </c>
      <c r="CN39" s="18">
        <f>'март 2016 '!CN34+'февраль 2016'!CN33+'январь 2016'!CN34</f>
        <v>0</v>
      </c>
      <c r="CO39" s="18">
        <f>'март 2016 '!CO34+'февраль 2016'!CO33+'январь 2016'!CO34</f>
        <v>0</v>
      </c>
      <c r="CP39" s="18">
        <f>'март 2016 '!CP34+'февраль 2016'!CP33+'январь 2016'!CP34</f>
        <v>0</v>
      </c>
      <c r="CQ39" s="18">
        <f>'март 2016 '!CQ34+'февраль 2016'!CQ33+'январь 2016'!CQ34</f>
        <v>0</v>
      </c>
      <c r="CR39" s="18">
        <f>'март 2016 '!CR34+'февраль 2016'!CR33+'январь 2016'!CR34</f>
        <v>0</v>
      </c>
      <c r="CS39" s="18">
        <f>'март 2016 '!CS34+'февраль 2016'!CS33+'январь 2016'!CS34</f>
        <v>0</v>
      </c>
      <c r="CT39" s="18">
        <f>'март 2016 '!CT34+'февраль 2016'!CT33+'январь 2016'!CT34</f>
        <v>0</v>
      </c>
      <c r="CU39" s="18">
        <f>'март 2016 '!CU34+'февраль 2016'!CU33+'январь 2016'!CU34</f>
        <v>0</v>
      </c>
      <c r="CV39" s="18">
        <f>'март 2016 '!CV34+'февраль 2016'!CV33+'январь 2016'!CV34</f>
        <v>0</v>
      </c>
      <c r="CW39" s="18">
        <f>'март 2016 '!CW34+'февраль 2016'!CW33+'январь 2016'!CW34</f>
        <v>0</v>
      </c>
      <c r="CX39" s="18">
        <f>'март 2016 '!CX34+'февраль 2016'!CX33+'январь 2016'!CX34</f>
        <v>0</v>
      </c>
      <c r="CY39" s="18">
        <f>'март 2016 '!CY34+'февраль 2016'!CY33+'январь 2016'!CY34</f>
        <v>0</v>
      </c>
      <c r="CZ39" s="18">
        <f>'март 2016 '!CZ34+'февраль 2016'!CZ33+'январь 2016'!CZ34</f>
        <v>0</v>
      </c>
      <c r="DA39" s="18">
        <f>'март 2016 '!DA34+'февраль 2016'!DA33+'январь 2016'!DA34</f>
        <v>0</v>
      </c>
      <c r="DB39" s="18">
        <f>'март 2016 '!DB34+'февраль 2016'!DB33+'январь 2016'!DB34</f>
        <v>0</v>
      </c>
      <c r="DC39" s="18">
        <f>'март 2016 '!DC34+'февраль 2016'!DC33+'январь 2016'!DC34</f>
        <v>0</v>
      </c>
      <c r="DD39" s="18">
        <f>'март 2016 '!DD34+'февраль 2016'!DD33+'январь 2016'!DD34</f>
        <v>0</v>
      </c>
      <c r="DE39" s="18">
        <f>'март 2016 '!DE34+'февраль 2016'!DE33+'январь 2016'!DE34</f>
        <v>0</v>
      </c>
      <c r="DF39" s="18">
        <f>'март 2016 '!DF34+'февраль 2016'!DF33+'январь 2016'!DF34</f>
        <v>0</v>
      </c>
      <c r="DG39" s="18">
        <f>'март 2016 '!DG34+'февраль 2016'!DG33+'январь 2016'!DG34</f>
        <v>0</v>
      </c>
      <c r="DH39" s="18">
        <f>'март 2016 '!DH34+'февраль 2016'!DH33+'январь 2016'!DH34</f>
        <v>0</v>
      </c>
      <c r="DI39" s="18">
        <f>'март 2016 '!DI34+'февраль 2016'!DI33+'январь 2016'!DI34</f>
        <v>0</v>
      </c>
      <c r="DJ39" s="18">
        <f>'март 2016 '!DJ34+'февраль 2016'!DJ33+'январь 2016'!DJ34</f>
        <v>0</v>
      </c>
      <c r="DK39" s="18">
        <f>'март 2016 '!DK34+'февраль 2016'!DK33+'январь 2016'!DK34</f>
        <v>0</v>
      </c>
      <c r="DL39" s="18">
        <f>'март 2016 '!DL34+'февраль 2016'!DL33+'январь 2016'!DL34</f>
        <v>0</v>
      </c>
      <c r="DM39" s="18">
        <f>'март 2016 '!DM34+'февраль 2016'!DM33+'январь 2016'!DM34</f>
        <v>0</v>
      </c>
      <c r="DN39" s="18">
        <f>'март 2016 '!DN34+'февраль 2016'!DN33+'январь 2016'!DN34</f>
        <v>0</v>
      </c>
      <c r="DO39" s="18">
        <f>'март 2016 '!DO34+'февраль 2016'!DO33+'январь 2016'!DO34</f>
        <v>0</v>
      </c>
      <c r="DP39" s="18">
        <f>'март 2016 '!DP34+'февраль 2016'!DP33+'январь 2016'!DP34</f>
        <v>0</v>
      </c>
      <c r="DQ39" s="18">
        <f>'март 2016 '!DQ34+'февраль 2016'!DQ33+'январь 2016'!DQ34</f>
        <v>0</v>
      </c>
      <c r="DR39" s="18">
        <f>'март 2016 '!DR34+'февраль 2016'!DR33+'январь 2016'!DR34</f>
        <v>0</v>
      </c>
      <c r="DS39" s="18">
        <f>'март 2016 '!DS34+'февраль 2016'!DS33+'январь 2016'!DS34</f>
        <v>0</v>
      </c>
      <c r="DT39" s="18">
        <f>'март 2016 '!DT34+'февраль 2016'!DT33+'январь 2016'!DT34</f>
        <v>0</v>
      </c>
      <c r="DU39" s="18">
        <f>'март 2016 '!DU34+'февраль 2016'!DU33+'январь 2016'!DU34</f>
        <v>0</v>
      </c>
      <c r="DV39" s="18">
        <f>'март 2016 '!DV34+'февраль 2016'!DV33+'январь 2016'!DV34</f>
        <v>0</v>
      </c>
      <c r="DW39" s="18">
        <f>'март 2016 '!DW34+'февраль 2016'!DW33+'январь 2016'!DW34</f>
        <v>0</v>
      </c>
      <c r="DX39" s="18">
        <f>'март 2016 '!DX34+'февраль 2016'!DX33+'январь 2016'!DX34</f>
        <v>0</v>
      </c>
      <c r="DY39" s="18">
        <f>'март 2016 '!DY34+'февраль 2016'!DY33+'январь 2016'!DY34</f>
        <v>0</v>
      </c>
      <c r="DZ39" s="18">
        <f>'март 2016 '!DZ34+'февраль 2016'!DZ33+'январь 2016'!DZ34</f>
        <v>0</v>
      </c>
      <c r="EA39" s="18">
        <f>'март 2016 '!EA34+'февраль 2016'!EA33+'январь 2016'!EA34</f>
        <v>0</v>
      </c>
      <c r="EB39" s="18">
        <f>'март 2016 '!EB34+'февраль 2016'!EB33+'январь 2016'!EB34</f>
        <v>0</v>
      </c>
      <c r="EC39" s="18">
        <f>'март 2016 '!EC34+'февраль 2016'!EC33+'январь 2016'!EC34</f>
        <v>0</v>
      </c>
      <c r="ED39" s="18">
        <f>'март 2016 '!ED34+'февраль 2016'!ED33+'январь 2016'!ED34</f>
        <v>0</v>
      </c>
      <c r="EE39" s="18">
        <f>'март 2016 '!EE34+'февраль 2016'!EE33+'январь 2016'!EE34</f>
        <v>0</v>
      </c>
      <c r="EF39" s="18">
        <f>'март 2016 '!EF34+'февраль 2016'!EF33+'январь 2016'!EF34</f>
        <v>0</v>
      </c>
      <c r="EG39" s="18">
        <f>'март 2016 '!EG34+'февраль 2016'!EG33+'январь 2016'!EG34</f>
        <v>0</v>
      </c>
      <c r="EH39" s="18">
        <f>'март 2016 '!EH34+'февраль 2016'!EH33+'январь 2016'!EH34</f>
        <v>0</v>
      </c>
      <c r="EI39" s="18">
        <f>'март 2016 '!EI34+'февраль 2016'!EI33+'январь 2016'!EI34</f>
        <v>0</v>
      </c>
      <c r="EJ39" s="18">
        <f>'март 2016 '!EJ34+'февраль 2016'!EJ33+'январь 2016'!EJ34</f>
        <v>0</v>
      </c>
      <c r="EK39" s="18">
        <f>'март 2016 '!EK34+'февраль 2016'!EK33+'январь 2016'!EK34</f>
        <v>0</v>
      </c>
      <c r="EL39" s="18">
        <f>'март 2016 '!EL34+'февраль 2016'!EL33+'январь 2016'!EL34</f>
        <v>0</v>
      </c>
      <c r="EM39" s="18">
        <f>'март 2016 '!EM34+'февраль 2016'!EM33+'январь 2016'!EM34</f>
        <v>0</v>
      </c>
      <c r="EN39" s="18">
        <f>'март 2016 '!EN34+'февраль 2016'!EN33+'январь 2016'!EN34</f>
        <v>0</v>
      </c>
      <c r="EO39" s="18">
        <f>'март 2016 '!EO34+'февраль 2016'!EO33+'январь 2016'!EO34</f>
        <v>0</v>
      </c>
      <c r="EP39" s="18">
        <f>'март 2016 '!EP34+'февраль 2016'!EP33+'январь 2016'!EP34</f>
        <v>0</v>
      </c>
      <c r="EQ39" s="18">
        <f>'март 2016 '!EQ34+'февраль 2016'!EQ33+'январь 2016'!EQ34</f>
        <v>0</v>
      </c>
      <c r="ER39" s="18">
        <f>'март 2016 '!ER34+'февраль 2016'!ER33+'январь 2016'!ER34</f>
        <v>0</v>
      </c>
      <c r="ES39" s="18">
        <f>'март 2016 '!ES34+'февраль 2016'!ES33+'январь 2016'!ES34</f>
        <v>0</v>
      </c>
      <c r="ET39" s="18">
        <f>'март 2016 '!ET34+'февраль 2016'!ET33+'январь 2016'!ET34</f>
        <v>0</v>
      </c>
      <c r="EU39" s="18">
        <f>'март 2016 '!EU34+'февраль 2016'!EU33+'январь 2016'!EU34</f>
        <v>0</v>
      </c>
      <c r="EV39" s="18">
        <f>'март 2016 '!EV34+'февраль 2016'!EV33+'январь 2016'!EV34</f>
        <v>0</v>
      </c>
      <c r="EW39" s="18">
        <f>'март 2016 '!EW34+'февраль 2016'!EW33+'январь 2016'!EW34</f>
        <v>0</v>
      </c>
      <c r="EX39" s="18">
        <f>'март 2016 '!EX34+'февраль 2016'!EX33+'январь 2016'!EX34</f>
        <v>0</v>
      </c>
      <c r="EY39" s="18">
        <f>'март 2016 '!EY34+'февраль 2016'!EY33+'январь 2016'!EY34</f>
        <v>0</v>
      </c>
      <c r="EZ39" s="18">
        <f>'март 2016 '!EZ34+'февраль 2016'!EZ33+'январь 2016'!EZ34</f>
        <v>0</v>
      </c>
      <c r="FA39" s="18">
        <f>'март 2016 '!FA34+'февраль 2016'!FA33+'январь 2016'!FA34</f>
        <v>0</v>
      </c>
      <c r="FB39" s="18">
        <f>'март 2016 '!FB34+'февраль 2016'!FB33+'январь 2016'!FB34</f>
        <v>0</v>
      </c>
      <c r="FC39" s="18">
        <f>'март 2016 '!FC34+'февраль 2016'!FC33+'январь 2016'!FC34</f>
        <v>0</v>
      </c>
      <c r="FD39" s="18">
        <f>'март 2016 '!FD34+'февраль 2016'!FD33+'январь 2016'!FD34</f>
        <v>0</v>
      </c>
      <c r="FE39" s="18">
        <f>'март 2016 '!FE34+'февраль 2016'!FE33+'январь 2016'!FE34</f>
        <v>0</v>
      </c>
      <c r="FF39" s="18">
        <f>'март 2016 '!FF34+'февраль 2016'!FF33+'январь 2016'!FF34</f>
        <v>0</v>
      </c>
      <c r="FG39" s="18">
        <f>'март 2016 '!FG34+'февраль 2016'!FG33+'январь 2016'!FG34</f>
        <v>0</v>
      </c>
      <c r="FH39" s="18">
        <f>'март 2016 '!FH34+'февраль 2016'!FH33+'январь 2016'!FH34</f>
        <v>0</v>
      </c>
      <c r="FI39" s="18">
        <f>'март 2016 '!FI34+'февраль 2016'!FI33+'январь 2016'!FI34</f>
        <v>0</v>
      </c>
      <c r="FJ39" s="18">
        <f>'март 2016 '!FJ34+'февраль 2016'!FJ33+'январь 2016'!FJ34</f>
        <v>0</v>
      </c>
      <c r="FK39" s="18">
        <f>'март 2016 '!FK34+'февраль 2016'!FK33+'январь 2016'!FK34</f>
        <v>0</v>
      </c>
      <c r="FL39" s="18">
        <f>'март 2016 '!FL34+'февраль 2016'!FL33+'январь 2016'!FL34</f>
        <v>0</v>
      </c>
      <c r="FM39" s="18">
        <f>'март 2016 '!FM34+'февраль 2016'!FM33+'январь 2016'!FM34</f>
        <v>0</v>
      </c>
      <c r="FN39" s="18">
        <f>'март 2016 '!FN34+'февраль 2016'!FN33+'январь 2016'!FN34</f>
        <v>0</v>
      </c>
      <c r="FO39" s="18">
        <f>'март 2016 '!FO34+'февраль 2016'!FO33+'январь 2016'!FO34</f>
        <v>0</v>
      </c>
      <c r="FP39" s="18">
        <f>'март 2016 '!FP34+'февраль 2016'!FP33+'январь 2016'!FP34</f>
        <v>0</v>
      </c>
      <c r="FQ39" s="18">
        <f>'март 2016 '!FQ34+'февраль 2016'!FQ33+'январь 2016'!FQ34</f>
        <v>0</v>
      </c>
      <c r="FR39" s="18">
        <f>'март 2016 '!FR34+'февраль 2016'!FR33+'январь 2016'!FR34</f>
        <v>0</v>
      </c>
      <c r="FS39" s="18">
        <f>'март 2016 '!FS34+'февраль 2016'!FS33+'январь 2016'!FS34</f>
        <v>0</v>
      </c>
      <c r="FT39" s="18">
        <f>'март 2016 '!FT34+'февраль 2016'!FT33+'январь 2016'!FT34</f>
        <v>0</v>
      </c>
      <c r="FU39" s="18">
        <f>'март 2016 '!FU34+'февраль 2016'!FU33+'январь 2016'!FU34</f>
        <v>0</v>
      </c>
      <c r="FV39" s="18">
        <f>'март 2016 '!FV34+'февраль 2016'!FV33+'январь 2016'!FV34</f>
        <v>0</v>
      </c>
      <c r="FW39" s="18">
        <f>'март 2016 '!FW34+'февраль 2016'!FW33+'январь 2016'!FW34</f>
        <v>0</v>
      </c>
      <c r="FX39" s="18">
        <f>'март 2016 '!FX34+'февраль 2016'!FX33+'январь 2016'!FX34</f>
        <v>0</v>
      </c>
      <c r="FY39" s="18">
        <f>'март 2016 '!FY34+'февраль 2016'!FY33+'январь 2016'!FY34</f>
        <v>0</v>
      </c>
      <c r="FZ39" s="18">
        <f>'март 2016 '!FZ34+'февраль 2016'!FZ33+'январь 2016'!FZ34</f>
        <v>0</v>
      </c>
      <c r="GA39" s="18">
        <f>'март 2016 '!GA34+'февраль 2016'!GA33+'январь 2016'!GA34</f>
        <v>0</v>
      </c>
      <c r="GB39" s="18">
        <f>'март 2016 '!GB34+'февраль 2016'!GB33+'январь 2016'!GB34</f>
        <v>0</v>
      </c>
      <c r="GC39" s="18">
        <f>'март 2016 '!GC34+'февраль 2016'!GC33+'январь 2016'!GC34</f>
        <v>0</v>
      </c>
      <c r="GD39" s="18">
        <f>'март 2016 '!GD34+'февраль 2016'!GD33+'январь 2016'!GD34</f>
        <v>0</v>
      </c>
      <c r="GE39" s="18">
        <f>'март 2016 '!GE34+'февраль 2016'!GE33+'январь 2016'!GE34</f>
        <v>0</v>
      </c>
      <c r="GF39" s="18">
        <f>'март 2016 '!GF34+'февраль 2016'!GF33+'январь 2016'!GF34</f>
        <v>0</v>
      </c>
      <c r="GG39" s="18">
        <f>'март 2016 '!GG34+'февраль 2016'!GG33+'январь 2016'!GG34</f>
        <v>0</v>
      </c>
      <c r="GH39" s="18">
        <f>'март 2016 '!GH34+'февраль 2016'!GH33+'январь 2016'!GH34</f>
        <v>0</v>
      </c>
      <c r="GI39" s="18">
        <f>'март 2016 '!GI34+'февраль 2016'!GI33+'январь 2016'!GI34</f>
        <v>0</v>
      </c>
      <c r="GJ39" s="18">
        <f>'март 2016 '!GJ34+'февраль 2016'!GJ33+'январь 2016'!GJ34</f>
        <v>0</v>
      </c>
      <c r="GK39" s="18">
        <f>'март 2016 '!GK34+'февраль 2016'!GK33+'январь 2016'!GK34</f>
        <v>0</v>
      </c>
      <c r="GL39" s="18">
        <f>'март 2016 '!GL34+'февраль 2016'!GL33+'январь 2016'!GL34</f>
        <v>0</v>
      </c>
      <c r="GM39" s="18">
        <f>'март 2016 '!GM34+'февраль 2016'!GM33+'январь 2016'!GM34</f>
        <v>0</v>
      </c>
      <c r="GN39" s="18">
        <f>'март 2016 '!GN34+'февраль 2016'!GN33+'январь 2016'!GN34</f>
        <v>0</v>
      </c>
      <c r="GO39" s="18">
        <f>'март 2016 '!GO34+'февраль 2016'!GO33+'январь 2016'!GO34</f>
        <v>0</v>
      </c>
      <c r="GP39" s="18">
        <f>'март 2016 '!GP34+'февраль 2016'!GP33+'январь 2016'!GP34</f>
        <v>0</v>
      </c>
      <c r="GQ39" s="18">
        <f>'март 2016 '!GQ34+'февраль 2016'!GQ33+'январь 2016'!GQ34</f>
        <v>0</v>
      </c>
      <c r="GR39" s="18">
        <f>'март 2016 '!GR34+'февраль 2016'!GR33+'январь 2016'!GR34</f>
        <v>0</v>
      </c>
      <c r="GS39" s="18">
        <f>'март 2016 '!GS34+'февраль 2016'!GS33+'январь 2016'!GS34</f>
        <v>0</v>
      </c>
      <c r="GT39" s="18">
        <f>'март 2016 '!GT34+'февраль 2016'!GT33+'январь 2016'!GT34</f>
        <v>0</v>
      </c>
      <c r="GU39" s="18">
        <f>'март 2016 '!GU34+'февраль 2016'!GU33+'январь 2016'!GU34</f>
        <v>0</v>
      </c>
      <c r="GV39" s="18">
        <f>'март 2016 '!GV34+'февраль 2016'!GV33+'январь 2016'!GV34</f>
        <v>0</v>
      </c>
      <c r="GW39" s="18">
        <f>'март 2016 '!GW34+'февраль 2016'!GW33+'январь 2016'!GW34</f>
        <v>0</v>
      </c>
      <c r="GX39" s="18">
        <f>'март 2016 '!GX34+'февраль 2016'!GX33+'январь 2016'!GX34</f>
        <v>0</v>
      </c>
      <c r="GY39" s="18">
        <f>'март 2016 '!GY34+'февраль 2016'!GY33+'январь 2016'!GY34</f>
        <v>0</v>
      </c>
      <c r="GZ39" s="18">
        <f>'март 2016 '!GZ34+'февраль 2016'!GZ33+'январь 2016'!GZ34</f>
        <v>0</v>
      </c>
      <c r="HA39" s="18">
        <f>'март 2016 '!HA34+'февраль 2016'!HA33+'январь 2016'!HA34</f>
        <v>0</v>
      </c>
      <c r="HB39" s="18">
        <f>'март 2016 '!HB34+'февраль 2016'!HB33+'январь 2016'!HB34</f>
        <v>0</v>
      </c>
      <c r="HC39" s="18">
        <f>'март 2016 '!HC34+'февраль 2016'!HC33+'январь 2016'!HC34</f>
        <v>0</v>
      </c>
      <c r="HD39" s="18">
        <f>'март 2016 '!HD34+'февраль 2016'!HD33+'январь 2016'!HD34</f>
        <v>0</v>
      </c>
      <c r="HE39" s="18">
        <f>'март 2016 '!HE34+'февраль 2016'!HE33+'январь 2016'!HE34</f>
        <v>0</v>
      </c>
      <c r="HF39" s="18">
        <f>'март 2016 '!HF34+'февраль 2016'!HF33+'январь 2016'!HF34</f>
        <v>0</v>
      </c>
      <c r="HG39" s="18">
        <f>'март 2016 '!HG34+'февраль 2016'!HG33+'январь 2016'!HG34</f>
        <v>0</v>
      </c>
      <c r="HH39" s="18">
        <f>'март 2016 '!HH34+'февраль 2016'!HH33+'январь 2016'!HH34</f>
        <v>0</v>
      </c>
      <c r="HI39" s="18">
        <f>'март 2016 '!HI34+'февраль 2016'!HI33+'январь 2016'!HI34</f>
        <v>0</v>
      </c>
      <c r="HJ39" s="18">
        <f>'март 2016 '!HJ34+'февраль 2016'!HJ33+'январь 2016'!HJ34</f>
        <v>0</v>
      </c>
      <c r="HK39" s="18">
        <f>'март 2016 '!HK34+'февраль 2016'!HK33+'январь 2016'!HK34</f>
        <v>0</v>
      </c>
      <c r="HL39" s="18">
        <f>'март 2016 '!HL34+'февраль 2016'!HL33+'январь 2016'!HL34</f>
        <v>0</v>
      </c>
      <c r="HM39" s="18">
        <f>'март 2016 '!HM34+'февраль 2016'!HM33+'январь 2016'!HM34</f>
        <v>0</v>
      </c>
      <c r="HN39" s="18">
        <f>'март 2016 '!HN34+'февраль 2016'!HN33+'январь 2016'!HN34</f>
        <v>0</v>
      </c>
      <c r="HO39" s="18">
        <f>'март 2016 '!HO34+'февраль 2016'!HO33+'январь 2016'!HO34</f>
        <v>0</v>
      </c>
      <c r="HP39" s="18">
        <f>'март 2016 '!HP34+'февраль 2016'!HP33+'январь 2016'!HP34</f>
        <v>0</v>
      </c>
      <c r="HQ39" s="18">
        <f>'март 2016 '!HQ34+'февраль 2016'!HQ33+'январь 2016'!HQ34</f>
        <v>0</v>
      </c>
      <c r="HR39" s="18">
        <f>'март 2016 '!HR34+'февраль 2016'!HR33+'январь 2016'!HR34</f>
        <v>0</v>
      </c>
      <c r="HS39" s="18">
        <f>'март 2016 '!HS34+'февраль 2016'!HS33+'январь 2016'!HS34</f>
        <v>0</v>
      </c>
      <c r="HT39" s="18">
        <f>'март 2016 '!HT34+'февраль 2016'!HT33+'январь 2016'!HT34</f>
        <v>0</v>
      </c>
      <c r="HU39" s="18">
        <f>'март 2016 '!HU34+'февраль 2016'!HU33+'январь 2016'!HU34</f>
        <v>0</v>
      </c>
      <c r="HV39" s="18">
        <f>'март 2016 '!HV34+'февраль 2016'!HV33+'январь 2016'!HV34</f>
        <v>0</v>
      </c>
      <c r="HW39" s="18">
        <f>'март 2016 '!HW34+'февраль 2016'!HW33+'январь 2016'!HW34</f>
        <v>0</v>
      </c>
      <c r="HX39" s="18">
        <f>'март 2016 '!HX34+'февраль 2016'!HX33+'январь 2016'!HX34</f>
        <v>0</v>
      </c>
      <c r="HY39" s="18">
        <f>'март 2016 '!HY34+'февраль 2016'!HY33+'январь 2016'!HY34</f>
        <v>0</v>
      </c>
      <c r="HZ39" s="18">
        <f>'март 2016 '!HZ34+'февраль 2016'!HZ33+'январь 2016'!HZ34</f>
        <v>0</v>
      </c>
      <c r="IA39" s="18">
        <f>'март 2016 '!IA34+'февраль 2016'!IA33+'январь 2016'!IA34</f>
        <v>0</v>
      </c>
      <c r="IB39" s="18">
        <f>'март 2016 '!IB34+'февраль 2016'!IB33+'январь 2016'!IB34</f>
        <v>0</v>
      </c>
      <c r="IC39" s="18">
        <f>'март 2016 '!IC34+'февраль 2016'!IC33+'январь 2016'!IC34</f>
        <v>0</v>
      </c>
      <c r="ID39" s="18">
        <f>'март 2016 '!ID34+'февраль 2016'!ID33+'январь 2016'!ID34</f>
        <v>0</v>
      </c>
      <c r="IE39" s="18">
        <f>'март 2016 '!IE34+'февраль 2016'!IE33+'январь 2016'!IE34</f>
        <v>0</v>
      </c>
      <c r="IF39" s="18">
        <f>'март 2016 '!IF34+'февраль 2016'!IF33+'январь 2016'!IF34</f>
        <v>0</v>
      </c>
    </row>
    <row r="40" spans="1:240" ht="13.5" customHeight="1">
      <c r="A40" s="15"/>
      <c r="B40" s="45"/>
      <c r="C40" s="16" t="s">
        <v>17</v>
      </c>
      <c r="D40" s="23">
        <f t="shared" si="4"/>
        <v>0</v>
      </c>
      <c r="E40" s="17">
        <f t="shared" si="5"/>
        <v>0</v>
      </c>
      <c r="F40" s="19"/>
      <c r="G40" s="18">
        <f>'март 2016 '!G35+'февраль 2016'!G34+'январь 2016'!G35</f>
        <v>0</v>
      </c>
      <c r="H40" s="18">
        <f>'март 2016 '!H35+'февраль 2016'!H34+'январь 2016'!H35</f>
        <v>0</v>
      </c>
      <c r="I40" s="18">
        <f>'март 2016 '!I35+'февраль 2016'!I34+'январь 2016'!I35</f>
        <v>0</v>
      </c>
      <c r="J40" s="18">
        <f>'март 2016 '!J35+'февраль 2016'!J34+'январь 2016'!J35</f>
        <v>0</v>
      </c>
      <c r="K40" s="18">
        <f>'март 2016 '!K35+'февраль 2016'!K34+'январь 2016'!K35</f>
        <v>0</v>
      </c>
      <c r="L40" s="18">
        <f>'март 2016 '!L35+'февраль 2016'!L34+'январь 2016'!L35</f>
        <v>0</v>
      </c>
      <c r="M40" s="18">
        <f>'март 2016 '!M35+'февраль 2016'!M34+'январь 2016'!M35</f>
        <v>0</v>
      </c>
      <c r="N40" s="18">
        <f>'март 2016 '!N35+'февраль 2016'!N34+'январь 2016'!N35</f>
        <v>0</v>
      </c>
      <c r="O40" s="18">
        <f>'март 2016 '!O35+'февраль 2016'!O34+'январь 2016'!O35</f>
        <v>0</v>
      </c>
      <c r="P40" s="18">
        <f>'март 2016 '!P35+'февраль 2016'!P34+'январь 2016'!P35</f>
        <v>0</v>
      </c>
      <c r="Q40" s="18">
        <f>'март 2016 '!Q35+'февраль 2016'!Q34+'январь 2016'!Q35</f>
        <v>0</v>
      </c>
      <c r="R40" s="18">
        <f>'март 2016 '!R35+'февраль 2016'!R34+'январь 2016'!R35</f>
        <v>0</v>
      </c>
      <c r="S40" s="18">
        <f>'март 2016 '!S35+'февраль 2016'!S34+'январь 2016'!S35</f>
        <v>0</v>
      </c>
      <c r="T40" s="18">
        <f>'март 2016 '!T35+'февраль 2016'!T34+'январь 2016'!T35</f>
        <v>0</v>
      </c>
      <c r="U40" s="18">
        <f>'март 2016 '!U35+'февраль 2016'!U34+'январь 2016'!U35</f>
        <v>0</v>
      </c>
      <c r="V40" s="18">
        <f>'март 2016 '!V35+'февраль 2016'!V34+'январь 2016'!V35</f>
        <v>0</v>
      </c>
      <c r="W40" s="18">
        <f>'март 2016 '!W35+'февраль 2016'!W34+'январь 2016'!W35</f>
        <v>0</v>
      </c>
      <c r="X40" s="18">
        <f>'март 2016 '!X35+'февраль 2016'!X34+'январь 2016'!X35</f>
        <v>0</v>
      </c>
      <c r="Y40" s="18">
        <f>'март 2016 '!Y35+'февраль 2016'!Y34+'январь 2016'!Y35</f>
        <v>0</v>
      </c>
      <c r="Z40" s="18">
        <f>'март 2016 '!Z35+'февраль 2016'!Z34+'январь 2016'!Z35</f>
        <v>0</v>
      </c>
      <c r="AA40" s="18">
        <f>'март 2016 '!AA35+'февраль 2016'!AA34+'январь 2016'!AA35</f>
        <v>0</v>
      </c>
      <c r="AB40" s="18">
        <f>'март 2016 '!AB35+'февраль 2016'!AB34+'январь 2016'!AB35</f>
        <v>0</v>
      </c>
      <c r="AC40" s="18">
        <f>'март 2016 '!AC35+'февраль 2016'!AC34+'январь 2016'!AC35</f>
        <v>0</v>
      </c>
      <c r="AD40" s="18">
        <f>'март 2016 '!AD35+'февраль 2016'!AD34+'январь 2016'!AD35</f>
        <v>0</v>
      </c>
      <c r="AE40" s="18">
        <f>'март 2016 '!AE35+'февраль 2016'!AE34+'январь 2016'!AE35</f>
        <v>0</v>
      </c>
      <c r="AF40" s="18">
        <f>'март 2016 '!AF35+'февраль 2016'!AF34+'январь 2016'!AF35</f>
        <v>0</v>
      </c>
      <c r="AG40" s="18">
        <f>'март 2016 '!AG35+'февраль 2016'!AG34+'январь 2016'!AG35</f>
        <v>0</v>
      </c>
      <c r="AH40" s="18">
        <f>'март 2016 '!AH35+'февраль 2016'!AH34+'январь 2016'!AH35</f>
        <v>0</v>
      </c>
      <c r="AI40" s="18">
        <f>'март 2016 '!AI35+'февраль 2016'!AI34+'январь 2016'!AI35</f>
        <v>0</v>
      </c>
      <c r="AJ40" s="18">
        <f>'март 2016 '!AJ35+'февраль 2016'!AJ34+'январь 2016'!AJ35</f>
        <v>0</v>
      </c>
      <c r="AK40" s="18">
        <f>'март 2016 '!AK35+'февраль 2016'!AK34+'январь 2016'!AK35</f>
        <v>0</v>
      </c>
      <c r="AL40" s="18">
        <f>'март 2016 '!AL35+'февраль 2016'!AL34+'январь 2016'!AL35</f>
        <v>0</v>
      </c>
      <c r="AM40" s="18">
        <f>'март 2016 '!AM35+'февраль 2016'!AM34+'январь 2016'!AM35</f>
        <v>0</v>
      </c>
      <c r="AN40" s="18">
        <f>'март 2016 '!AN35+'февраль 2016'!AN34+'январь 2016'!AN35</f>
        <v>0</v>
      </c>
      <c r="AO40" s="18">
        <f>'март 2016 '!AO35+'февраль 2016'!AO34+'январь 2016'!AO35</f>
        <v>0</v>
      </c>
      <c r="AP40" s="18">
        <f>'март 2016 '!AP35+'февраль 2016'!AP34+'январь 2016'!AP35</f>
        <v>0</v>
      </c>
      <c r="AQ40" s="18">
        <f>'март 2016 '!AQ35+'февраль 2016'!AQ34+'январь 2016'!AQ35</f>
        <v>0</v>
      </c>
      <c r="AR40" s="18">
        <f>'март 2016 '!AR35+'февраль 2016'!AR34+'январь 2016'!AR35</f>
        <v>0</v>
      </c>
      <c r="AS40" s="18">
        <f>'март 2016 '!AS35+'февраль 2016'!AS34+'январь 2016'!AS35</f>
        <v>0</v>
      </c>
      <c r="AT40" s="18">
        <f>'март 2016 '!AT35+'февраль 2016'!AT34+'январь 2016'!AT35</f>
        <v>0</v>
      </c>
      <c r="AU40" s="18">
        <f>'март 2016 '!AU35+'февраль 2016'!AU34+'январь 2016'!AU35</f>
        <v>0</v>
      </c>
      <c r="AV40" s="18">
        <f>'март 2016 '!AV35+'февраль 2016'!AV34+'январь 2016'!AV35</f>
        <v>0</v>
      </c>
      <c r="AW40" s="18">
        <f>'март 2016 '!AW35+'февраль 2016'!AW34+'январь 2016'!AW35</f>
        <v>0</v>
      </c>
      <c r="AX40" s="18">
        <f>'март 2016 '!AX35+'февраль 2016'!AX34+'январь 2016'!AX35</f>
        <v>0</v>
      </c>
      <c r="AY40" s="18">
        <f>'март 2016 '!AY35+'февраль 2016'!AY34+'январь 2016'!AY35</f>
        <v>0</v>
      </c>
      <c r="AZ40" s="18">
        <f>'март 2016 '!AZ35+'февраль 2016'!AZ34+'январь 2016'!AZ35</f>
        <v>0</v>
      </c>
      <c r="BA40" s="18">
        <f>'март 2016 '!BA35+'февраль 2016'!BA34+'январь 2016'!BA35</f>
        <v>0</v>
      </c>
      <c r="BB40" s="18">
        <f>'март 2016 '!BB35+'февраль 2016'!BB34+'январь 2016'!BB35</f>
        <v>0</v>
      </c>
      <c r="BC40" s="18">
        <f>'март 2016 '!BC35+'февраль 2016'!BC34+'январь 2016'!BC35</f>
        <v>0</v>
      </c>
      <c r="BD40" s="18">
        <f>'март 2016 '!BD35+'февраль 2016'!BD34+'январь 2016'!BD35</f>
        <v>0</v>
      </c>
      <c r="BE40" s="18">
        <f>'март 2016 '!BE35+'февраль 2016'!BE34+'январь 2016'!BE35</f>
        <v>0</v>
      </c>
      <c r="BF40" s="18">
        <f>'март 2016 '!BF35+'февраль 2016'!BF34+'январь 2016'!BF35</f>
        <v>0</v>
      </c>
      <c r="BG40" s="18">
        <f>'март 2016 '!BG35+'февраль 2016'!BG34+'январь 2016'!BG35</f>
        <v>0</v>
      </c>
      <c r="BH40" s="18">
        <f>'март 2016 '!BH35+'февраль 2016'!BH34+'январь 2016'!BH35</f>
        <v>0</v>
      </c>
      <c r="BI40" s="18">
        <f>'март 2016 '!BI35+'февраль 2016'!BI34+'январь 2016'!BI35</f>
        <v>0</v>
      </c>
      <c r="BJ40" s="18">
        <f>'март 2016 '!BJ35+'февраль 2016'!BJ34+'январь 2016'!BJ35</f>
        <v>0</v>
      </c>
      <c r="BK40" s="18">
        <f>'март 2016 '!BK35+'февраль 2016'!BK34+'январь 2016'!BK35</f>
        <v>0</v>
      </c>
      <c r="BL40" s="18">
        <f>'март 2016 '!BL35+'февраль 2016'!BL34+'январь 2016'!BL35</f>
        <v>0</v>
      </c>
      <c r="BM40" s="18">
        <f>'март 2016 '!BM35+'февраль 2016'!BM34+'январь 2016'!BM35</f>
        <v>0</v>
      </c>
      <c r="BN40" s="18">
        <f>'март 2016 '!BN35+'февраль 2016'!BN34+'январь 2016'!BN35</f>
        <v>0</v>
      </c>
      <c r="BO40" s="18">
        <f>'март 2016 '!BO35+'февраль 2016'!BO34+'январь 2016'!BO35</f>
        <v>0</v>
      </c>
      <c r="BP40" s="18">
        <f>'март 2016 '!BP35+'февраль 2016'!BP34+'январь 2016'!BP35</f>
        <v>0</v>
      </c>
      <c r="BQ40" s="18">
        <f>'март 2016 '!BQ35+'февраль 2016'!BQ34+'январь 2016'!BQ35</f>
        <v>0</v>
      </c>
      <c r="BR40" s="18">
        <f>'март 2016 '!BR35+'февраль 2016'!BR34+'январь 2016'!BR35</f>
        <v>0</v>
      </c>
      <c r="BS40" s="18">
        <f>'март 2016 '!BS35+'февраль 2016'!BS34+'январь 2016'!BS35</f>
        <v>0</v>
      </c>
      <c r="BT40" s="18">
        <f>'март 2016 '!BT35+'февраль 2016'!BT34+'январь 2016'!BT35</f>
        <v>0</v>
      </c>
      <c r="BU40" s="18">
        <f>'март 2016 '!BU35+'февраль 2016'!BU34+'январь 2016'!BU35</f>
        <v>0</v>
      </c>
      <c r="BV40" s="18">
        <f>'март 2016 '!BV35+'февраль 2016'!BV34+'январь 2016'!BV35</f>
        <v>0</v>
      </c>
      <c r="BW40" s="18">
        <f>'март 2016 '!BW35+'февраль 2016'!BW34+'январь 2016'!BW35</f>
        <v>0</v>
      </c>
      <c r="BX40" s="18">
        <f>'март 2016 '!BX35+'февраль 2016'!BX34+'январь 2016'!BX35</f>
        <v>0</v>
      </c>
      <c r="BY40" s="18">
        <f>'март 2016 '!BY35+'февраль 2016'!BY34+'январь 2016'!BY35</f>
        <v>0</v>
      </c>
      <c r="BZ40" s="18">
        <f>'март 2016 '!BZ35+'февраль 2016'!BZ34+'январь 2016'!BZ35</f>
        <v>0</v>
      </c>
      <c r="CA40" s="18">
        <f>'март 2016 '!CA35+'февраль 2016'!CA34+'январь 2016'!CA35</f>
        <v>0</v>
      </c>
      <c r="CB40" s="18">
        <f>'март 2016 '!CB35+'февраль 2016'!CB34+'январь 2016'!CB35</f>
        <v>0</v>
      </c>
      <c r="CC40" s="18">
        <f>'март 2016 '!CC35+'февраль 2016'!CC34+'январь 2016'!CC35</f>
        <v>0</v>
      </c>
      <c r="CD40" s="18">
        <f>'март 2016 '!CD35+'февраль 2016'!CD34+'январь 2016'!CD35</f>
        <v>0</v>
      </c>
      <c r="CE40" s="18">
        <f>'март 2016 '!CE35+'февраль 2016'!CE34+'январь 2016'!CE35</f>
        <v>0</v>
      </c>
      <c r="CF40" s="18">
        <f>'март 2016 '!CF35+'февраль 2016'!CF34+'январь 2016'!CF35</f>
        <v>0</v>
      </c>
      <c r="CG40" s="18">
        <f>'март 2016 '!CG35+'февраль 2016'!CG34+'январь 2016'!CG35</f>
        <v>0</v>
      </c>
      <c r="CH40" s="18">
        <f>'март 2016 '!CH35+'февраль 2016'!CH34+'январь 2016'!CH35</f>
        <v>0</v>
      </c>
      <c r="CI40" s="18">
        <f>'март 2016 '!CI35+'февраль 2016'!CI34+'январь 2016'!CI35</f>
        <v>0</v>
      </c>
      <c r="CJ40" s="18">
        <f>'март 2016 '!CJ35+'февраль 2016'!CJ34+'январь 2016'!CJ35</f>
        <v>0</v>
      </c>
      <c r="CK40" s="18">
        <f>'март 2016 '!CK35+'февраль 2016'!CK34+'январь 2016'!CK35</f>
        <v>0</v>
      </c>
      <c r="CL40" s="18">
        <f>'март 2016 '!CL35+'февраль 2016'!CL34+'январь 2016'!CL35</f>
        <v>0</v>
      </c>
      <c r="CM40" s="18">
        <f>'март 2016 '!CM35+'февраль 2016'!CM34+'январь 2016'!CM35</f>
        <v>0</v>
      </c>
      <c r="CN40" s="18">
        <f>'март 2016 '!CN35+'февраль 2016'!CN34+'январь 2016'!CN35</f>
        <v>0</v>
      </c>
      <c r="CO40" s="18">
        <f>'март 2016 '!CO35+'февраль 2016'!CO34+'январь 2016'!CO35</f>
        <v>0</v>
      </c>
      <c r="CP40" s="18">
        <f>'март 2016 '!CP35+'февраль 2016'!CP34+'январь 2016'!CP35</f>
        <v>0</v>
      </c>
      <c r="CQ40" s="18">
        <f>'март 2016 '!CQ35+'февраль 2016'!CQ34+'январь 2016'!CQ35</f>
        <v>0</v>
      </c>
      <c r="CR40" s="18">
        <f>'март 2016 '!CR35+'февраль 2016'!CR34+'январь 2016'!CR35</f>
        <v>0</v>
      </c>
      <c r="CS40" s="18">
        <f>'март 2016 '!CS35+'февраль 2016'!CS34+'январь 2016'!CS35</f>
        <v>0</v>
      </c>
      <c r="CT40" s="18">
        <f>'март 2016 '!CT35+'февраль 2016'!CT34+'январь 2016'!CT35</f>
        <v>0</v>
      </c>
      <c r="CU40" s="18">
        <f>'март 2016 '!CU35+'февраль 2016'!CU34+'январь 2016'!CU35</f>
        <v>0</v>
      </c>
      <c r="CV40" s="18">
        <f>'март 2016 '!CV35+'февраль 2016'!CV34+'январь 2016'!CV35</f>
        <v>0</v>
      </c>
      <c r="CW40" s="18">
        <f>'март 2016 '!CW35+'февраль 2016'!CW34+'январь 2016'!CW35</f>
        <v>0</v>
      </c>
      <c r="CX40" s="18">
        <f>'март 2016 '!CX35+'февраль 2016'!CX34+'январь 2016'!CX35</f>
        <v>0</v>
      </c>
      <c r="CY40" s="18">
        <f>'март 2016 '!CY35+'февраль 2016'!CY34+'январь 2016'!CY35</f>
        <v>0</v>
      </c>
      <c r="CZ40" s="18">
        <f>'март 2016 '!CZ35+'февраль 2016'!CZ34+'январь 2016'!CZ35</f>
        <v>0</v>
      </c>
      <c r="DA40" s="18">
        <f>'март 2016 '!DA35+'февраль 2016'!DA34+'январь 2016'!DA35</f>
        <v>0</v>
      </c>
      <c r="DB40" s="18">
        <f>'март 2016 '!DB35+'февраль 2016'!DB34+'январь 2016'!DB35</f>
        <v>0</v>
      </c>
      <c r="DC40" s="18">
        <f>'март 2016 '!DC35+'февраль 2016'!DC34+'январь 2016'!DC35</f>
        <v>0</v>
      </c>
      <c r="DD40" s="18">
        <f>'март 2016 '!DD35+'февраль 2016'!DD34+'январь 2016'!DD35</f>
        <v>0</v>
      </c>
      <c r="DE40" s="18">
        <f>'март 2016 '!DE35+'февраль 2016'!DE34+'январь 2016'!DE35</f>
        <v>0</v>
      </c>
      <c r="DF40" s="18">
        <f>'март 2016 '!DF35+'февраль 2016'!DF34+'январь 2016'!DF35</f>
        <v>0</v>
      </c>
      <c r="DG40" s="18">
        <f>'март 2016 '!DG35+'февраль 2016'!DG34+'январь 2016'!DG35</f>
        <v>0</v>
      </c>
      <c r="DH40" s="18">
        <f>'март 2016 '!DH35+'февраль 2016'!DH34+'январь 2016'!DH35</f>
        <v>0</v>
      </c>
      <c r="DI40" s="18">
        <f>'март 2016 '!DI35+'февраль 2016'!DI34+'январь 2016'!DI35</f>
        <v>0</v>
      </c>
      <c r="DJ40" s="18">
        <f>'март 2016 '!DJ35+'февраль 2016'!DJ34+'январь 2016'!DJ35</f>
        <v>0</v>
      </c>
      <c r="DK40" s="18">
        <f>'март 2016 '!DK35+'февраль 2016'!DK34+'январь 2016'!DK35</f>
        <v>0</v>
      </c>
      <c r="DL40" s="18">
        <f>'март 2016 '!DL35+'февраль 2016'!DL34+'январь 2016'!DL35</f>
        <v>0</v>
      </c>
      <c r="DM40" s="18">
        <f>'март 2016 '!DM35+'февраль 2016'!DM34+'январь 2016'!DM35</f>
        <v>0</v>
      </c>
      <c r="DN40" s="18">
        <f>'март 2016 '!DN35+'февраль 2016'!DN34+'январь 2016'!DN35</f>
        <v>0</v>
      </c>
      <c r="DO40" s="18">
        <f>'март 2016 '!DO35+'февраль 2016'!DO34+'январь 2016'!DO35</f>
        <v>0</v>
      </c>
      <c r="DP40" s="18">
        <f>'март 2016 '!DP35+'февраль 2016'!DP34+'январь 2016'!DP35</f>
        <v>0</v>
      </c>
      <c r="DQ40" s="18">
        <f>'март 2016 '!DQ35+'февраль 2016'!DQ34+'январь 2016'!DQ35</f>
        <v>0</v>
      </c>
      <c r="DR40" s="18">
        <f>'март 2016 '!DR35+'февраль 2016'!DR34+'январь 2016'!DR35</f>
        <v>0</v>
      </c>
      <c r="DS40" s="18">
        <f>'март 2016 '!DS35+'февраль 2016'!DS34+'январь 2016'!DS35</f>
        <v>0</v>
      </c>
      <c r="DT40" s="18">
        <f>'март 2016 '!DT35+'февраль 2016'!DT34+'январь 2016'!DT35</f>
        <v>0</v>
      </c>
      <c r="DU40" s="18">
        <f>'март 2016 '!DU35+'февраль 2016'!DU34+'январь 2016'!DU35</f>
        <v>0</v>
      </c>
      <c r="DV40" s="18">
        <f>'март 2016 '!DV35+'февраль 2016'!DV34+'январь 2016'!DV35</f>
        <v>0</v>
      </c>
      <c r="DW40" s="18">
        <f>'март 2016 '!DW35+'февраль 2016'!DW34+'январь 2016'!DW35</f>
        <v>0</v>
      </c>
      <c r="DX40" s="18">
        <f>'март 2016 '!DX35+'февраль 2016'!DX34+'январь 2016'!DX35</f>
        <v>0</v>
      </c>
      <c r="DY40" s="18">
        <f>'март 2016 '!DY35+'февраль 2016'!DY34+'январь 2016'!DY35</f>
        <v>0</v>
      </c>
      <c r="DZ40" s="18">
        <f>'март 2016 '!DZ35+'февраль 2016'!DZ34+'январь 2016'!DZ35</f>
        <v>0</v>
      </c>
      <c r="EA40" s="18">
        <f>'март 2016 '!EA35+'февраль 2016'!EA34+'январь 2016'!EA35</f>
        <v>0</v>
      </c>
      <c r="EB40" s="18">
        <f>'март 2016 '!EB35+'февраль 2016'!EB34+'январь 2016'!EB35</f>
        <v>0</v>
      </c>
      <c r="EC40" s="18">
        <f>'март 2016 '!EC35+'февраль 2016'!EC34+'январь 2016'!EC35</f>
        <v>0</v>
      </c>
      <c r="ED40" s="18">
        <f>'март 2016 '!ED35+'февраль 2016'!ED34+'январь 2016'!ED35</f>
        <v>0</v>
      </c>
      <c r="EE40" s="18">
        <f>'март 2016 '!EE35+'февраль 2016'!EE34+'январь 2016'!EE35</f>
        <v>0</v>
      </c>
      <c r="EF40" s="18">
        <f>'март 2016 '!EF35+'февраль 2016'!EF34+'январь 2016'!EF35</f>
        <v>0</v>
      </c>
      <c r="EG40" s="18">
        <f>'март 2016 '!EG35+'февраль 2016'!EG34+'январь 2016'!EG35</f>
        <v>0</v>
      </c>
      <c r="EH40" s="18">
        <f>'март 2016 '!EH35+'февраль 2016'!EH34+'январь 2016'!EH35</f>
        <v>0</v>
      </c>
      <c r="EI40" s="18">
        <f>'март 2016 '!EI35+'февраль 2016'!EI34+'январь 2016'!EI35</f>
        <v>0</v>
      </c>
      <c r="EJ40" s="18">
        <f>'март 2016 '!EJ35+'февраль 2016'!EJ34+'январь 2016'!EJ35</f>
        <v>0</v>
      </c>
      <c r="EK40" s="18">
        <f>'март 2016 '!EK35+'февраль 2016'!EK34+'январь 2016'!EK35</f>
        <v>0</v>
      </c>
      <c r="EL40" s="18">
        <f>'март 2016 '!EL35+'февраль 2016'!EL34+'январь 2016'!EL35</f>
        <v>0</v>
      </c>
      <c r="EM40" s="18">
        <f>'март 2016 '!EM35+'февраль 2016'!EM34+'январь 2016'!EM35</f>
        <v>0</v>
      </c>
      <c r="EN40" s="18">
        <f>'март 2016 '!EN35+'февраль 2016'!EN34+'январь 2016'!EN35</f>
        <v>0</v>
      </c>
      <c r="EO40" s="18">
        <f>'март 2016 '!EO35+'февраль 2016'!EO34+'январь 2016'!EO35</f>
        <v>0</v>
      </c>
      <c r="EP40" s="18">
        <f>'март 2016 '!EP35+'февраль 2016'!EP34+'январь 2016'!EP35</f>
        <v>0</v>
      </c>
      <c r="EQ40" s="18">
        <f>'март 2016 '!EQ35+'февраль 2016'!EQ34+'январь 2016'!EQ35</f>
        <v>0</v>
      </c>
      <c r="ER40" s="18">
        <f>'март 2016 '!ER35+'февраль 2016'!ER34+'январь 2016'!ER35</f>
        <v>0</v>
      </c>
      <c r="ES40" s="18">
        <f>'март 2016 '!ES35+'февраль 2016'!ES34+'январь 2016'!ES35</f>
        <v>0</v>
      </c>
      <c r="ET40" s="18">
        <f>'март 2016 '!ET35+'февраль 2016'!ET34+'январь 2016'!ET35</f>
        <v>0</v>
      </c>
      <c r="EU40" s="18">
        <f>'март 2016 '!EU35+'февраль 2016'!EU34+'январь 2016'!EU35</f>
        <v>0</v>
      </c>
      <c r="EV40" s="18">
        <f>'март 2016 '!EV35+'февраль 2016'!EV34+'январь 2016'!EV35</f>
        <v>0</v>
      </c>
      <c r="EW40" s="18">
        <f>'март 2016 '!EW35+'февраль 2016'!EW34+'январь 2016'!EW35</f>
        <v>0</v>
      </c>
      <c r="EX40" s="18">
        <f>'март 2016 '!EX35+'февраль 2016'!EX34+'январь 2016'!EX35</f>
        <v>0</v>
      </c>
      <c r="EY40" s="18">
        <f>'март 2016 '!EY35+'февраль 2016'!EY34+'январь 2016'!EY35</f>
        <v>0</v>
      </c>
      <c r="EZ40" s="18">
        <f>'март 2016 '!EZ35+'февраль 2016'!EZ34+'январь 2016'!EZ35</f>
        <v>0</v>
      </c>
      <c r="FA40" s="18">
        <f>'март 2016 '!FA35+'февраль 2016'!FA34+'январь 2016'!FA35</f>
        <v>0</v>
      </c>
      <c r="FB40" s="18">
        <f>'март 2016 '!FB35+'февраль 2016'!FB34+'январь 2016'!FB35</f>
        <v>0</v>
      </c>
      <c r="FC40" s="18">
        <f>'март 2016 '!FC35+'февраль 2016'!FC34+'январь 2016'!FC35</f>
        <v>0</v>
      </c>
      <c r="FD40" s="18">
        <f>'март 2016 '!FD35+'февраль 2016'!FD34+'январь 2016'!FD35</f>
        <v>0</v>
      </c>
      <c r="FE40" s="18">
        <f>'март 2016 '!FE35+'февраль 2016'!FE34+'январь 2016'!FE35</f>
        <v>0</v>
      </c>
      <c r="FF40" s="18">
        <f>'март 2016 '!FF35+'февраль 2016'!FF34+'январь 2016'!FF35</f>
        <v>0</v>
      </c>
      <c r="FG40" s="18">
        <f>'март 2016 '!FG35+'февраль 2016'!FG34+'январь 2016'!FG35</f>
        <v>0</v>
      </c>
      <c r="FH40" s="18">
        <f>'март 2016 '!FH35+'февраль 2016'!FH34+'январь 2016'!FH35</f>
        <v>0</v>
      </c>
      <c r="FI40" s="18">
        <f>'март 2016 '!FI35+'февраль 2016'!FI34+'январь 2016'!FI35</f>
        <v>0</v>
      </c>
      <c r="FJ40" s="18">
        <f>'март 2016 '!FJ35+'февраль 2016'!FJ34+'январь 2016'!FJ35</f>
        <v>0</v>
      </c>
      <c r="FK40" s="18">
        <f>'март 2016 '!FK35+'февраль 2016'!FK34+'январь 2016'!FK35</f>
        <v>0</v>
      </c>
      <c r="FL40" s="18">
        <f>'март 2016 '!FL35+'февраль 2016'!FL34+'январь 2016'!FL35</f>
        <v>0</v>
      </c>
      <c r="FM40" s="18">
        <f>'март 2016 '!FM35+'февраль 2016'!FM34+'январь 2016'!FM35</f>
        <v>0</v>
      </c>
      <c r="FN40" s="18">
        <f>'март 2016 '!FN35+'февраль 2016'!FN34+'январь 2016'!FN35</f>
        <v>0</v>
      </c>
      <c r="FO40" s="18">
        <f>'март 2016 '!FO35+'февраль 2016'!FO34+'январь 2016'!FO35</f>
        <v>0</v>
      </c>
      <c r="FP40" s="18">
        <f>'март 2016 '!FP35+'февраль 2016'!FP34+'январь 2016'!FP35</f>
        <v>0</v>
      </c>
      <c r="FQ40" s="18">
        <f>'март 2016 '!FQ35+'февраль 2016'!FQ34+'январь 2016'!FQ35</f>
        <v>0</v>
      </c>
      <c r="FR40" s="18">
        <f>'март 2016 '!FR35+'февраль 2016'!FR34+'январь 2016'!FR35</f>
        <v>0</v>
      </c>
      <c r="FS40" s="18">
        <f>'март 2016 '!FS35+'февраль 2016'!FS34+'январь 2016'!FS35</f>
        <v>0</v>
      </c>
      <c r="FT40" s="18">
        <f>'март 2016 '!FT35+'февраль 2016'!FT34+'январь 2016'!FT35</f>
        <v>0</v>
      </c>
      <c r="FU40" s="18">
        <f>'март 2016 '!FU35+'февраль 2016'!FU34+'январь 2016'!FU35</f>
        <v>0</v>
      </c>
      <c r="FV40" s="18">
        <f>'март 2016 '!FV35+'февраль 2016'!FV34+'январь 2016'!FV35</f>
        <v>0</v>
      </c>
      <c r="FW40" s="18">
        <f>'март 2016 '!FW35+'февраль 2016'!FW34+'январь 2016'!FW35</f>
        <v>0</v>
      </c>
      <c r="FX40" s="18">
        <f>'март 2016 '!FX35+'февраль 2016'!FX34+'январь 2016'!FX35</f>
        <v>0</v>
      </c>
      <c r="FY40" s="18">
        <f>'март 2016 '!FY35+'февраль 2016'!FY34+'январь 2016'!FY35</f>
        <v>0</v>
      </c>
      <c r="FZ40" s="18">
        <f>'март 2016 '!FZ35+'февраль 2016'!FZ34+'январь 2016'!FZ35</f>
        <v>0</v>
      </c>
      <c r="GA40" s="18">
        <f>'март 2016 '!GA35+'февраль 2016'!GA34+'январь 2016'!GA35</f>
        <v>0</v>
      </c>
      <c r="GB40" s="18">
        <f>'март 2016 '!GB35+'февраль 2016'!GB34+'январь 2016'!GB35</f>
        <v>0</v>
      </c>
      <c r="GC40" s="18">
        <f>'март 2016 '!GC35+'февраль 2016'!GC34+'январь 2016'!GC35</f>
        <v>0</v>
      </c>
      <c r="GD40" s="18">
        <f>'март 2016 '!GD35+'февраль 2016'!GD34+'январь 2016'!GD35</f>
        <v>0</v>
      </c>
      <c r="GE40" s="18">
        <f>'март 2016 '!GE35+'февраль 2016'!GE34+'январь 2016'!GE35</f>
        <v>0</v>
      </c>
      <c r="GF40" s="18">
        <f>'март 2016 '!GF35+'февраль 2016'!GF34+'январь 2016'!GF35</f>
        <v>0</v>
      </c>
      <c r="GG40" s="18">
        <f>'март 2016 '!GG35+'февраль 2016'!GG34+'январь 2016'!GG35</f>
        <v>0</v>
      </c>
      <c r="GH40" s="18">
        <f>'март 2016 '!GH35+'февраль 2016'!GH34+'январь 2016'!GH35</f>
        <v>0</v>
      </c>
      <c r="GI40" s="18">
        <f>'март 2016 '!GI35+'февраль 2016'!GI34+'январь 2016'!GI35</f>
        <v>0</v>
      </c>
      <c r="GJ40" s="18">
        <f>'март 2016 '!GJ35+'февраль 2016'!GJ34+'январь 2016'!GJ35</f>
        <v>0</v>
      </c>
      <c r="GK40" s="18">
        <f>'март 2016 '!GK35+'февраль 2016'!GK34+'январь 2016'!GK35</f>
        <v>0</v>
      </c>
      <c r="GL40" s="18">
        <f>'март 2016 '!GL35+'февраль 2016'!GL34+'январь 2016'!GL35</f>
        <v>0</v>
      </c>
      <c r="GM40" s="18">
        <f>'март 2016 '!GM35+'февраль 2016'!GM34+'январь 2016'!GM35</f>
        <v>0</v>
      </c>
      <c r="GN40" s="18">
        <f>'март 2016 '!GN35+'февраль 2016'!GN34+'январь 2016'!GN35</f>
        <v>0</v>
      </c>
      <c r="GO40" s="18">
        <f>'март 2016 '!GO35+'февраль 2016'!GO34+'январь 2016'!GO35</f>
        <v>0</v>
      </c>
      <c r="GP40" s="18">
        <f>'март 2016 '!GP35+'февраль 2016'!GP34+'январь 2016'!GP35</f>
        <v>0</v>
      </c>
      <c r="GQ40" s="18">
        <f>'март 2016 '!GQ35+'февраль 2016'!GQ34+'январь 2016'!GQ35</f>
        <v>0</v>
      </c>
      <c r="GR40" s="18">
        <f>'март 2016 '!GR35+'февраль 2016'!GR34+'январь 2016'!GR35</f>
        <v>0</v>
      </c>
      <c r="GS40" s="18">
        <f>'март 2016 '!GS35+'февраль 2016'!GS34+'январь 2016'!GS35</f>
        <v>0</v>
      </c>
      <c r="GT40" s="18">
        <f>'март 2016 '!GT35+'февраль 2016'!GT34+'январь 2016'!GT35</f>
        <v>0</v>
      </c>
      <c r="GU40" s="18">
        <f>'март 2016 '!GU35+'февраль 2016'!GU34+'январь 2016'!GU35</f>
        <v>0</v>
      </c>
      <c r="GV40" s="18">
        <f>'март 2016 '!GV35+'февраль 2016'!GV34+'январь 2016'!GV35</f>
        <v>0</v>
      </c>
      <c r="GW40" s="18">
        <f>'март 2016 '!GW35+'февраль 2016'!GW34+'январь 2016'!GW35</f>
        <v>0</v>
      </c>
      <c r="GX40" s="18">
        <f>'март 2016 '!GX35+'февраль 2016'!GX34+'январь 2016'!GX35</f>
        <v>0</v>
      </c>
      <c r="GY40" s="18">
        <f>'март 2016 '!GY35+'февраль 2016'!GY34+'январь 2016'!GY35</f>
        <v>0</v>
      </c>
      <c r="GZ40" s="18">
        <f>'март 2016 '!GZ35+'февраль 2016'!GZ34+'январь 2016'!GZ35</f>
        <v>0</v>
      </c>
      <c r="HA40" s="18">
        <f>'март 2016 '!HA35+'февраль 2016'!HA34+'январь 2016'!HA35</f>
        <v>0</v>
      </c>
      <c r="HB40" s="18">
        <f>'март 2016 '!HB35+'февраль 2016'!HB34+'январь 2016'!HB35</f>
        <v>0</v>
      </c>
      <c r="HC40" s="18">
        <f>'март 2016 '!HC35+'февраль 2016'!HC34+'январь 2016'!HC35</f>
        <v>0</v>
      </c>
      <c r="HD40" s="18">
        <f>'март 2016 '!HD35+'февраль 2016'!HD34+'январь 2016'!HD35</f>
        <v>0</v>
      </c>
      <c r="HE40" s="18">
        <f>'март 2016 '!HE35+'февраль 2016'!HE34+'январь 2016'!HE35</f>
        <v>0</v>
      </c>
      <c r="HF40" s="18">
        <f>'март 2016 '!HF35+'февраль 2016'!HF34+'январь 2016'!HF35</f>
        <v>0</v>
      </c>
      <c r="HG40" s="18">
        <f>'март 2016 '!HG35+'февраль 2016'!HG34+'январь 2016'!HG35</f>
        <v>0</v>
      </c>
      <c r="HH40" s="18">
        <f>'март 2016 '!HH35+'февраль 2016'!HH34+'январь 2016'!HH35</f>
        <v>0</v>
      </c>
      <c r="HI40" s="18">
        <f>'март 2016 '!HI35+'февраль 2016'!HI34+'январь 2016'!HI35</f>
        <v>0</v>
      </c>
      <c r="HJ40" s="18">
        <f>'март 2016 '!HJ35+'февраль 2016'!HJ34+'январь 2016'!HJ35</f>
        <v>0</v>
      </c>
      <c r="HK40" s="18">
        <f>'март 2016 '!HK35+'февраль 2016'!HK34+'январь 2016'!HK35</f>
        <v>0</v>
      </c>
      <c r="HL40" s="18">
        <f>'март 2016 '!HL35+'февраль 2016'!HL34+'январь 2016'!HL35</f>
        <v>0</v>
      </c>
      <c r="HM40" s="18">
        <f>'март 2016 '!HM35+'февраль 2016'!HM34+'январь 2016'!HM35</f>
        <v>0</v>
      </c>
      <c r="HN40" s="18">
        <f>'март 2016 '!HN35+'февраль 2016'!HN34+'январь 2016'!HN35</f>
        <v>0</v>
      </c>
      <c r="HO40" s="18">
        <f>'март 2016 '!HO35+'февраль 2016'!HO34+'январь 2016'!HO35</f>
        <v>0</v>
      </c>
      <c r="HP40" s="18">
        <f>'март 2016 '!HP35+'февраль 2016'!HP34+'январь 2016'!HP35</f>
        <v>0</v>
      </c>
      <c r="HQ40" s="18">
        <f>'март 2016 '!HQ35+'февраль 2016'!HQ34+'январь 2016'!HQ35</f>
        <v>0</v>
      </c>
      <c r="HR40" s="18">
        <f>'март 2016 '!HR35+'февраль 2016'!HR34+'январь 2016'!HR35</f>
        <v>0</v>
      </c>
      <c r="HS40" s="18">
        <f>'март 2016 '!HS35+'февраль 2016'!HS34+'январь 2016'!HS35</f>
        <v>0</v>
      </c>
      <c r="HT40" s="18">
        <f>'март 2016 '!HT35+'февраль 2016'!HT34+'январь 2016'!HT35</f>
        <v>0</v>
      </c>
      <c r="HU40" s="18">
        <f>'март 2016 '!HU35+'февраль 2016'!HU34+'январь 2016'!HU35</f>
        <v>0</v>
      </c>
      <c r="HV40" s="18">
        <f>'март 2016 '!HV35+'февраль 2016'!HV34+'январь 2016'!HV35</f>
        <v>0</v>
      </c>
      <c r="HW40" s="18">
        <f>'март 2016 '!HW35+'февраль 2016'!HW34+'январь 2016'!HW35</f>
        <v>0</v>
      </c>
      <c r="HX40" s="18">
        <f>'март 2016 '!HX35+'февраль 2016'!HX34+'январь 2016'!HX35</f>
        <v>0</v>
      </c>
      <c r="HY40" s="18">
        <f>'март 2016 '!HY35+'февраль 2016'!HY34+'январь 2016'!HY35</f>
        <v>0</v>
      </c>
      <c r="HZ40" s="18">
        <f>'март 2016 '!HZ35+'февраль 2016'!HZ34+'январь 2016'!HZ35</f>
        <v>0</v>
      </c>
      <c r="IA40" s="18">
        <f>'март 2016 '!IA35+'февраль 2016'!IA34+'январь 2016'!IA35</f>
        <v>0</v>
      </c>
      <c r="IB40" s="18">
        <f>'март 2016 '!IB35+'февраль 2016'!IB34+'январь 2016'!IB35</f>
        <v>0</v>
      </c>
      <c r="IC40" s="18">
        <f>'март 2016 '!IC35+'февраль 2016'!IC34+'январь 2016'!IC35</f>
        <v>0</v>
      </c>
      <c r="ID40" s="18">
        <f>'март 2016 '!ID35+'февраль 2016'!ID34+'январь 2016'!ID35</f>
        <v>0</v>
      </c>
      <c r="IE40" s="18">
        <f>'март 2016 '!IE35+'февраль 2016'!IE34+'январь 2016'!IE35</f>
        <v>0</v>
      </c>
      <c r="IF40" s="18">
        <f>'март 2016 '!IF35+'февраль 2016'!IF34+'январь 2016'!IF35</f>
        <v>0</v>
      </c>
    </row>
    <row r="41" spans="1:240" ht="13.5" customHeight="1">
      <c r="A41" s="15" t="s">
        <v>53</v>
      </c>
      <c r="B41" s="45" t="s">
        <v>54</v>
      </c>
      <c r="C41" s="16" t="s">
        <v>20</v>
      </c>
      <c r="D41" s="23">
        <f t="shared" si="4"/>
        <v>0.20000000000000007</v>
      </c>
      <c r="E41" s="17">
        <f>SUM(G41:IF41)-F41</f>
        <v>0.20000000000000007</v>
      </c>
      <c r="F41" s="17"/>
      <c r="G41" s="18">
        <f>'март 2016 '!G36+'февраль 2016'!G35+'январь 2016'!G36</f>
        <v>5.0000000000000001E-3</v>
      </c>
      <c r="H41" s="18">
        <f>'март 2016 '!H36+'февраль 2016'!H35+'январь 2016'!H36</f>
        <v>0</v>
      </c>
      <c r="I41" s="18">
        <f>'март 2016 '!I36+'февраль 2016'!I35+'январь 2016'!I36</f>
        <v>0</v>
      </c>
      <c r="J41" s="18">
        <f>'март 2016 '!J36+'февраль 2016'!J35+'январь 2016'!J36</f>
        <v>0</v>
      </c>
      <c r="K41" s="18">
        <f>'март 2016 '!K36+'февраль 2016'!K35+'январь 2016'!K36</f>
        <v>0</v>
      </c>
      <c r="L41" s="18">
        <f>'март 2016 '!L36+'февраль 2016'!L35+'январь 2016'!L36</f>
        <v>0</v>
      </c>
      <c r="M41" s="18">
        <f>'март 2016 '!M36+'февраль 2016'!M35+'январь 2016'!M36</f>
        <v>0</v>
      </c>
      <c r="N41" s="18">
        <f>'март 2016 '!N36+'февраль 2016'!N35+'январь 2016'!N36</f>
        <v>1E-3</v>
      </c>
      <c r="O41" s="18">
        <f>'март 2016 '!O36+'февраль 2016'!O35+'январь 2016'!O36</f>
        <v>0</v>
      </c>
      <c r="P41" s="18">
        <f>'март 2016 '!P36+'февраль 2016'!P35+'январь 2016'!P36</f>
        <v>0</v>
      </c>
      <c r="Q41" s="18">
        <f>'март 2016 '!Q36+'февраль 2016'!Q35+'январь 2016'!Q36</f>
        <v>0</v>
      </c>
      <c r="R41" s="18">
        <f>'март 2016 '!R36+'февраль 2016'!R35+'январь 2016'!R36</f>
        <v>0</v>
      </c>
      <c r="S41" s="18">
        <f>'март 2016 '!S36+'февраль 2016'!S35+'январь 2016'!S36</f>
        <v>3.0000000000000001E-3</v>
      </c>
      <c r="T41" s="18">
        <f>'март 2016 '!T36+'февраль 2016'!T35+'январь 2016'!T36</f>
        <v>5.0000000000000001E-3</v>
      </c>
      <c r="U41" s="18">
        <f>'март 2016 '!U36+'февраль 2016'!U35+'январь 2016'!U36</f>
        <v>6.4999999999999997E-3</v>
      </c>
      <c r="V41" s="18">
        <f>'март 2016 '!V36+'февраль 2016'!V35+'январь 2016'!V36</f>
        <v>5.0000000000000001E-3</v>
      </c>
      <c r="W41" s="18">
        <f>'март 2016 '!W36+'февраль 2016'!W35+'январь 2016'!W36</f>
        <v>0</v>
      </c>
      <c r="X41" s="18">
        <f>'март 2016 '!X36+'февраль 2016'!X35+'январь 2016'!X36</f>
        <v>1E-3</v>
      </c>
      <c r="Y41" s="18">
        <f>'март 2016 '!Y36+'февраль 2016'!Y35+'январь 2016'!Y36</f>
        <v>7.0000000000000001E-3</v>
      </c>
      <c r="Z41" s="18">
        <f>'март 2016 '!Z36+'февраль 2016'!Z35+'январь 2016'!Z36</f>
        <v>0</v>
      </c>
      <c r="AA41" s="18">
        <f>'март 2016 '!AA36+'февраль 2016'!AA35+'январь 2016'!AA36</f>
        <v>0</v>
      </c>
      <c r="AB41" s="18">
        <f>'март 2016 '!AB36+'февраль 2016'!AB35+'январь 2016'!AB36</f>
        <v>0.01</v>
      </c>
      <c r="AC41" s="18">
        <f>'март 2016 '!AC36+'февраль 2016'!AC35+'январь 2016'!AC36</f>
        <v>0.01</v>
      </c>
      <c r="AD41" s="18">
        <f>'март 2016 '!AD36+'февраль 2016'!AD35+'январь 2016'!AD36</f>
        <v>7.0000000000000001E-3</v>
      </c>
      <c r="AE41" s="18">
        <f>'март 2016 '!AE36+'февраль 2016'!AE35+'январь 2016'!AE36</f>
        <v>0</v>
      </c>
      <c r="AF41" s="18">
        <f>'март 2016 '!AF36+'февраль 2016'!AF35+'январь 2016'!AF36</f>
        <v>0</v>
      </c>
      <c r="AG41" s="18">
        <f>'март 2016 '!AG36+'февраль 2016'!AG35+'январь 2016'!AG36</f>
        <v>0</v>
      </c>
      <c r="AH41" s="18">
        <f>'март 2016 '!AH36+'февраль 2016'!AH35+'январь 2016'!AH36</f>
        <v>0</v>
      </c>
      <c r="AI41" s="18">
        <f>'март 2016 '!AI36+'февраль 2016'!AI35+'январь 2016'!AI36</f>
        <v>0</v>
      </c>
      <c r="AJ41" s="18">
        <f>'март 2016 '!AJ36+'февраль 2016'!AJ35+'январь 2016'!AJ36</f>
        <v>0</v>
      </c>
      <c r="AK41" s="18">
        <f>'март 2016 '!AK36+'февраль 2016'!AK35+'январь 2016'!AK36</f>
        <v>1E-3</v>
      </c>
      <c r="AL41" s="18">
        <f>'март 2016 '!AL36+'февраль 2016'!AL35+'январь 2016'!AL36</f>
        <v>0</v>
      </c>
      <c r="AM41" s="18">
        <f>'март 2016 '!AM36+'февраль 2016'!AM35+'январь 2016'!AM36</f>
        <v>1E-3</v>
      </c>
      <c r="AN41" s="18">
        <f>'март 2016 '!AN36+'февраль 2016'!AN35+'январь 2016'!AN36</f>
        <v>0</v>
      </c>
      <c r="AO41" s="18">
        <f>'март 2016 '!AO36+'февраль 2016'!AO35+'январь 2016'!AO36</f>
        <v>0</v>
      </c>
      <c r="AP41" s="18">
        <f>'март 2016 '!AP36+'февраль 2016'!AP35+'январь 2016'!AP36</f>
        <v>0</v>
      </c>
      <c r="AQ41" s="18">
        <f>'март 2016 '!AQ36+'февраль 2016'!AQ35+'январь 2016'!AQ36</f>
        <v>0</v>
      </c>
      <c r="AR41" s="18">
        <f>'март 2016 '!AR36+'февраль 2016'!AR35+'январь 2016'!AR36</f>
        <v>0</v>
      </c>
      <c r="AS41" s="18">
        <f>'март 2016 '!AS36+'февраль 2016'!AS35+'январь 2016'!AS36</f>
        <v>0</v>
      </c>
      <c r="AT41" s="18">
        <f>'март 2016 '!AT36+'февраль 2016'!AT35+'январь 2016'!AT36</f>
        <v>0</v>
      </c>
      <c r="AU41" s="18">
        <f>'март 2016 '!AU36+'февраль 2016'!AU35+'январь 2016'!AU36</f>
        <v>2E-3</v>
      </c>
      <c r="AV41" s="18">
        <f>'март 2016 '!AV36+'февраль 2016'!AV35+'январь 2016'!AV36</f>
        <v>0</v>
      </c>
      <c r="AW41" s="18">
        <f>'март 2016 '!AW36+'февраль 2016'!AW35+'январь 2016'!AW36</f>
        <v>0</v>
      </c>
      <c r="AX41" s="18">
        <f>'март 2016 '!AX36+'февраль 2016'!AX35+'январь 2016'!AX36</f>
        <v>0</v>
      </c>
      <c r="AY41" s="18">
        <f>'март 2016 '!AY36+'февраль 2016'!AY35+'январь 2016'!AY36</f>
        <v>0</v>
      </c>
      <c r="AZ41" s="18">
        <f>'март 2016 '!AZ36+'февраль 2016'!AZ35+'январь 2016'!AZ36</f>
        <v>0</v>
      </c>
      <c r="BA41" s="18">
        <f>'март 2016 '!BA36+'февраль 2016'!BA35+'январь 2016'!BA36</f>
        <v>1E-3</v>
      </c>
      <c r="BB41" s="18">
        <f>'март 2016 '!BB36+'февраль 2016'!BB35+'январь 2016'!BB36</f>
        <v>0</v>
      </c>
      <c r="BC41" s="18">
        <f>'март 2016 '!BC36+'февраль 2016'!BC35+'январь 2016'!BC36</f>
        <v>0</v>
      </c>
      <c r="BD41" s="18">
        <f>'март 2016 '!BD36+'февраль 2016'!BD35+'январь 2016'!BD36</f>
        <v>7.0000000000000001E-3</v>
      </c>
      <c r="BE41" s="18">
        <f>'март 2016 '!BE36+'февраль 2016'!BE35+'январь 2016'!BE36</f>
        <v>1E-3</v>
      </c>
      <c r="BF41" s="18">
        <f>'март 2016 '!BF36+'февраль 2016'!BF35+'январь 2016'!BF36</f>
        <v>0</v>
      </c>
      <c r="BG41" s="18">
        <f>'март 2016 '!BG36+'февраль 2016'!BG35+'январь 2016'!BG36</f>
        <v>1E-3</v>
      </c>
      <c r="BH41" s="18">
        <f>'март 2016 '!BH36+'февраль 2016'!BH35+'январь 2016'!BH36</f>
        <v>0</v>
      </c>
      <c r="BI41" s="18">
        <f>'март 2016 '!BI36+'февраль 2016'!BI35+'январь 2016'!BI36</f>
        <v>0</v>
      </c>
      <c r="BJ41" s="18">
        <f>'март 2016 '!BJ36+'февраль 2016'!BJ35+'январь 2016'!BJ36</f>
        <v>0</v>
      </c>
      <c r="BK41" s="18">
        <f>'март 2016 '!BK36+'февраль 2016'!BK35+'январь 2016'!BK36</f>
        <v>0</v>
      </c>
      <c r="BL41" s="18">
        <f>'март 2016 '!BL36+'февраль 2016'!BL35+'январь 2016'!BL36</f>
        <v>1.7999999999999999E-2</v>
      </c>
      <c r="BM41" s="18">
        <f>'март 2016 '!BM36+'февраль 2016'!BM35+'январь 2016'!BM36</f>
        <v>0</v>
      </c>
      <c r="BN41" s="18">
        <f>'март 2016 '!BN36+'февраль 2016'!BN35+'январь 2016'!BN36</f>
        <v>0</v>
      </c>
      <c r="BO41" s="18">
        <f>'март 2016 '!BO36+'февраль 2016'!BO35+'январь 2016'!BO36</f>
        <v>3.0000000000000001E-3</v>
      </c>
      <c r="BP41" s="18">
        <f>'март 2016 '!BP36+'февраль 2016'!BP35+'январь 2016'!BP36</f>
        <v>0</v>
      </c>
      <c r="BQ41" s="18">
        <f>'март 2016 '!BQ36+'февраль 2016'!BQ35+'январь 2016'!BQ36</f>
        <v>0</v>
      </c>
      <c r="BR41" s="18">
        <f>'март 2016 '!BR36+'февраль 2016'!BR35+'январь 2016'!BR36</f>
        <v>0</v>
      </c>
      <c r="BS41" s="18">
        <f>'март 2016 '!BS36+'февраль 2016'!BS35+'январь 2016'!BS36</f>
        <v>0</v>
      </c>
      <c r="BT41" s="18">
        <f>'март 2016 '!BT36+'февраль 2016'!BT35+'январь 2016'!BT36</f>
        <v>0</v>
      </c>
      <c r="BU41" s="18">
        <f>'март 2016 '!BU36+'февраль 2016'!BU35+'январь 2016'!BU36</f>
        <v>2E-3</v>
      </c>
      <c r="BV41" s="18">
        <f>'март 2016 '!BV36+'февраль 2016'!BV35+'январь 2016'!BV36</f>
        <v>0</v>
      </c>
      <c r="BW41" s="18">
        <f>'март 2016 '!BW36+'февраль 2016'!BW35+'январь 2016'!BW36</f>
        <v>0</v>
      </c>
      <c r="BX41" s="18">
        <f>'март 2016 '!BX36+'февраль 2016'!BX35+'январь 2016'!BX36</f>
        <v>0</v>
      </c>
      <c r="BY41" s="18">
        <f>'март 2016 '!BY36+'февраль 2016'!BY35+'январь 2016'!BY36</f>
        <v>2E-3</v>
      </c>
      <c r="BZ41" s="18">
        <f>'март 2016 '!BZ36+'февраль 2016'!BZ35+'январь 2016'!BZ36</f>
        <v>0</v>
      </c>
      <c r="CA41" s="18">
        <f>'март 2016 '!CA36+'февраль 2016'!CA35+'январь 2016'!CA36</f>
        <v>0</v>
      </c>
      <c r="CB41" s="18">
        <f>'март 2016 '!CB36+'февраль 2016'!CB35+'январь 2016'!CB36</f>
        <v>0</v>
      </c>
      <c r="CC41" s="18">
        <f>'март 2016 '!CC36+'февраль 2016'!CC35+'январь 2016'!CC36</f>
        <v>0</v>
      </c>
      <c r="CD41" s="18">
        <f>'март 2016 '!CD36+'февраль 2016'!CD35+'январь 2016'!CD36</f>
        <v>1E-3</v>
      </c>
      <c r="CE41" s="18">
        <f>'март 2016 '!CE36+'февраль 2016'!CE35+'январь 2016'!CE36</f>
        <v>0</v>
      </c>
      <c r="CF41" s="18">
        <f>'март 2016 '!CF36+'февраль 2016'!CF35+'январь 2016'!CF36</f>
        <v>0</v>
      </c>
      <c r="CG41" s="18">
        <f>'март 2016 '!CG36+'февраль 2016'!CG35+'январь 2016'!CG36</f>
        <v>0</v>
      </c>
      <c r="CH41" s="18">
        <f>'март 2016 '!CH36+'февраль 2016'!CH35+'январь 2016'!CH36</f>
        <v>0</v>
      </c>
      <c r="CI41" s="18">
        <f>'март 2016 '!CI36+'февраль 2016'!CI35+'январь 2016'!CI36</f>
        <v>0</v>
      </c>
      <c r="CJ41" s="18">
        <f>'март 2016 '!CJ36+'февраль 2016'!CJ35+'январь 2016'!CJ36</f>
        <v>0</v>
      </c>
      <c r="CK41" s="18">
        <f>'март 2016 '!CK36+'февраль 2016'!CK35+'январь 2016'!CK36</f>
        <v>0</v>
      </c>
      <c r="CL41" s="18">
        <f>'март 2016 '!CL36+'февраль 2016'!CL35+'январь 2016'!CL36</f>
        <v>0</v>
      </c>
      <c r="CM41" s="18">
        <f>'март 2016 '!CM36+'февраль 2016'!CM35+'январь 2016'!CM36</f>
        <v>0</v>
      </c>
      <c r="CN41" s="18">
        <f>'март 2016 '!CN36+'февраль 2016'!CN35+'январь 2016'!CN36</f>
        <v>0</v>
      </c>
      <c r="CO41" s="18">
        <f>'март 2016 '!CO36+'февраль 2016'!CO35+'январь 2016'!CO36</f>
        <v>1E-3</v>
      </c>
      <c r="CP41" s="18">
        <f>'март 2016 '!CP36+'февраль 2016'!CP35+'январь 2016'!CP36</f>
        <v>0</v>
      </c>
      <c r="CQ41" s="18">
        <f>'март 2016 '!CQ36+'февраль 2016'!CQ35+'январь 2016'!CQ36</f>
        <v>0</v>
      </c>
      <c r="CR41" s="18">
        <f>'март 2016 '!CR36+'февраль 2016'!CR35+'январь 2016'!CR36</f>
        <v>0</v>
      </c>
      <c r="CS41" s="18">
        <f>'март 2016 '!CS36+'февраль 2016'!CS35+'январь 2016'!CS36</f>
        <v>0</v>
      </c>
      <c r="CT41" s="18">
        <f>'март 2016 '!CT36+'февраль 2016'!CT35+'январь 2016'!CT36</f>
        <v>2.5000000000000001E-3</v>
      </c>
      <c r="CU41" s="18">
        <f>'март 2016 '!CU36+'февраль 2016'!CU35+'январь 2016'!CU36</f>
        <v>0</v>
      </c>
      <c r="CV41" s="18">
        <f>'март 2016 '!CV36+'февраль 2016'!CV35+'январь 2016'!CV36</f>
        <v>0</v>
      </c>
      <c r="CW41" s="18">
        <f>'март 2016 '!CW36+'февраль 2016'!CW35+'январь 2016'!CW36</f>
        <v>0</v>
      </c>
      <c r="CX41" s="18">
        <f>'март 2016 '!CX36+'февраль 2016'!CX35+'январь 2016'!CX36</f>
        <v>0</v>
      </c>
      <c r="CY41" s="18">
        <f>'март 2016 '!CY36+'февраль 2016'!CY35+'январь 2016'!CY36</f>
        <v>0</v>
      </c>
      <c r="CZ41" s="18">
        <f>'март 2016 '!CZ36+'февраль 2016'!CZ35+'январь 2016'!CZ36</f>
        <v>0</v>
      </c>
      <c r="DA41" s="18">
        <f>'март 2016 '!DA36+'февраль 2016'!DA35+'январь 2016'!DA36</f>
        <v>0</v>
      </c>
      <c r="DB41" s="18">
        <f>'март 2016 '!DB36+'февраль 2016'!DB35+'январь 2016'!DB36</f>
        <v>0</v>
      </c>
      <c r="DC41" s="18">
        <f>'март 2016 '!DC36+'февраль 2016'!DC35+'январь 2016'!DC36</f>
        <v>0</v>
      </c>
      <c r="DD41" s="18">
        <f>'март 2016 '!DD36+'февраль 2016'!DD35+'январь 2016'!DD36</f>
        <v>0</v>
      </c>
      <c r="DE41" s="18">
        <f>'март 2016 '!DE36+'февраль 2016'!DE35+'январь 2016'!DE36</f>
        <v>0</v>
      </c>
      <c r="DF41" s="18">
        <f>'март 2016 '!DF36+'февраль 2016'!DF35+'январь 2016'!DF36</f>
        <v>0</v>
      </c>
      <c r="DG41" s="18">
        <f>'март 2016 '!DG36+'февраль 2016'!DG35+'январь 2016'!DG36</f>
        <v>0</v>
      </c>
      <c r="DH41" s="18">
        <f>'март 2016 '!DH36+'февраль 2016'!DH35+'январь 2016'!DH36</f>
        <v>0</v>
      </c>
      <c r="DI41" s="18">
        <f>'март 2016 '!DI36+'февраль 2016'!DI35+'январь 2016'!DI36</f>
        <v>2E-3</v>
      </c>
      <c r="DJ41" s="18">
        <f>'март 2016 '!DJ36+'февраль 2016'!DJ35+'январь 2016'!DJ36</f>
        <v>0</v>
      </c>
      <c r="DK41" s="18">
        <f>'март 2016 '!DK36+'февраль 2016'!DK35+'январь 2016'!DK36</f>
        <v>5.0000000000000001E-3</v>
      </c>
      <c r="DL41" s="18">
        <f>'март 2016 '!DL36+'февраль 2016'!DL35+'январь 2016'!DL36</f>
        <v>0</v>
      </c>
      <c r="DM41" s="18">
        <f>'март 2016 '!DM36+'февраль 2016'!DM35+'январь 2016'!DM36</f>
        <v>0</v>
      </c>
      <c r="DN41" s="18">
        <f>'март 2016 '!DN36+'февраль 2016'!DN35+'январь 2016'!DN36</f>
        <v>0</v>
      </c>
      <c r="DO41" s="18">
        <f>'март 2016 '!DO36+'февраль 2016'!DO35+'январь 2016'!DO36</f>
        <v>0</v>
      </c>
      <c r="DP41" s="18">
        <f>'март 2016 '!DP36+'февраль 2016'!DP35+'январь 2016'!DP36</f>
        <v>0</v>
      </c>
      <c r="DQ41" s="18">
        <f>'март 2016 '!DQ36+'февраль 2016'!DQ35+'январь 2016'!DQ36</f>
        <v>0</v>
      </c>
      <c r="DR41" s="18">
        <f>'март 2016 '!DR36+'февраль 2016'!DR35+'январь 2016'!DR36</f>
        <v>0</v>
      </c>
      <c r="DS41" s="18">
        <f>'март 2016 '!DS36+'февраль 2016'!DS35+'январь 2016'!DS36</f>
        <v>0</v>
      </c>
      <c r="DT41" s="18">
        <f>'март 2016 '!DT36+'февраль 2016'!DT35+'январь 2016'!DT36</f>
        <v>0</v>
      </c>
      <c r="DU41" s="18">
        <f>'март 2016 '!DU36+'февраль 2016'!DU35+'январь 2016'!DU36</f>
        <v>0</v>
      </c>
      <c r="DV41" s="18">
        <f>'март 2016 '!DV36+'февраль 2016'!DV35+'январь 2016'!DV36</f>
        <v>4.4999999999999997E-3</v>
      </c>
      <c r="DW41" s="18">
        <f>'март 2016 '!DW36+'февраль 2016'!DW35+'январь 2016'!DW36</f>
        <v>0</v>
      </c>
      <c r="DX41" s="18">
        <f>'март 2016 '!DX36+'февраль 2016'!DX35+'январь 2016'!DX36</f>
        <v>0</v>
      </c>
      <c r="DY41" s="18">
        <f>'март 2016 '!DY36+'февраль 2016'!DY35+'январь 2016'!DY36</f>
        <v>3.0000000000000001E-3</v>
      </c>
      <c r="DZ41" s="18">
        <f>'март 2016 '!DZ36+'февраль 2016'!DZ35+'январь 2016'!DZ36</f>
        <v>0</v>
      </c>
      <c r="EA41" s="18">
        <f>'март 2016 '!EA36+'февраль 2016'!EA35+'январь 2016'!EA36</f>
        <v>0</v>
      </c>
      <c r="EB41" s="18">
        <f>'март 2016 '!EB36+'февраль 2016'!EB35+'январь 2016'!EB36</f>
        <v>0</v>
      </c>
      <c r="EC41" s="18">
        <f>'март 2016 '!EC36+'февраль 2016'!EC35+'январь 2016'!EC36</f>
        <v>0</v>
      </c>
      <c r="ED41" s="18">
        <f>'март 2016 '!ED36+'февраль 2016'!ED35+'январь 2016'!ED36</f>
        <v>0</v>
      </c>
      <c r="EE41" s="18">
        <f>'март 2016 '!EE36+'февраль 2016'!EE35+'январь 2016'!EE36</f>
        <v>0</v>
      </c>
      <c r="EF41" s="18">
        <f>'март 2016 '!EF36+'февраль 2016'!EF35+'январь 2016'!EF36</f>
        <v>0</v>
      </c>
      <c r="EG41" s="18">
        <f>'март 2016 '!EG36+'февраль 2016'!EG35+'январь 2016'!EG36</f>
        <v>0</v>
      </c>
      <c r="EH41" s="18">
        <f>'март 2016 '!EH36+'февраль 2016'!EH35+'январь 2016'!EH36</f>
        <v>0</v>
      </c>
      <c r="EI41" s="18">
        <f>'март 2016 '!EI36+'февраль 2016'!EI35+'январь 2016'!EI36</f>
        <v>0</v>
      </c>
      <c r="EJ41" s="18">
        <f>'март 2016 '!EJ36+'февраль 2016'!EJ35+'январь 2016'!EJ36</f>
        <v>0</v>
      </c>
      <c r="EK41" s="18">
        <f>'март 2016 '!EK36+'февраль 2016'!EK35+'январь 2016'!EK36</f>
        <v>1E-3</v>
      </c>
      <c r="EL41" s="18">
        <f>'март 2016 '!EL36+'февраль 2016'!EL35+'январь 2016'!EL36</f>
        <v>0</v>
      </c>
      <c r="EM41" s="18">
        <f>'март 2016 '!EM36+'февраль 2016'!EM35+'январь 2016'!EM36</f>
        <v>2E-3</v>
      </c>
      <c r="EN41" s="18">
        <f>'март 2016 '!EN36+'февраль 2016'!EN35+'январь 2016'!EN36</f>
        <v>0</v>
      </c>
      <c r="EO41" s="18">
        <f>'март 2016 '!EO36+'февраль 2016'!EO35+'январь 2016'!EO36</f>
        <v>0</v>
      </c>
      <c r="EP41" s="18">
        <f>'март 2016 '!EP36+'февраль 2016'!EP35+'январь 2016'!EP36</f>
        <v>0</v>
      </c>
      <c r="EQ41" s="18">
        <f>'март 2016 '!EQ36+'февраль 2016'!EQ35+'январь 2016'!EQ36</f>
        <v>0</v>
      </c>
      <c r="ER41" s="18">
        <f>'март 2016 '!ER36+'февраль 2016'!ER35+'январь 2016'!ER36</f>
        <v>0</v>
      </c>
      <c r="ES41" s="18">
        <f>'март 2016 '!ES36+'февраль 2016'!ES35+'январь 2016'!ES36</f>
        <v>0</v>
      </c>
      <c r="ET41" s="18">
        <f>'март 2016 '!ET36+'февраль 2016'!ET35+'январь 2016'!ET36</f>
        <v>0</v>
      </c>
      <c r="EU41" s="18">
        <f>'март 2016 '!EU36+'февраль 2016'!EU35+'январь 2016'!EU36</f>
        <v>0</v>
      </c>
      <c r="EV41" s="18">
        <f>'март 2016 '!EV36+'февраль 2016'!EV35+'январь 2016'!EV36</f>
        <v>3.5000000000000001E-3</v>
      </c>
      <c r="EW41" s="18">
        <f>'март 2016 '!EW36+'февраль 2016'!EW35+'январь 2016'!EW36</f>
        <v>0</v>
      </c>
      <c r="EX41" s="18">
        <f>'март 2016 '!EX36+'февраль 2016'!EX35+'январь 2016'!EX36</f>
        <v>0</v>
      </c>
      <c r="EY41" s="18">
        <f>'март 2016 '!EY36+'февраль 2016'!EY35+'январь 2016'!EY36</f>
        <v>6.0000000000000001E-3</v>
      </c>
      <c r="EZ41" s="18">
        <f>'март 2016 '!EZ36+'февраль 2016'!EZ35+'январь 2016'!EZ36</f>
        <v>0</v>
      </c>
      <c r="FA41" s="18">
        <f>'март 2016 '!FA36+'февраль 2016'!FA35+'январь 2016'!FA36</f>
        <v>0</v>
      </c>
      <c r="FB41" s="18">
        <f>'март 2016 '!FB36+'февраль 2016'!FB35+'январь 2016'!FB36</f>
        <v>0</v>
      </c>
      <c r="FC41" s="18">
        <f>'март 2016 '!FC36+'февраль 2016'!FC35+'январь 2016'!FC36</f>
        <v>0</v>
      </c>
      <c r="FD41" s="18">
        <f>'март 2016 '!FD36+'февраль 2016'!FD35+'январь 2016'!FD36</f>
        <v>2E-3</v>
      </c>
      <c r="FE41" s="18">
        <f>'март 2016 '!FE36+'февраль 2016'!FE35+'январь 2016'!FE36</f>
        <v>0</v>
      </c>
      <c r="FF41" s="18">
        <f>'март 2016 '!FF36+'февраль 2016'!FF35+'январь 2016'!FF36</f>
        <v>0</v>
      </c>
      <c r="FG41" s="18">
        <f>'март 2016 '!FG36+'февраль 2016'!FG35+'январь 2016'!FG36</f>
        <v>0</v>
      </c>
      <c r="FH41" s="18">
        <f>'март 2016 '!FH36+'февраль 2016'!FH35+'январь 2016'!FH36</f>
        <v>0</v>
      </c>
      <c r="FI41" s="18">
        <f>'март 2016 '!FI36+'февраль 2016'!FI35+'январь 2016'!FI36</f>
        <v>0</v>
      </c>
      <c r="FJ41" s="18">
        <f>'март 2016 '!FJ36+'февраль 2016'!FJ35+'январь 2016'!FJ36</f>
        <v>0</v>
      </c>
      <c r="FK41" s="18">
        <f>'март 2016 '!FK36+'февраль 2016'!FK35+'январь 2016'!FK36</f>
        <v>0</v>
      </c>
      <c r="FL41" s="18">
        <f>'март 2016 '!FL36+'февраль 2016'!FL35+'январь 2016'!FL36</f>
        <v>0</v>
      </c>
      <c r="FM41" s="18">
        <f>'март 2016 '!FM36+'февраль 2016'!FM35+'январь 2016'!FM36</f>
        <v>0</v>
      </c>
      <c r="FN41" s="18">
        <f>'март 2016 '!FN36+'февраль 2016'!FN35+'январь 2016'!FN36</f>
        <v>0</v>
      </c>
      <c r="FO41" s="18">
        <f>'март 2016 '!FO36+'февраль 2016'!FO35+'январь 2016'!FO36</f>
        <v>0</v>
      </c>
      <c r="FP41" s="18">
        <f>'март 2016 '!FP36+'февраль 2016'!FP35+'январь 2016'!FP36</f>
        <v>0</v>
      </c>
      <c r="FQ41" s="18">
        <f>'март 2016 '!FQ36+'февраль 2016'!FQ35+'январь 2016'!FQ36</f>
        <v>0</v>
      </c>
      <c r="FR41" s="18">
        <f>'март 2016 '!FR36+'февраль 2016'!FR35+'январь 2016'!FR36</f>
        <v>0</v>
      </c>
      <c r="FS41" s="18">
        <f>'март 2016 '!FS36+'февраль 2016'!FS35+'январь 2016'!FS36</f>
        <v>0</v>
      </c>
      <c r="FT41" s="18">
        <f>'март 2016 '!FT36+'февраль 2016'!FT35+'январь 2016'!FT36</f>
        <v>0</v>
      </c>
      <c r="FU41" s="18">
        <f>'март 2016 '!FU36+'февраль 2016'!FU35+'январь 2016'!FU36</f>
        <v>0</v>
      </c>
      <c r="FV41" s="18">
        <f>'март 2016 '!FV36+'февраль 2016'!FV35+'январь 2016'!FV36</f>
        <v>0</v>
      </c>
      <c r="FW41" s="18">
        <f>'март 2016 '!FW36+'февраль 2016'!FW35+'январь 2016'!FW36</f>
        <v>0</v>
      </c>
      <c r="FX41" s="18">
        <f>'март 2016 '!FX36+'февраль 2016'!FX35+'январь 2016'!FX36</f>
        <v>0</v>
      </c>
      <c r="FY41" s="18">
        <f>'март 2016 '!FY36+'февраль 2016'!FY35+'январь 2016'!FY36</f>
        <v>2.1999999999999999E-2</v>
      </c>
      <c r="FZ41" s="18">
        <f>'март 2016 '!FZ36+'февраль 2016'!FZ35+'январь 2016'!FZ36</f>
        <v>0</v>
      </c>
      <c r="GA41" s="18">
        <f>'март 2016 '!GA36+'февраль 2016'!GA35+'январь 2016'!GA36</f>
        <v>0</v>
      </c>
      <c r="GB41" s="18">
        <f>'март 2016 '!GB36+'февраль 2016'!GB35+'январь 2016'!GB36</f>
        <v>0</v>
      </c>
      <c r="GC41" s="18">
        <f>'март 2016 '!GC36+'февраль 2016'!GC35+'январь 2016'!GC36</f>
        <v>1.2E-2</v>
      </c>
      <c r="GD41" s="18">
        <f>'март 2016 '!GD36+'февраль 2016'!GD35+'январь 2016'!GD36</f>
        <v>0</v>
      </c>
      <c r="GE41" s="18">
        <f>'март 2016 '!GE36+'февраль 2016'!GE35+'январь 2016'!GE36</f>
        <v>0</v>
      </c>
      <c r="GF41" s="18">
        <f>'март 2016 '!GF36+'февраль 2016'!GF35+'январь 2016'!GF36</f>
        <v>6.0000000000000001E-3</v>
      </c>
      <c r="GG41" s="18">
        <f>'март 2016 '!GG36+'февраль 2016'!GG35+'январь 2016'!GG36</f>
        <v>0</v>
      </c>
      <c r="GH41" s="18">
        <f>'март 2016 '!GH36+'февраль 2016'!GH35+'январь 2016'!GH36</f>
        <v>2E-3</v>
      </c>
      <c r="GI41" s="18">
        <f>'март 2016 '!GI36+'февраль 2016'!GI35+'январь 2016'!GI36</f>
        <v>0</v>
      </c>
      <c r="GJ41" s="18">
        <f>'март 2016 '!GJ36+'февраль 2016'!GJ35+'январь 2016'!GJ36</f>
        <v>0</v>
      </c>
      <c r="GK41" s="18">
        <f>'март 2016 '!GK36+'февраль 2016'!GK35+'январь 2016'!GK36</f>
        <v>0</v>
      </c>
      <c r="GL41" s="18">
        <f>'март 2016 '!GL36+'февраль 2016'!GL35+'январь 2016'!GL36</f>
        <v>0</v>
      </c>
      <c r="GM41" s="18">
        <f>'март 2016 '!GM36+'февраль 2016'!GM35+'январь 2016'!GM36</f>
        <v>0</v>
      </c>
      <c r="GN41" s="18">
        <f>'март 2016 '!GN36+'февраль 2016'!GN35+'январь 2016'!GN36</f>
        <v>0</v>
      </c>
      <c r="GO41" s="18">
        <f>'март 2016 '!GO36+'февраль 2016'!GO35+'январь 2016'!GO36</f>
        <v>0</v>
      </c>
      <c r="GP41" s="18">
        <f>'март 2016 '!GP36+'февраль 2016'!GP35+'январь 2016'!GP36</f>
        <v>0</v>
      </c>
      <c r="GQ41" s="18">
        <f>'март 2016 '!GQ36+'февраль 2016'!GQ35+'январь 2016'!GQ36</f>
        <v>0</v>
      </c>
      <c r="GR41" s="18">
        <f>'март 2016 '!GR36+'февраль 2016'!GR35+'январь 2016'!GR36</f>
        <v>0</v>
      </c>
      <c r="GS41" s="18">
        <f>'март 2016 '!GS36+'февраль 2016'!GS35+'январь 2016'!GS36</f>
        <v>0</v>
      </c>
      <c r="GT41" s="18">
        <f>'март 2016 '!GT36+'февраль 2016'!GT35+'январь 2016'!GT36</f>
        <v>0</v>
      </c>
      <c r="GU41" s="18">
        <f>'март 2016 '!GU36+'февраль 2016'!GU35+'январь 2016'!GU36</f>
        <v>0</v>
      </c>
      <c r="GV41" s="18">
        <f>'март 2016 '!GV36+'февраль 2016'!GV35+'январь 2016'!GV36</f>
        <v>2E-3</v>
      </c>
      <c r="GW41" s="18">
        <f>'март 2016 '!GW36+'февраль 2016'!GW35+'январь 2016'!GW36</f>
        <v>0</v>
      </c>
      <c r="GX41" s="18">
        <f>'март 2016 '!GX36+'февраль 2016'!GX35+'январь 2016'!GX36</f>
        <v>0</v>
      </c>
      <c r="GY41" s="18">
        <f>'март 2016 '!GY36+'февраль 2016'!GY35+'январь 2016'!GY36</f>
        <v>0</v>
      </c>
      <c r="GZ41" s="18">
        <f>'март 2016 '!GZ36+'февраль 2016'!GZ35+'январь 2016'!GZ36</f>
        <v>0</v>
      </c>
      <c r="HA41" s="18">
        <f>'март 2016 '!HA36+'февраль 2016'!HA35+'январь 2016'!HA36</f>
        <v>0</v>
      </c>
      <c r="HB41" s="18">
        <f>'март 2016 '!HB36+'февраль 2016'!HB35+'январь 2016'!HB36</f>
        <v>1E-3</v>
      </c>
      <c r="HC41" s="18">
        <f>'март 2016 '!HC36+'февраль 2016'!HC35+'январь 2016'!HC36</f>
        <v>3.0000000000000001E-3</v>
      </c>
      <c r="HD41" s="18">
        <f>'март 2016 '!HD36+'февраль 2016'!HD35+'январь 2016'!HD36</f>
        <v>0</v>
      </c>
      <c r="HE41" s="18">
        <f>'март 2016 '!HE36+'февраль 2016'!HE35+'январь 2016'!HE36</f>
        <v>0</v>
      </c>
      <c r="HF41" s="18">
        <f>'март 2016 '!HF36+'февраль 2016'!HF35+'январь 2016'!HF36</f>
        <v>0</v>
      </c>
      <c r="HG41" s="18">
        <f>'март 2016 '!HG36+'февраль 2016'!HG35+'январь 2016'!HG36</f>
        <v>5.0000000000000001E-4</v>
      </c>
      <c r="HH41" s="18">
        <f>'март 2016 '!HH36+'февраль 2016'!HH35+'январь 2016'!HH36</f>
        <v>0</v>
      </c>
      <c r="HI41" s="18">
        <f>'март 2016 '!HI36+'февраль 2016'!HI35+'январь 2016'!HI36</f>
        <v>0</v>
      </c>
      <c r="HJ41" s="18">
        <f>'март 2016 '!HJ36+'февраль 2016'!HJ35+'январь 2016'!HJ36</f>
        <v>0</v>
      </c>
      <c r="HK41" s="18">
        <f>'март 2016 '!HK36+'февраль 2016'!HK35+'январь 2016'!HK36</f>
        <v>1E-3</v>
      </c>
      <c r="HL41" s="18">
        <f>'март 2016 '!HL36+'февраль 2016'!HL35+'январь 2016'!HL36</f>
        <v>0</v>
      </c>
      <c r="HM41" s="18">
        <f>'март 2016 '!HM36+'февраль 2016'!HM35+'январь 2016'!HM36</f>
        <v>4.0000000000000001E-3</v>
      </c>
      <c r="HN41" s="18">
        <f>'март 2016 '!HN36+'февраль 2016'!HN35+'январь 2016'!HN36</f>
        <v>0</v>
      </c>
      <c r="HO41" s="18">
        <f>'март 2016 '!HO36+'февраль 2016'!HO35+'январь 2016'!HO36</f>
        <v>0</v>
      </c>
      <c r="HP41" s="18">
        <f>'март 2016 '!HP36+'февраль 2016'!HP35+'январь 2016'!HP36</f>
        <v>0</v>
      </c>
      <c r="HQ41" s="18">
        <f>'март 2016 '!HQ36+'февраль 2016'!HQ35+'январь 2016'!HQ36</f>
        <v>0</v>
      </c>
      <c r="HR41" s="18">
        <f>'март 2016 '!HR36+'февраль 2016'!HR35+'январь 2016'!HR36</f>
        <v>0</v>
      </c>
      <c r="HS41" s="18">
        <f>'март 2016 '!HS36+'февраль 2016'!HS35+'январь 2016'!HS36</f>
        <v>0</v>
      </c>
      <c r="HT41" s="18">
        <f>'март 2016 '!HT36+'февраль 2016'!HT35+'январь 2016'!HT36</f>
        <v>0</v>
      </c>
      <c r="HU41" s="18">
        <f>'март 2016 '!HU36+'февраль 2016'!HU35+'январь 2016'!HU36</f>
        <v>0</v>
      </c>
      <c r="HV41" s="18">
        <f>'март 2016 '!HV36+'февраль 2016'!HV35+'январь 2016'!HV36</f>
        <v>0</v>
      </c>
      <c r="HW41" s="18">
        <f>'март 2016 '!HW36+'февраль 2016'!HW35+'январь 2016'!HW36</f>
        <v>6.0000000000000001E-3</v>
      </c>
      <c r="HX41" s="18">
        <f>'март 2016 '!HX36+'февраль 2016'!HX35+'январь 2016'!HX36</f>
        <v>0</v>
      </c>
      <c r="HY41" s="18">
        <f>'март 2016 '!HY36+'февраль 2016'!HY35+'январь 2016'!HY36</f>
        <v>1E-3</v>
      </c>
      <c r="HZ41" s="18">
        <f>'март 2016 '!HZ36+'февраль 2016'!HZ35+'январь 2016'!HZ36</f>
        <v>0</v>
      </c>
      <c r="IA41" s="18">
        <f>'март 2016 '!IA36+'февраль 2016'!IA35+'январь 2016'!IA36</f>
        <v>2E-3</v>
      </c>
      <c r="IB41" s="18">
        <f>'март 2016 '!IB36+'февраль 2016'!IB35+'январь 2016'!IB36</f>
        <v>0</v>
      </c>
      <c r="IC41" s="18">
        <f>'март 2016 '!IC36+'февраль 2016'!IC35+'январь 2016'!IC36</f>
        <v>1E-3</v>
      </c>
      <c r="ID41" s="18">
        <f>'март 2016 '!ID36+'февраль 2016'!ID35+'январь 2016'!ID36</f>
        <v>0</v>
      </c>
      <c r="IE41" s="18">
        <f>'март 2016 '!IE36+'февраль 2016'!IE35+'январь 2016'!IE36</f>
        <v>0</v>
      </c>
      <c r="IF41" s="18">
        <f>'март 2016 '!IF36+'февраль 2016'!IF35+'январь 2016'!IF36</f>
        <v>3.5000000000000001E-3</v>
      </c>
    </row>
    <row r="42" spans="1:240" ht="13.5" customHeight="1">
      <c r="A42" s="15"/>
      <c r="B42" s="45"/>
      <c r="C42" s="16" t="s">
        <v>17</v>
      </c>
      <c r="D42" s="23">
        <f t="shared" si="4"/>
        <v>163.63800000000003</v>
      </c>
      <c r="E42" s="17">
        <f>SUM(G42:IF42)-F42</f>
        <v>163.63800000000003</v>
      </c>
      <c r="F42" s="17"/>
      <c r="G42" s="18">
        <f>'март 2016 '!G37+'февраль 2016'!G36+'январь 2016'!G37</f>
        <v>5.8840000000000003</v>
      </c>
      <c r="H42" s="18">
        <f>'март 2016 '!H37+'февраль 2016'!H36+'январь 2016'!H37</f>
        <v>0</v>
      </c>
      <c r="I42" s="18">
        <f>'март 2016 '!I37+'февраль 2016'!I36+'январь 2016'!I37</f>
        <v>0</v>
      </c>
      <c r="J42" s="18">
        <f>'март 2016 '!J37+'февраль 2016'!J36+'январь 2016'!J37</f>
        <v>0</v>
      </c>
      <c r="K42" s="18">
        <f>'март 2016 '!K37+'февраль 2016'!K36+'январь 2016'!K37</f>
        <v>0</v>
      </c>
      <c r="L42" s="18">
        <f>'март 2016 '!L37+'февраль 2016'!L36+'январь 2016'!L37</f>
        <v>0</v>
      </c>
      <c r="M42" s="18">
        <f>'март 2016 '!M37+'февраль 2016'!M36+'январь 2016'!M37</f>
        <v>0</v>
      </c>
      <c r="N42" s="18">
        <f>'март 2016 '!N37+'февраль 2016'!N36+'январь 2016'!N37</f>
        <v>1.49</v>
      </c>
      <c r="O42" s="18">
        <f>'март 2016 '!O37+'февраль 2016'!O36+'январь 2016'!O37</f>
        <v>0</v>
      </c>
      <c r="P42" s="18">
        <f>'март 2016 '!P37+'февраль 2016'!P36+'январь 2016'!P37</f>
        <v>0</v>
      </c>
      <c r="Q42" s="18">
        <f>'март 2016 '!Q37+'февраль 2016'!Q36+'январь 2016'!Q37</f>
        <v>0</v>
      </c>
      <c r="R42" s="18">
        <f>'март 2016 '!R37+'февраль 2016'!R36+'январь 2016'!R37</f>
        <v>0</v>
      </c>
      <c r="S42" s="18">
        <f>'март 2016 '!S37+'февраль 2016'!S36+'январь 2016'!S37</f>
        <v>3.4769999999999999</v>
      </c>
      <c r="T42" s="18">
        <f>'март 2016 '!T37+'февраль 2016'!T36+'январь 2016'!T37</f>
        <v>3.74</v>
      </c>
      <c r="U42" s="18">
        <f>'март 2016 '!U37+'февраль 2016'!U36+'январь 2016'!U37</f>
        <v>5.5190000000000001</v>
      </c>
      <c r="V42" s="18">
        <f>'март 2016 '!V37+'февраль 2016'!V36+'январь 2016'!V37</f>
        <v>5.0999999999999996</v>
      </c>
      <c r="W42" s="18">
        <f>'март 2016 '!W37+'февраль 2016'!W36+'январь 2016'!W37</f>
        <v>0</v>
      </c>
      <c r="X42" s="18">
        <f>'март 2016 '!X37+'февраль 2016'!X36+'январь 2016'!X37</f>
        <v>0.99399999999999999</v>
      </c>
      <c r="Y42" s="18">
        <f>'март 2016 '!Y37+'февраль 2016'!Y36+'январь 2016'!Y37</f>
        <v>3.504</v>
      </c>
      <c r="Z42" s="18">
        <f>'март 2016 '!Z37+'февраль 2016'!Z36+'январь 2016'!Z37</f>
        <v>0</v>
      </c>
      <c r="AA42" s="18">
        <f>'март 2016 '!AA37+'февраль 2016'!AA36+'январь 2016'!AA37</f>
        <v>0</v>
      </c>
      <c r="AB42" s="18">
        <f>'март 2016 '!AB37+'февраль 2016'!AB36+'январь 2016'!AB37</f>
        <v>4.1900000000000004</v>
      </c>
      <c r="AC42" s="18">
        <f>'март 2016 '!AC37+'февраль 2016'!AC36+'январь 2016'!AC37</f>
        <v>4.1900000000000004</v>
      </c>
      <c r="AD42" s="18">
        <f>'март 2016 '!AD37+'февраль 2016'!AD36+'январь 2016'!AD37</f>
        <v>8.4450000000000003</v>
      </c>
      <c r="AE42" s="18">
        <f>'март 2016 '!AE37+'февраль 2016'!AE36+'январь 2016'!AE37</f>
        <v>0</v>
      </c>
      <c r="AF42" s="18">
        <f>'март 2016 '!AF37+'февраль 2016'!AF36+'январь 2016'!AF37</f>
        <v>0</v>
      </c>
      <c r="AG42" s="18">
        <f>'март 2016 '!AG37+'февраль 2016'!AG36+'январь 2016'!AG37</f>
        <v>0</v>
      </c>
      <c r="AH42" s="18">
        <f>'март 2016 '!AH37+'февраль 2016'!AH36+'январь 2016'!AH37</f>
        <v>0</v>
      </c>
      <c r="AI42" s="18">
        <f>'март 2016 '!AI37+'февраль 2016'!AI36+'январь 2016'!AI37</f>
        <v>0</v>
      </c>
      <c r="AJ42" s="18">
        <f>'март 2016 '!AJ37+'февраль 2016'!AJ36+'январь 2016'!AJ37</f>
        <v>0</v>
      </c>
      <c r="AK42" s="18">
        <f>'март 2016 '!AK37+'февраль 2016'!AK36+'январь 2016'!AK37</f>
        <v>0.99399999999999999</v>
      </c>
      <c r="AL42" s="18">
        <f>'март 2016 '!AL37+'февраль 2016'!AL36+'январь 2016'!AL37</f>
        <v>0</v>
      </c>
      <c r="AM42" s="18">
        <f>'март 2016 '!AM37+'февраль 2016'!AM36+'январь 2016'!AM37</f>
        <v>0.41899999999999998</v>
      </c>
      <c r="AN42" s="18">
        <f>'март 2016 '!AN37+'февраль 2016'!AN36+'январь 2016'!AN37</f>
        <v>0</v>
      </c>
      <c r="AO42" s="18">
        <f>'март 2016 '!AO37+'февраль 2016'!AO36+'январь 2016'!AO37</f>
        <v>0</v>
      </c>
      <c r="AP42" s="18">
        <f>'март 2016 '!AP37+'февраль 2016'!AP36+'январь 2016'!AP37</f>
        <v>0</v>
      </c>
      <c r="AQ42" s="18">
        <f>'март 2016 '!AQ37+'февраль 2016'!AQ36+'январь 2016'!AQ37</f>
        <v>0</v>
      </c>
      <c r="AR42" s="18">
        <f>'март 2016 '!AR37+'февраль 2016'!AR36+'январь 2016'!AR37</f>
        <v>0</v>
      </c>
      <c r="AS42" s="18">
        <f>'март 2016 '!AS37+'февраль 2016'!AS36+'январь 2016'!AS37</f>
        <v>0</v>
      </c>
      <c r="AT42" s="18">
        <f>'март 2016 '!AT37+'февраль 2016'!AT36+'январь 2016'!AT37</f>
        <v>0</v>
      </c>
      <c r="AU42" s="18">
        <f>'март 2016 '!AU37+'февраль 2016'!AU36+'январь 2016'!AU37</f>
        <v>1.3340000000000001</v>
      </c>
      <c r="AV42" s="18">
        <f>'март 2016 '!AV37+'февраль 2016'!AV36+'январь 2016'!AV37</f>
        <v>0</v>
      </c>
      <c r="AW42" s="18">
        <f>'март 2016 '!AW37+'февраль 2016'!AW36+'январь 2016'!AW37</f>
        <v>0</v>
      </c>
      <c r="AX42" s="18">
        <f>'март 2016 '!AX37+'февраль 2016'!AX36+'январь 2016'!AX37</f>
        <v>0</v>
      </c>
      <c r="AY42" s="18">
        <f>'март 2016 '!AY37+'февраль 2016'!AY36+'январь 2016'!AY37</f>
        <v>0</v>
      </c>
      <c r="AZ42" s="18">
        <f>'март 2016 '!AZ37+'февраль 2016'!AZ36+'январь 2016'!AZ37</f>
        <v>0</v>
      </c>
      <c r="BA42" s="18">
        <f>'март 2016 '!BA37+'февраль 2016'!BA36+'январь 2016'!BA37</f>
        <v>1.49</v>
      </c>
      <c r="BB42" s="18">
        <f>'март 2016 '!BB37+'февраль 2016'!BB36+'январь 2016'!BB37</f>
        <v>0</v>
      </c>
      <c r="BC42" s="18">
        <f>'март 2016 '!BC37+'февраль 2016'!BC36+'январь 2016'!BC37</f>
        <v>0</v>
      </c>
      <c r="BD42" s="18">
        <f>'март 2016 '!BD37+'февраль 2016'!BD36+'январь 2016'!BD37</f>
        <v>7.9640000000000004</v>
      </c>
      <c r="BE42" s="18">
        <f>'март 2016 '!BE37+'февраль 2016'!BE36+'январь 2016'!BE37</f>
        <v>0.41899999999999998</v>
      </c>
      <c r="BF42" s="18">
        <f>'март 2016 '!BF37+'февраль 2016'!BF36+'январь 2016'!BF37</f>
        <v>0</v>
      </c>
      <c r="BG42" s="18">
        <f>'март 2016 '!BG37+'февраль 2016'!BG36+'январь 2016'!BG37</f>
        <v>0.41799999999999998</v>
      </c>
      <c r="BH42" s="18">
        <f>'март 2016 '!BH37+'февраль 2016'!BH36+'январь 2016'!BH37</f>
        <v>0</v>
      </c>
      <c r="BI42" s="18">
        <f>'март 2016 '!BI37+'февраль 2016'!BI36+'январь 2016'!BI37</f>
        <v>0</v>
      </c>
      <c r="BJ42" s="18">
        <f>'март 2016 '!BJ37+'февраль 2016'!BJ36+'январь 2016'!BJ37</f>
        <v>0</v>
      </c>
      <c r="BK42" s="18">
        <f>'март 2016 '!BK37+'февраль 2016'!BK36+'январь 2016'!BK37</f>
        <v>0</v>
      </c>
      <c r="BL42" s="18">
        <f>'март 2016 '!BL37+'февраль 2016'!BL36+'январь 2016'!BL37</f>
        <v>16.997</v>
      </c>
      <c r="BM42" s="18">
        <f>'март 2016 '!BM37+'февраль 2016'!BM36+'январь 2016'!BM37</f>
        <v>0</v>
      </c>
      <c r="BN42" s="18">
        <f>'март 2016 '!BN37+'февраль 2016'!BN36+'январь 2016'!BN37</f>
        <v>0</v>
      </c>
      <c r="BO42" s="18">
        <f>'март 2016 '!BO37+'февраль 2016'!BO36+'январь 2016'!BO37</f>
        <v>2.1179999999999999</v>
      </c>
      <c r="BP42" s="18">
        <f>'март 2016 '!BP37+'февраль 2016'!BP36+'январь 2016'!BP37</f>
        <v>0</v>
      </c>
      <c r="BQ42" s="18">
        <f>'март 2016 '!BQ37+'февраль 2016'!BQ36+'январь 2016'!BQ37</f>
        <v>0</v>
      </c>
      <c r="BR42" s="18">
        <f>'март 2016 '!BR37+'февраль 2016'!BR36+'январь 2016'!BR37</f>
        <v>0</v>
      </c>
      <c r="BS42" s="18">
        <f>'март 2016 '!BS37+'февраль 2016'!BS36+'январь 2016'!BS37</f>
        <v>0</v>
      </c>
      <c r="BT42" s="18">
        <f>'март 2016 '!BT37+'февраль 2016'!BT36+'январь 2016'!BT37</f>
        <v>0</v>
      </c>
      <c r="BU42" s="18">
        <f>'март 2016 '!BU37+'февраль 2016'!BU36+'январь 2016'!BU37</f>
        <v>0.83799999999999997</v>
      </c>
      <c r="BV42" s="18">
        <f>'март 2016 '!BV37+'февраль 2016'!BV36+'январь 2016'!BV37</f>
        <v>0</v>
      </c>
      <c r="BW42" s="18">
        <f>'март 2016 '!BW37+'февраль 2016'!BW36+'январь 2016'!BW37</f>
        <v>0</v>
      </c>
      <c r="BX42" s="18">
        <f>'март 2016 '!BX37+'февраль 2016'!BX36+'январь 2016'!BX37</f>
        <v>0</v>
      </c>
      <c r="BY42" s="18">
        <f>'март 2016 '!BY37+'февраль 2016'!BY36+'январь 2016'!BY37</f>
        <v>2.484</v>
      </c>
      <c r="BZ42" s="18">
        <f>'март 2016 '!BZ37+'февраль 2016'!BZ36+'январь 2016'!BZ37</f>
        <v>0</v>
      </c>
      <c r="CA42" s="18">
        <f>'март 2016 '!CA37+'февраль 2016'!CA36+'январь 2016'!CA37</f>
        <v>0</v>
      </c>
      <c r="CB42" s="18">
        <f>'март 2016 '!CB37+'февраль 2016'!CB36+'январь 2016'!CB37</f>
        <v>0</v>
      </c>
      <c r="CC42" s="18">
        <f>'март 2016 '!CC37+'февраль 2016'!CC36+'январь 2016'!CC37</f>
        <v>0</v>
      </c>
      <c r="CD42" s="18">
        <f>'март 2016 '!CD37+'февраль 2016'!CD36+'январь 2016'!CD37</f>
        <v>0.41899999999999998</v>
      </c>
      <c r="CE42" s="18">
        <f>'март 2016 '!CE37+'февраль 2016'!CE36+'январь 2016'!CE37</f>
        <v>0</v>
      </c>
      <c r="CF42" s="18">
        <f>'март 2016 '!CF37+'февраль 2016'!CF36+'январь 2016'!CF37</f>
        <v>0</v>
      </c>
      <c r="CG42" s="18">
        <f>'март 2016 '!CG37+'февраль 2016'!CG36+'январь 2016'!CG37</f>
        <v>0</v>
      </c>
      <c r="CH42" s="18">
        <f>'март 2016 '!CH37+'февраль 2016'!CH36+'январь 2016'!CH37</f>
        <v>0</v>
      </c>
      <c r="CI42" s="18">
        <f>'март 2016 '!CI37+'февраль 2016'!CI36+'январь 2016'!CI37</f>
        <v>0</v>
      </c>
      <c r="CJ42" s="18">
        <f>'март 2016 '!CJ37+'февраль 2016'!CJ36+'январь 2016'!CJ37</f>
        <v>0</v>
      </c>
      <c r="CK42" s="18">
        <f>'март 2016 '!CK37+'февраль 2016'!CK36+'январь 2016'!CK37</f>
        <v>0</v>
      </c>
      <c r="CL42" s="18">
        <f>'март 2016 '!CL37+'февраль 2016'!CL36+'январь 2016'!CL37</f>
        <v>0</v>
      </c>
      <c r="CM42" s="18">
        <f>'март 2016 '!CM37+'февраль 2016'!CM36+'январь 2016'!CM37</f>
        <v>0</v>
      </c>
      <c r="CN42" s="18">
        <f>'март 2016 '!CN37+'февраль 2016'!CN36+'январь 2016'!CN37</f>
        <v>0</v>
      </c>
      <c r="CO42" s="18">
        <f>'март 2016 '!CO37+'февраль 2016'!CO36+'январь 2016'!CO37</f>
        <v>0.41899999999999998</v>
      </c>
      <c r="CP42" s="18">
        <f>'март 2016 '!CP37+'февраль 2016'!CP36+'январь 2016'!CP37</f>
        <v>0</v>
      </c>
      <c r="CQ42" s="18">
        <f>'март 2016 '!CQ37+'февраль 2016'!CQ36+'январь 2016'!CQ37</f>
        <v>0</v>
      </c>
      <c r="CR42" s="18">
        <f>'март 2016 '!CR37+'февраль 2016'!CR36+'январь 2016'!CR37</f>
        <v>0</v>
      </c>
      <c r="CS42" s="18">
        <f>'март 2016 '!CS37+'февраль 2016'!CS36+'январь 2016'!CS37</f>
        <v>0</v>
      </c>
      <c r="CT42" s="18">
        <f>'март 2016 '!CT37+'февраль 2016'!CT36+'январь 2016'!CT37</f>
        <v>1.8320000000000001</v>
      </c>
      <c r="CU42" s="18">
        <f>'март 2016 '!CU37+'февраль 2016'!CU36+'январь 2016'!CU37</f>
        <v>0</v>
      </c>
      <c r="CV42" s="18">
        <f>'март 2016 '!CV37+'февраль 2016'!CV36+'январь 2016'!CV37</f>
        <v>0</v>
      </c>
      <c r="CW42" s="18">
        <f>'март 2016 '!CW37+'февраль 2016'!CW36+'январь 2016'!CW37</f>
        <v>0</v>
      </c>
      <c r="CX42" s="18">
        <f>'март 2016 '!CX37+'февраль 2016'!CX36+'январь 2016'!CX37</f>
        <v>0</v>
      </c>
      <c r="CY42" s="18">
        <f>'март 2016 '!CY37+'февраль 2016'!CY36+'январь 2016'!CY37</f>
        <v>0</v>
      </c>
      <c r="CZ42" s="18">
        <f>'март 2016 '!CZ37+'февраль 2016'!CZ36+'январь 2016'!CZ37</f>
        <v>0</v>
      </c>
      <c r="DA42" s="18">
        <f>'март 2016 '!DA37+'февраль 2016'!DA36+'январь 2016'!DA37</f>
        <v>0</v>
      </c>
      <c r="DB42" s="18">
        <f>'март 2016 '!DB37+'февраль 2016'!DB36+'январь 2016'!DB37</f>
        <v>0</v>
      </c>
      <c r="DC42" s="18">
        <f>'март 2016 '!DC37+'февраль 2016'!DC36+'январь 2016'!DC37</f>
        <v>0</v>
      </c>
      <c r="DD42" s="18">
        <f>'март 2016 '!DD37+'февраль 2016'!DD36+'январь 2016'!DD37</f>
        <v>0</v>
      </c>
      <c r="DE42" s="18">
        <f>'март 2016 '!DE37+'февраль 2016'!DE36+'январь 2016'!DE37</f>
        <v>0</v>
      </c>
      <c r="DF42" s="18">
        <f>'март 2016 '!DF37+'февраль 2016'!DF36+'январь 2016'!DF37</f>
        <v>0</v>
      </c>
      <c r="DG42" s="18">
        <f>'март 2016 '!DG37+'февраль 2016'!DG36+'январь 2016'!DG37</f>
        <v>0</v>
      </c>
      <c r="DH42" s="18">
        <f>'март 2016 '!DH37+'февраль 2016'!DH36+'январь 2016'!DH37</f>
        <v>0</v>
      </c>
      <c r="DI42" s="18">
        <f>'март 2016 '!DI37+'февраль 2016'!DI36+'январь 2016'!DI37</f>
        <v>2.484</v>
      </c>
      <c r="DJ42" s="18">
        <f>'март 2016 '!DJ37+'февраль 2016'!DJ36+'январь 2016'!DJ37</f>
        <v>0</v>
      </c>
      <c r="DK42" s="18">
        <f>'март 2016 '!DK37+'февраль 2016'!DK36+'январь 2016'!DK37</f>
        <v>5.9690000000000003</v>
      </c>
      <c r="DL42" s="18">
        <f>'март 2016 '!DL37+'февраль 2016'!DL36+'январь 2016'!DL37</f>
        <v>0</v>
      </c>
      <c r="DM42" s="18">
        <f>'март 2016 '!DM37+'февраль 2016'!DM36+'январь 2016'!DM37</f>
        <v>0</v>
      </c>
      <c r="DN42" s="18">
        <f>'март 2016 '!DN37+'февраль 2016'!DN36+'январь 2016'!DN37</f>
        <v>0</v>
      </c>
      <c r="DO42" s="18">
        <f>'март 2016 '!DO37+'февраль 2016'!DO36+'январь 2016'!DO37</f>
        <v>0</v>
      </c>
      <c r="DP42" s="18">
        <f>'март 2016 '!DP37+'февраль 2016'!DP36+'январь 2016'!DP37</f>
        <v>0</v>
      </c>
      <c r="DQ42" s="18">
        <f>'март 2016 '!DQ37+'февраль 2016'!DQ36+'январь 2016'!DQ37</f>
        <v>0</v>
      </c>
      <c r="DR42" s="18">
        <f>'март 2016 '!DR37+'февраль 2016'!DR36+'январь 2016'!DR37</f>
        <v>0</v>
      </c>
      <c r="DS42" s="18">
        <f>'март 2016 '!DS37+'февраль 2016'!DS36+'январь 2016'!DS37</f>
        <v>0</v>
      </c>
      <c r="DT42" s="18">
        <f>'март 2016 '!DT37+'февраль 2016'!DT36+'январь 2016'!DT37</f>
        <v>0</v>
      </c>
      <c r="DU42" s="18">
        <f>'март 2016 '!DU37+'февраль 2016'!DU36+'январь 2016'!DU37</f>
        <v>0</v>
      </c>
      <c r="DV42" s="18">
        <f>'март 2016 '!DV37+'февраль 2016'!DV36+'январь 2016'!DV37</f>
        <v>3.2440000000000002</v>
      </c>
      <c r="DW42" s="18">
        <f>'март 2016 '!DW37+'февраль 2016'!DW36+'январь 2016'!DW37</f>
        <v>0</v>
      </c>
      <c r="DX42" s="18">
        <f>'март 2016 '!DX37+'февраль 2016'!DX36+'январь 2016'!DX37</f>
        <v>0</v>
      </c>
      <c r="DY42" s="18">
        <f>'март 2016 '!DY37+'февраль 2016'!DY36+'январь 2016'!DY37</f>
        <v>1.2569999999999999</v>
      </c>
      <c r="DZ42" s="18">
        <f>'март 2016 '!DZ37+'февраль 2016'!DZ36+'январь 2016'!DZ37</f>
        <v>0</v>
      </c>
      <c r="EA42" s="18">
        <f>'март 2016 '!EA37+'февраль 2016'!EA36+'январь 2016'!EA37</f>
        <v>0</v>
      </c>
      <c r="EB42" s="18">
        <f>'март 2016 '!EB37+'февраль 2016'!EB36+'январь 2016'!EB37</f>
        <v>0</v>
      </c>
      <c r="EC42" s="18">
        <f>'март 2016 '!EC37+'февраль 2016'!EC36+'январь 2016'!EC37</f>
        <v>0</v>
      </c>
      <c r="ED42" s="18">
        <f>'март 2016 '!ED37+'февраль 2016'!ED36+'январь 2016'!ED37</f>
        <v>0</v>
      </c>
      <c r="EE42" s="18">
        <f>'март 2016 '!EE37+'февраль 2016'!EE36+'январь 2016'!EE37</f>
        <v>0</v>
      </c>
      <c r="EF42" s="18">
        <f>'март 2016 '!EF37+'февраль 2016'!EF36+'январь 2016'!EF37</f>
        <v>0</v>
      </c>
      <c r="EG42" s="18">
        <f>'март 2016 '!EG37+'февраль 2016'!EG36+'январь 2016'!EG37</f>
        <v>0</v>
      </c>
      <c r="EH42" s="18">
        <f>'март 2016 '!EH37+'февраль 2016'!EH36+'январь 2016'!EH37</f>
        <v>0</v>
      </c>
      <c r="EI42" s="18">
        <f>'март 2016 '!EI37+'февраль 2016'!EI36+'январь 2016'!EI37</f>
        <v>0</v>
      </c>
      <c r="EJ42" s="18">
        <f>'март 2016 '!EJ37+'февраль 2016'!EJ36+'январь 2016'!EJ37</f>
        <v>0</v>
      </c>
      <c r="EK42" s="18">
        <f>'март 2016 '!EK37+'февраль 2016'!EK36+'январь 2016'!EK37</f>
        <v>1.4930000000000001</v>
      </c>
      <c r="EL42" s="18">
        <f>'март 2016 '!EL37+'февраль 2016'!EL36+'январь 2016'!EL37</f>
        <v>0</v>
      </c>
      <c r="EM42" s="18">
        <f>'март 2016 '!EM37+'февраль 2016'!EM36+'январь 2016'!EM37</f>
        <v>2.484</v>
      </c>
      <c r="EN42" s="18">
        <f>'март 2016 '!EN37+'февраль 2016'!EN36+'январь 2016'!EN37</f>
        <v>0</v>
      </c>
      <c r="EO42" s="18">
        <f>'март 2016 '!EO37+'февраль 2016'!EO36+'январь 2016'!EO37</f>
        <v>0</v>
      </c>
      <c r="EP42" s="18">
        <f>'март 2016 '!EP37+'февраль 2016'!EP36+'январь 2016'!EP37</f>
        <v>0</v>
      </c>
      <c r="EQ42" s="18">
        <f>'март 2016 '!EQ37+'февраль 2016'!EQ36+'январь 2016'!EQ37</f>
        <v>0</v>
      </c>
      <c r="ER42" s="18">
        <f>'март 2016 '!ER37+'февраль 2016'!ER36+'январь 2016'!ER37</f>
        <v>0</v>
      </c>
      <c r="ES42" s="18">
        <f>'март 2016 '!ES37+'февраль 2016'!ES36+'январь 2016'!ES37</f>
        <v>0</v>
      </c>
      <c r="ET42" s="18">
        <f>'март 2016 '!ET37+'февраль 2016'!ET36+'январь 2016'!ET37</f>
        <v>0</v>
      </c>
      <c r="EU42" s="18">
        <f>'март 2016 '!EU37+'февраль 2016'!EU36+'январь 2016'!EU37</f>
        <v>0</v>
      </c>
      <c r="EV42" s="18">
        <f>'март 2016 '!EV37+'февраль 2016'!EV36+'январь 2016'!EV37</f>
        <v>3.4</v>
      </c>
      <c r="EW42" s="18">
        <f>'март 2016 '!EW37+'февраль 2016'!EW36+'январь 2016'!EW37</f>
        <v>0</v>
      </c>
      <c r="EX42" s="18">
        <f>'март 2016 '!EX37+'февраль 2016'!EX36+'январь 2016'!EX37</f>
        <v>0</v>
      </c>
      <c r="EY42" s="18">
        <f>'март 2016 '!EY37+'февраль 2016'!EY36+'январь 2016'!EY37</f>
        <v>2.5099999999999998</v>
      </c>
      <c r="EZ42" s="18">
        <f>'март 2016 '!EZ37+'февраль 2016'!EZ36+'январь 2016'!EZ37</f>
        <v>0</v>
      </c>
      <c r="FA42" s="18">
        <f>'март 2016 '!FA37+'февраль 2016'!FA36+'январь 2016'!FA37</f>
        <v>0</v>
      </c>
      <c r="FB42" s="18">
        <f>'март 2016 '!FB37+'февраль 2016'!FB36+'январь 2016'!FB37</f>
        <v>0</v>
      </c>
      <c r="FC42" s="18">
        <f>'март 2016 '!FC37+'февраль 2016'!FC36+'январь 2016'!FC37</f>
        <v>0</v>
      </c>
      <c r="FD42" s="18">
        <f>'март 2016 '!FD37+'февраль 2016'!FD36+'январь 2016'!FD37</f>
        <v>1.909</v>
      </c>
      <c r="FE42" s="18">
        <f>'март 2016 '!FE37+'февраль 2016'!FE36+'январь 2016'!FE37</f>
        <v>0</v>
      </c>
      <c r="FF42" s="18">
        <f>'март 2016 '!FF37+'февраль 2016'!FF36+'январь 2016'!FF37</f>
        <v>0</v>
      </c>
      <c r="FG42" s="18">
        <f>'март 2016 '!FG37+'февраль 2016'!FG36+'январь 2016'!FG37</f>
        <v>0</v>
      </c>
      <c r="FH42" s="18">
        <f>'март 2016 '!FH37+'февраль 2016'!FH36+'январь 2016'!FH37</f>
        <v>0</v>
      </c>
      <c r="FI42" s="18">
        <f>'март 2016 '!FI37+'февраль 2016'!FI36+'январь 2016'!FI37</f>
        <v>0</v>
      </c>
      <c r="FJ42" s="18">
        <f>'март 2016 '!FJ37+'февраль 2016'!FJ36+'январь 2016'!FJ37</f>
        <v>0</v>
      </c>
      <c r="FK42" s="18">
        <f>'март 2016 '!FK37+'февраль 2016'!FK36+'январь 2016'!FK37</f>
        <v>0</v>
      </c>
      <c r="FL42" s="18">
        <f>'март 2016 '!FL37+'февраль 2016'!FL36+'январь 2016'!FL37</f>
        <v>0</v>
      </c>
      <c r="FM42" s="18">
        <f>'март 2016 '!FM37+'февраль 2016'!FM36+'январь 2016'!FM37</f>
        <v>0</v>
      </c>
      <c r="FN42" s="18">
        <f>'март 2016 '!FN37+'февраль 2016'!FN36+'январь 2016'!FN37</f>
        <v>0</v>
      </c>
      <c r="FO42" s="18">
        <f>'март 2016 '!FO37+'февраль 2016'!FO36+'январь 2016'!FO37</f>
        <v>0</v>
      </c>
      <c r="FP42" s="18">
        <f>'март 2016 '!FP37+'февраль 2016'!FP36+'январь 2016'!FP37</f>
        <v>0</v>
      </c>
      <c r="FQ42" s="18">
        <f>'март 2016 '!FQ37+'февраль 2016'!FQ36+'январь 2016'!FQ37</f>
        <v>0</v>
      </c>
      <c r="FR42" s="18">
        <f>'март 2016 '!FR37+'февраль 2016'!FR36+'январь 2016'!FR37</f>
        <v>0</v>
      </c>
      <c r="FS42" s="18">
        <f>'март 2016 '!FS37+'февраль 2016'!FS36+'январь 2016'!FS37</f>
        <v>0</v>
      </c>
      <c r="FT42" s="18">
        <f>'март 2016 '!FT37+'февраль 2016'!FT36+'январь 2016'!FT37</f>
        <v>0</v>
      </c>
      <c r="FU42" s="18">
        <f>'март 2016 '!FU37+'февраль 2016'!FU36+'январь 2016'!FU37</f>
        <v>0</v>
      </c>
      <c r="FV42" s="18">
        <f>'март 2016 '!FV37+'февраль 2016'!FV36+'январь 2016'!FV37</f>
        <v>0</v>
      </c>
      <c r="FW42" s="18">
        <f>'март 2016 '!FW37+'февраль 2016'!FW36+'январь 2016'!FW37</f>
        <v>0</v>
      </c>
      <c r="FX42" s="18">
        <f>'март 2016 '!FX37+'февраль 2016'!FX36+'январь 2016'!FX37</f>
        <v>0</v>
      </c>
      <c r="FY42" s="18">
        <f>'март 2016 '!FY37+'февраль 2016'!FY36+'январь 2016'!FY37</f>
        <v>10.867000000000001</v>
      </c>
      <c r="FZ42" s="18">
        <f>'март 2016 '!FZ37+'февраль 2016'!FZ36+'январь 2016'!FZ37</f>
        <v>0</v>
      </c>
      <c r="GA42" s="18">
        <f>'март 2016 '!GA37+'февраль 2016'!GA36+'январь 2016'!GA37</f>
        <v>0</v>
      </c>
      <c r="GB42" s="18">
        <f>'март 2016 '!GB37+'февраль 2016'!GB36+'январь 2016'!GB37</f>
        <v>0</v>
      </c>
      <c r="GC42" s="18">
        <f>'март 2016 '!GC37+'февраль 2016'!GC36+'январь 2016'!GC37</f>
        <v>13.936</v>
      </c>
      <c r="GD42" s="18">
        <f>'март 2016 '!GD37+'февраль 2016'!GD36+'январь 2016'!GD37</f>
        <v>0</v>
      </c>
      <c r="GE42" s="18">
        <f>'март 2016 '!GE37+'февраль 2016'!GE36+'январь 2016'!GE37</f>
        <v>0</v>
      </c>
      <c r="GF42" s="18">
        <f>'март 2016 '!GF37+'февраль 2016'!GF36+'январь 2016'!GF37</f>
        <v>6.1040000000000001</v>
      </c>
      <c r="GG42" s="18">
        <f>'март 2016 '!GG37+'февраль 2016'!GG36+'январь 2016'!GG37</f>
        <v>0</v>
      </c>
      <c r="GH42" s="18">
        <f>'март 2016 '!GH37+'февраль 2016'!GH36+'январь 2016'!GH37</f>
        <v>0.84</v>
      </c>
      <c r="GI42" s="18">
        <f>'март 2016 '!GI37+'февраль 2016'!GI36+'январь 2016'!GI37</f>
        <v>0</v>
      </c>
      <c r="GJ42" s="18">
        <f>'март 2016 '!GJ37+'февраль 2016'!GJ36+'январь 2016'!GJ37</f>
        <v>0</v>
      </c>
      <c r="GK42" s="18">
        <f>'март 2016 '!GK37+'февраль 2016'!GK36+'январь 2016'!GK37</f>
        <v>0</v>
      </c>
      <c r="GL42" s="18">
        <f>'март 2016 '!GL37+'февраль 2016'!GL36+'январь 2016'!GL37</f>
        <v>0</v>
      </c>
      <c r="GM42" s="18">
        <f>'март 2016 '!GM37+'февраль 2016'!GM36+'январь 2016'!GM37</f>
        <v>0</v>
      </c>
      <c r="GN42" s="18">
        <f>'март 2016 '!GN37+'февраль 2016'!GN36+'январь 2016'!GN37</f>
        <v>0</v>
      </c>
      <c r="GO42" s="18">
        <f>'март 2016 '!GO37+'февраль 2016'!GO36+'январь 2016'!GO37</f>
        <v>0</v>
      </c>
      <c r="GP42" s="18">
        <f>'март 2016 '!GP37+'февраль 2016'!GP36+'январь 2016'!GP37</f>
        <v>0</v>
      </c>
      <c r="GQ42" s="18">
        <f>'март 2016 '!GQ37+'февраль 2016'!GQ36+'январь 2016'!GQ37</f>
        <v>0</v>
      </c>
      <c r="GR42" s="18">
        <f>'март 2016 '!GR37+'февраль 2016'!GR36+'январь 2016'!GR37</f>
        <v>0</v>
      </c>
      <c r="GS42" s="18">
        <f>'март 2016 '!GS37+'февраль 2016'!GS36+'январь 2016'!GS37</f>
        <v>0</v>
      </c>
      <c r="GT42" s="18">
        <f>'март 2016 '!GT37+'февраль 2016'!GT36+'январь 2016'!GT37</f>
        <v>0</v>
      </c>
      <c r="GU42" s="18">
        <f>'март 2016 '!GU37+'февраль 2016'!GU36+'январь 2016'!GU37</f>
        <v>0</v>
      </c>
      <c r="GV42" s="18">
        <f>'март 2016 '!GV37+'февраль 2016'!GV36+'январь 2016'!GV37</f>
        <v>2.484</v>
      </c>
      <c r="GW42" s="18">
        <f>'март 2016 '!GW37+'февраль 2016'!GW36+'январь 2016'!GW37</f>
        <v>0</v>
      </c>
      <c r="GX42" s="18">
        <f>'март 2016 '!GX37+'февраль 2016'!GX36+'январь 2016'!GX37</f>
        <v>0</v>
      </c>
      <c r="GY42" s="18">
        <f>'март 2016 '!GY37+'февраль 2016'!GY36+'январь 2016'!GY37</f>
        <v>0</v>
      </c>
      <c r="GZ42" s="18">
        <f>'март 2016 '!GZ37+'февраль 2016'!GZ36+'январь 2016'!GZ37</f>
        <v>0</v>
      </c>
      <c r="HA42" s="18">
        <f>'март 2016 '!HA37+'февраль 2016'!HA36+'январь 2016'!HA37</f>
        <v>0</v>
      </c>
      <c r="HB42" s="18">
        <f>'март 2016 '!HB37+'февраль 2016'!HB36+'январь 2016'!HB37</f>
        <v>0.496</v>
      </c>
      <c r="HC42" s="18">
        <f>'март 2016 '!HC37+'февраль 2016'!HC36+'январь 2016'!HC37</f>
        <v>3.9729999999999999</v>
      </c>
      <c r="HD42" s="18">
        <f>'март 2016 '!HD37+'февраль 2016'!HD36+'январь 2016'!HD37</f>
        <v>0</v>
      </c>
      <c r="HE42" s="18">
        <f>'март 2016 '!HE37+'февраль 2016'!HE36+'январь 2016'!HE37</f>
        <v>0</v>
      </c>
      <c r="HF42" s="18">
        <f>'март 2016 '!HF37+'февраль 2016'!HF36+'январь 2016'!HF37</f>
        <v>0</v>
      </c>
      <c r="HG42" s="18">
        <f>'март 2016 '!HG37+'февраль 2016'!HG36+'январь 2016'!HG37</f>
        <v>0.104</v>
      </c>
      <c r="HH42" s="18">
        <f>'март 2016 '!HH37+'февраль 2016'!HH36+'январь 2016'!HH37</f>
        <v>0</v>
      </c>
      <c r="HI42" s="18">
        <f>'март 2016 '!HI37+'февраль 2016'!HI36+'январь 2016'!HI37</f>
        <v>0</v>
      </c>
      <c r="HJ42" s="18">
        <f>'март 2016 '!HJ37+'февраль 2016'!HJ36+'январь 2016'!HJ37</f>
        <v>0</v>
      </c>
      <c r="HK42" s="18">
        <f>'март 2016 '!HK37+'февраль 2016'!HK36+'январь 2016'!HK37</f>
        <v>0.41799999999999998</v>
      </c>
      <c r="HL42" s="18">
        <f>'март 2016 '!HL37+'февраль 2016'!HL36+'январь 2016'!HL37</f>
        <v>0</v>
      </c>
      <c r="HM42" s="18">
        <f>'март 2016 '!HM37+'февраль 2016'!HM36+'январь 2016'!HM37</f>
        <v>3.2450000000000001</v>
      </c>
      <c r="HN42" s="18">
        <f>'март 2016 '!HN37+'февраль 2016'!HN36+'январь 2016'!HN37</f>
        <v>0</v>
      </c>
      <c r="HO42" s="18">
        <f>'март 2016 '!HO37+'февраль 2016'!HO36+'январь 2016'!HO37</f>
        <v>0</v>
      </c>
      <c r="HP42" s="18">
        <f>'март 2016 '!HP37+'февраль 2016'!HP36+'январь 2016'!HP37</f>
        <v>0</v>
      </c>
      <c r="HQ42" s="18">
        <f>'март 2016 '!HQ37+'февраль 2016'!HQ36+'январь 2016'!HQ37</f>
        <v>0</v>
      </c>
      <c r="HR42" s="18">
        <f>'март 2016 '!HR37+'февраль 2016'!HR36+'январь 2016'!HR37</f>
        <v>0</v>
      </c>
      <c r="HS42" s="18">
        <f>'март 2016 '!HS37+'февраль 2016'!HS36+'январь 2016'!HS37</f>
        <v>0</v>
      </c>
      <c r="HT42" s="18">
        <f>'март 2016 '!HT37+'февраль 2016'!HT36+'январь 2016'!HT37</f>
        <v>0</v>
      </c>
      <c r="HU42" s="18">
        <f>'март 2016 '!HU37+'февраль 2016'!HU36+'январь 2016'!HU37</f>
        <v>0</v>
      </c>
      <c r="HV42" s="18">
        <f>'март 2016 '!HV37+'февраль 2016'!HV36+'январь 2016'!HV37</f>
        <v>0</v>
      </c>
      <c r="HW42" s="18">
        <f>'март 2016 '!HW37+'февраль 2016'!HW36+'январь 2016'!HW37</f>
        <v>6.9560000000000004</v>
      </c>
      <c r="HX42" s="18">
        <f>'март 2016 '!HX37+'февраль 2016'!HX36+'январь 2016'!HX37</f>
        <v>0</v>
      </c>
      <c r="HY42" s="18">
        <f>'март 2016 '!HY37+'февраль 2016'!HY36+'январь 2016'!HY37</f>
        <v>0.41899999999999998</v>
      </c>
      <c r="HZ42" s="18">
        <f>'март 2016 '!HZ37+'февраль 2016'!HZ36+'январь 2016'!HZ37</f>
        <v>0</v>
      </c>
      <c r="IA42" s="18">
        <f>'март 2016 '!IA37+'февраль 2016'!IA36+'январь 2016'!IA37</f>
        <v>0.83799999999999997</v>
      </c>
      <c r="IB42" s="18">
        <f>'март 2016 '!IB37+'февраль 2016'!IB36+'январь 2016'!IB37</f>
        <v>0</v>
      </c>
      <c r="IC42" s="18">
        <f>'март 2016 '!IC37+'февраль 2016'!IC36+'январь 2016'!IC37</f>
        <v>0.99399999999999999</v>
      </c>
      <c r="ID42" s="18">
        <f>'март 2016 '!ID37+'февраль 2016'!ID36+'январь 2016'!ID37</f>
        <v>0</v>
      </c>
      <c r="IE42" s="18">
        <f>'март 2016 '!IE37+'февраль 2016'!IE36+'январь 2016'!IE37</f>
        <v>0</v>
      </c>
      <c r="IF42" s="18">
        <f>'март 2016 '!IF37+'февраль 2016'!IF36+'январь 2016'!IF37</f>
        <v>2.536</v>
      </c>
    </row>
    <row r="43" spans="1:240" ht="13.5" customHeight="1">
      <c r="A43" s="15" t="s">
        <v>55</v>
      </c>
      <c r="B43" s="44" t="s">
        <v>56</v>
      </c>
      <c r="C43" s="16" t="s">
        <v>40</v>
      </c>
      <c r="D43" s="23">
        <f t="shared" si="4"/>
        <v>227</v>
      </c>
      <c r="E43" s="17">
        <f>SUM(G43:IF43)-F43</f>
        <v>227</v>
      </c>
      <c r="F43" s="17"/>
      <c r="G43" s="18">
        <f>'март 2016 '!G38+'февраль 2016'!G37+'январь 2016'!G38</f>
        <v>10</v>
      </c>
      <c r="H43" s="18">
        <f>'март 2016 '!H38+'февраль 2016'!H37+'январь 2016'!H38</f>
        <v>3</v>
      </c>
      <c r="I43" s="18">
        <f>'март 2016 '!I38+'февраль 2016'!I37+'январь 2016'!I38</f>
        <v>6</v>
      </c>
      <c r="J43" s="18">
        <f>'март 2016 '!J38+'февраль 2016'!J37+'январь 2016'!J38</f>
        <v>0</v>
      </c>
      <c r="K43" s="18">
        <f>'март 2016 '!K38+'февраль 2016'!K37+'январь 2016'!K38</f>
        <v>7</v>
      </c>
      <c r="L43" s="18">
        <f>'март 2016 '!L38+'февраль 2016'!L37+'январь 2016'!L38</f>
        <v>0</v>
      </c>
      <c r="M43" s="18">
        <f>'март 2016 '!M38+'февраль 2016'!M37+'январь 2016'!M38</f>
        <v>0</v>
      </c>
      <c r="N43" s="18">
        <f>'март 2016 '!N38+'февраль 2016'!N37+'январь 2016'!N38</f>
        <v>2</v>
      </c>
      <c r="O43" s="18">
        <f>'март 2016 '!O38+'февраль 2016'!O37+'январь 2016'!O38</f>
        <v>0</v>
      </c>
      <c r="P43" s="18">
        <f>'март 2016 '!P38+'февраль 2016'!P37+'январь 2016'!P38</f>
        <v>0</v>
      </c>
      <c r="Q43" s="18">
        <f>'март 2016 '!Q38+'февраль 2016'!Q37+'январь 2016'!Q38</f>
        <v>0</v>
      </c>
      <c r="R43" s="18">
        <f>'март 2016 '!R38+'февраль 2016'!R37+'январь 2016'!R38</f>
        <v>0</v>
      </c>
      <c r="S43" s="18">
        <f>'март 2016 '!S38+'февраль 2016'!S37+'январь 2016'!S38</f>
        <v>0</v>
      </c>
      <c r="T43" s="18">
        <f>'март 2016 '!T38+'февраль 2016'!T37+'январь 2016'!T38</f>
        <v>0</v>
      </c>
      <c r="U43" s="18">
        <f>'март 2016 '!U38+'февраль 2016'!U37+'январь 2016'!U38</f>
        <v>0</v>
      </c>
      <c r="V43" s="18">
        <f>'март 2016 '!V38+'февраль 2016'!V37+'январь 2016'!V38</f>
        <v>0</v>
      </c>
      <c r="W43" s="18">
        <f>'март 2016 '!W38+'февраль 2016'!W37+'январь 2016'!W38</f>
        <v>0</v>
      </c>
      <c r="X43" s="18">
        <f>'март 2016 '!X38+'февраль 2016'!X37+'январь 2016'!X38</f>
        <v>0</v>
      </c>
      <c r="Y43" s="18">
        <f>'март 2016 '!Y38+'февраль 2016'!Y37+'январь 2016'!Y38</f>
        <v>0</v>
      </c>
      <c r="Z43" s="18">
        <f>'март 2016 '!Z38+'февраль 2016'!Z37+'январь 2016'!Z38</f>
        <v>0</v>
      </c>
      <c r="AA43" s="18">
        <f>'март 2016 '!AA38+'февраль 2016'!AA37+'январь 2016'!AA38</f>
        <v>0</v>
      </c>
      <c r="AB43" s="18">
        <f>'март 2016 '!AB38+'февраль 2016'!AB37+'январь 2016'!AB38</f>
        <v>0</v>
      </c>
      <c r="AC43" s="18">
        <f>'март 2016 '!AC38+'февраль 2016'!AC37+'январь 2016'!AC38</f>
        <v>0</v>
      </c>
      <c r="AD43" s="18">
        <f>'март 2016 '!AD38+'февраль 2016'!AD37+'январь 2016'!AD38</f>
        <v>8</v>
      </c>
      <c r="AE43" s="18">
        <f>'март 2016 '!AE38+'февраль 2016'!AE37+'январь 2016'!AE38</f>
        <v>0</v>
      </c>
      <c r="AF43" s="18">
        <f>'март 2016 '!AF38+'февраль 2016'!AF37+'январь 2016'!AF38</f>
        <v>0</v>
      </c>
      <c r="AG43" s="18">
        <f>'март 2016 '!AG38+'февраль 2016'!AG37+'январь 2016'!AG38</f>
        <v>4</v>
      </c>
      <c r="AH43" s="18">
        <f>'март 2016 '!AH38+'февраль 2016'!AH37+'январь 2016'!AH38</f>
        <v>0</v>
      </c>
      <c r="AI43" s="18">
        <f>'март 2016 '!AI38+'февраль 2016'!AI37+'январь 2016'!AI38</f>
        <v>0</v>
      </c>
      <c r="AJ43" s="18">
        <f>'март 2016 '!AJ38+'февраль 2016'!AJ37+'январь 2016'!AJ38</f>
        <v>0</v>
      </c>
      <c r="AK43" s="18">
        <f>'март 2016 '!AK38+'февраль 2016'!AK37+'январь 2016'!AK38</f>
        <v>0</v>
      </c>
      <c r="AL43" s="18">
        <f>'март 2016 '!AL38+'февраль 2016'!AL37+'январь 2016'!AL38</f>
        <v>0</v>
      </c>
      <c r="AM43" s="18">
        <f>'март 2016 '!AM38+'февраль 2016'!AM37+'январь 2016'!AM38</f>
        <v>0</v>
      </c>
      <c r="AN43" s="18">
        <f>'март 2016 '!AN38+'февраль 2016'!AN37+'январь 2016'!AN38</f>
        <v>0</v>
      </c>
      <c r="AO43" s="18">
        <f>'март 2016 '!AO38+'февраль 2016'!AO37+'январь 2016'!AO38</f>
        <v>1</v>
      </c>
      <c r="AP43" s="18">
        <f>'март 2016 '!AP38+'февраль 2016'!AP37+'январь 2016'!AP38</f>
        <v>0</v>
      </c>
      <c r="AQ43" s="18">
        <f>'март 2016 '!AQ38+'февраль 2016'!AQ37+'январь 2016'!AQ38</f>
        <v>0</v>
      </c>
      <c r="AR43" s="18">
        <f>'март 2016 '!AR38+'февраль 2016'!AR37+'январь 2016'!AR38</f>
        <v>2</v>
      </c>
      <c r="AS43" s="18">
        <f>'март 2016 '!AS38+'февраль 2016'!AS37+'январь 2016'!AS38</f>
        <v>0</v>
      </c>
      <c r="AT43" s="18">
        <f>'март 2016 '!AT38+'февраль 2016'!AT37+'январь 2016'!AT38</f>
        <v>0</v>
      </c>
      <c r="AU43" s="18">
        <f>'март 2016 '!AU38+'февраль 2016'!AU37+'январь 2016'!AU38</f>
        <v>0</v>
      </c>
      <c r="AV43" s="18">
        <f>'март 2016 '!AV38+'февраль 2016'!AV37+'январь 2016'!AV38</f>
        <v>0</v>
      </c>
      <c r="AW43" s="18">
        <f>'март 2016 '!AW38+'февраль 2016'!AW37+'январь 2016'!AW38</f>
        <v>0</v>
      </c>
      <c r="AX43" s="18">
        <f>'март 2016 '!AX38+'февраль 2016'!AX37+'январь 2016'!AX38</f>
        <v>0</v>
      </c>
      <c r="AY43" s="18">
        <f>'март 2016 '!AY38+'февраль 2016'!AY37+'январь 2016'!AY38</f>
        <v>0</v>
      </c>
      <c r="AZ43" s="18">
        <f>'март 2016 '!AZ38+'февраль 2016'!AZ37+'январь 2016'!AZ38</f>
        <v>0</v>
      </c>
      <c r="BA43" s="18">
        <f>'март 2016 '!BA38+'февраль 2016'!BA37+'январь 2016'!BA38</f>
        <v>3</v>
      </c>
      <c r="BB43" s="18">
        <f>'март 2016 '!BB38+'февраль 2016'!BB37+'январь 2016'!BB38</f>
        <v>7</v>
      </c>
      <c r="BC43" s="18">
        <f>'март 2016 '!BC38+'февраль 2016'!BC37+'январь 2016'!BC38</f>
        <v>0</v>
      </c>
      <c r="BD43" s="18">
        <f>'март 2016 '!BD38+'февраль 2016'!BD37+'январь 2016'!BD38</f>
        <v>2</v>
      </c>
      <c r="BE43" s="18">
        <f>'март 2016 '!BE38+'февраль 2016'!BE37+'январь 2016'!BE38</f>
        <v>0</v>
      </c>
      <c r="BF43" s="18">
        <f>'март 2016 '!BF38+'февраль 2016'!BF37+'январь 2016'!BF38</f>
        <v>5</v>
      </c>
      <c r="BG43" s="18">
        <f>'март 2016 '!BG38+'февраль 2016'!BG37+'январь 2016'!BG38</f>
        <v>0</v>
      </c>
      <c r="BH43" s="18">
        <f>'март 2016 '!BH38+'февраль 2016'!BH37+'январь 2016'!BH38</f>
        <v>0</v>
      </c>
      <c r="BI43" s="18">
        <f>'март 2016 '!BI38+'февраль 2016'!BI37+'январь 2016'!BI38</f>
        <v>0</v>
      </c>
      <c r="BJ43" s="18">
        <f>'март 2016 '!BJ38+'февраль 2016'!BJ37+'январь 2016'!BJ38</f>
        <v>0</v>
      </c>
      <c r="BK43" s="18">
        <f>'март 2016 '!BK38+'февраль 2016'!BK37+'январь 2016'!BK38</f>
        <v>5</v>
      </c>
      <c r="BL43" s="18">
        <f>'март 2016 '!BL38+'февраль 2016'!BL37+'январь 2016'!BL38</f>
        <v>0</v>
      </c>
      <c r="BM43" s="18">
        <f>'март 2016 '!BM38+'февраль 2016'!BM37+'январь 2016'!BM38</f>
        <v>10</v>
      </c>
      <c r="BN43" s="18">
        <f>'март 2016 '!BN38+'февраль 2016'!BN37+'январь 2016'!BN38</f>
        <v>0</v>
      </c>
      <c r="BO43" s="18">
        <f>'март 2016 '!BO38+'февраль 2016'!BO37+'январь 2016'!BO38</f>
        <v>6</v>
      </c>
      <c r="BP43" s="18">
        <f>'март 2016 '!BP38+'февраль 2016'!BP37+'январь 2016'!BP38</f>
        <v>0</v>
      </c>
      <c r="BQ43" s="18">
        <f>'март 2016 '!BQ38+'февраль 2016'!BQ37+'январь 2016'!BQ38</f>
        <v>0</v>
      </c>
      <c r="BR43" s="18">
        <f>'март 2016 '!BR38+'февраль 2016'!BR37+'январь 2016'!BR38</f>
        <v>0</v>
      </c>
      <c r="BS43" s="18">
        <f>'март 2016 '!BS38+'февраль 2016'!BS37+'январь 2016'!BS38</f>
        <v>0</v>
      </c>
      <c r="BT43" s="18">
        <f>'март 2016 '!BT38+'февраль 2016'!BT37+'январь 2016'!BT38</f>
        <v>0</v>
      </c>
      <c r="BU43" s="18">
        <f>'март 2016 '!BU38+'февраль 2016'!BU37+'январь 2016'!BU38</f>
        <v>6</v>
      </c>
      <c r="BV43" s="18">
        <f>'март 2016 '!BV38+'февраль 2016'!BV37+'январь 2016'!BV38</f>
        <v>0</v>
      </c>
      <c r="BW43" s="18">
        <f>'март 2016 '!BW38+'февраль 2016'!BW37+'январь 2016'!BW38</f>
        <v>0</v>
      </c>
      <c r="BX43" s="18">
        <f>'март 2016 '!BX38+'февраль 2016'!BX37+'январь 2016'!BX38</f>
        <v>2</v>
      </c>
      <c r="BY43" s="18">
        <f>'март 2016 '!BY38+'февраль 2016'!BY37+'январь 2016'!BY38</f>
        <v>0</v>
      </c>
      <c r="BZ43" s="18">
        <f>'март 2016 '!BZ38+'февраль 2016'!BZ37+'январь 2016'!BZ38</f>
        <v>0</v>
      </c>
      <c r="CA43" s="18">
        <f>'март 2016 '!CA38+'февраль 2016'!CA37+'январь 2016'!CA38</f>
        <v>0</v>
      </c>
      <c r="CB43" s="18">
        <f>'март 2016 '!CB38+'февраль 2016'!CB37+'январь 2016'!CB38</f>
        <v>0</v>
      </c>
      <c r="CC43" s="18">
        <f>'март 2016 '!CC38+'февраль 2016'!CC37+'январь 2016'!CC38</f>
        <v>0</v>
      </c>
      <c r="CD43" s="18">
        <f>'март 2016 '!CD38+'февраль 2016'!CD37+'январь 2016'!CD38</f>
        <v>8</v>
      </c>
      <c r="CE43" s="18">
        <f>'март 2016 '!CE38+'февраль 2016'!CE37+'январь 2016'!CE38</f>
        <v>0</v>
      </c>
      <c r="CF43" s="18">
        <f>'март 2016 '!CF38+'февраль 2016'!CF37+'январь 2016'!CF38</f>
        <v>0</v>
      </c>
      <c r="CG43" s="18">
        <f>'март 2016 '!CG38+'февраль 2016'!CG37+'январь 2016'!CG38</f>
        <v>0</v>
      </c>
      <c r="CH43" s="18">
        <f>'март 2016 '!CH38+'февраль 2016'!CH37+'январь 2016'!CH38</f>
        <v>0</v>
      </c>
      <c r="CI43" s="18">
        <f>'март 2016 '!CI38+'февраль 2016'!CI37+'январь 2016'!CI38</f>
        <v>0</v>
      </c>
      <c r="CJ43" s="18">
        <f>'март 2016 '!CJ38+'февраль 2016'!CJ37+'январь 2016'!CJ38</f>
        <v>0</v>
      </c>
      <c r="CK43" s="18">
        <f>'март 2016 '!CK38+'февраль 2016'!CK37+'январь 2016'!CK38</f>
        <v>0</v>
      </c>
      <c r="CL43" s="18">
        <f>'март 2016 '!CL38+'февраль 2016'!CL37+'январь 2016'!CL38</f>
        <v>0</v>
      </c>
      <c r="CM43" s="18">
        <f>'март 2016 '!CM38+'февраль 2016'!CM37+'январь 2016'!CM38</f>
        <v>0</v>
      </c>
      <c r="CN43" s="18">
        <f>'март 2016 '!CN38+'февраль 2016'!CN37+'январь 2016'!CN38</f>
        <v>0</v>
      </c>
      <c r="CO43" s="18">
        <f>'март 2016 '!CO38+'февраль 2016'!CO37+'январь 2016'!CO38</f>
        <v>0</v>
      </c>
      <c r="CP43" s="18">
        <f>'март 2016 '!CP38+'февраль 2016'!CP37+'январь 2016'!CP38</f>
        <v>0</v>
      </c>
      <c r="CQ43" s="18">
        <f>'март 2016 '!CQ38+'февраль 2016'!CQ37+'январь 2016'!CQ38</f>
        <v>0</v>
      </c>
      <c r="CR43" s="18">
        <f>'март 2016 '!CR38+'февраль 2016'!CR37+'январь 2016'!CR38</f>
        <v>0</v>
      </c>
      <c r="CS43" s="18">
        <f>'март 2016 '!CS38+'февраль 2016'!CS37+'январь 2016'!CS38</f>
        <v>0</v>
      </c>
      <c r="CT43" s="18">
        <f>'март 2016 '!CT38+'февраль 2016'!CT37+'январь 2016'!CT38</f>
        <v>0</v>
      </c>
      <c r="CU43" s="18">
        <f>'март 2016 '!CU38+'февраль 2016'!CU37+'январь 2016'!CU38</f>
        <v>0</v>
      </c>
      <c r="CV43" s="18">
        <f>'март 2016 '!CV38+'февраль 2016'!CV37+'январь 2016'!CV38</f>
        <v>0</v>
      </c>
      <c r="CW43" s="18">
        <f>'март 2016 '!CW38+'февраль 2016'!CW37+'январь 2016'!CW38</f>
        <v>0</v>
      </c>
      <c r="CX43" s="18">
        <f>'март 2016 '!CX38+'февраль 2016'!CX37+'январь 2016'!CX38</f>
        <v>0</v>
      </c>
      <c r="CY43" s="18">
        <f>'март 2016 '!CY38+'февраль 2016'!CY37+'январь 2016'!CY38</f>
        <v>0</v>
      </c>
      <c r="CZ43" s="18">
        <f>'март 2016 '!CZ38+'февраль 2016'!CZ37+'январь 2016'!CZ38</f>
        <v>4</v>
      </c>
      <c r="DA43" s="18">
        <f>'март 2016 '!DA38+'февраль 2016'!DA37+'январь 2016'!DA38</f>
        <v>0</v>
      </c>
      <c r="DB43" s="18">
        <f>'март 2016 '!DB38+'февраль 2016'!DB37+'январь 2016'!DB38</f>
        <v>0</v>
      </c>
      <c r="DC43" s="18">
        <f>'март 2016 '!DC38+'февраль 2016'!DC37+'январь 2016'!DC38</f>
        <v>0</v>
      </c>
      <c r="DD43" s="18">
        <f>'март 2016 '!DD38+'февраль 2016'!DD37+'январь 2016'!DD38</f>
        <v>0</v>
      </c>
      <c r="DE43" s="18">
        <f>'март 2016 '!DE38+'февраль 2016'!DE37+'январь 2016'!DE38</f>
        <v>0</v>
      </c>
      <c r="DF43" s="18">
        <f>'март 2016 '!DF38+'февраль 2016'!DF37+'январь 2016'!DF38</f>
        <v>0</v>
      </c>
      <c r="DG43" s="18">
        <f>'март 2016 '!DG38+'февраль 2016'!DG37+'январь 2016'!DG38</f>
        <v>0</v>
      </c>
      <c r="DH43" s="18">
        <f>'март 2016 '!DH38+'февраль 2016'!DH37+'январь 2016'!DH38</f>
        <v>0</v>
      </c>
      <c r="DI43" s="18">
        <f>'март 2016 '!DI38+'февраль 2016'!DI37+'январь 2016'!DI38</f>
        <v>0</v>
      </c>
      <c r="DJ43" s="18">
        <f>'март 2016 '!DJ38+'февраль 2016'!DJ37+'январь 2016'!DJ38</f>
        <v>0</v>
      </c>
      <c r="DK43" s="18">
        <f>'март 2016 '!DK38+'февраль 2016'!DK37+'январь 2016'!DK38</f>
        <v>0</v>
      </c>
      <c r="DL43" s="18">
        <f>'март 2016 '!DL38+'февраль 2016'!DL37+'январь 2016'!DL38</f>
        <v>0</v>
      </c>
      <c r="DM43" s="18">
        <f>'март 2016 '!DM38+'февраль 2016'!DM37+'январь 2016'!DM38</f>
        <v>0</v>
      </c>
      <c r="DN43" s="18">
        <f>'март 2016 '!DN38+'февраль 2016'!DN37+'январь 2016'!DN38</f>
        <v>0</v>
      </c>
      <c r="DO43" s="18">
        <f>'март 2016 '!DO38+'февраль 2016'!DO37+'январь 2016'!DO38</f>
        <v>0</v>
      </c>
      <c r="DP43" s="18">
        <f>'март 2016 '!DP38+'февраль 2016'!DP37+'январь 2016'!DP38</f>
        <v>0</v>
      </c>
      <c r="DQ43" s="18">
        <f>'март 2016 '!DQ38+'февраль 2016'!DQ37+'январь 2016'!DQ38</f>
        <v>0</v>
      </c>
      <c r="DR43" s="18">
        <f>'март 2016 '!DR38+'февраль 2016'!DR37+'январь 2016'!DR38</f>
        <v>0</v>
      </c>
      <c r="DS43" s="18">
        <f>'март 2016 '!DS38+'февраль 2016'!DS37+'январь 2016'!DS38</f>
        <v>0</v>
      </c>
      <c r="DT43" s="18">
        <f>'март 2016 '!DT38+'февраль 2016'!DT37+'январь 2016'!DT38</f>
        <v>0</v>
      </c>
      <c r="DU43" s="18">
        <f>'март 2016 '!DU38+'февраль 2016'!DU37+'январь 2016'!DU38</f>
        <v>0</v>
      </c>
      <c r="DV43" s="18">
        <f>'март 2016 '!DV38+'февраль 2016'!DV37+'январь 2016'!DV38</f>
        <v>0</v>
      </c>
      <c r="DW43" s="18">
        <f>'март 2016 '!DW38+'февраль 2016'!DW37+'январь 2016'!DW38</f>
        <v>0</v>
      </c>
      <c r="DX43" s="18">
        <f>'март 2016 '!DX38+'февраль 2016'!DX37+'январь 2016'!DX38</f>
        <v>0</v>
      </c>
      <c r="DY43" s="18">
        <f>'март 2016 '!DY38+'февраль 2016'!DY37+'январь 2016'!DY38</f>
        <v>0</v>
      </c>
      <c r="DZ43" s="18">
        <f>'март 2016 '!DZ38+'февраль 2016'!DZ37+'январь 2016'!DZ38</f>
        <v>0</v>
      </c>
      <c r="EA43" s="18">
        <f>'март 2016 '!EA38+'февраль 2016'!EA37+'январь 2016'!EA38</f>
        <v>0</v>
      </c>
      <c r="EB43" s="18">
        <f>'март 2016 '!EB38+'февраль 2016'!EB37+'январь 2016'!EB38</f>
        <v>0</v>
      </c>
      <c r="EC43" s="18">
        <f>'март 2016 '!EC38+'февраль 2016'!EC37+'январь 2016'!EC38</f>
        <v>0</v>
      </c>
      <c r="ED43" s="18">
        <f>'март 2016 '!ED38+'февраль 2016'!ED37+'январь 2016'!ED38</f>
        <v>0</v>
      </c>
      <c r="EE43" s="18">
        <f>'март 2016 '!EE38+'февраль 2016'!EE37+'январь 2016'!EE38</f>
        <v>0</v>
      </c>
      <c r="EF43" s="18">
        <f>'март 2016 '!EF38+'февраль 2016'!EF37+'январь 2016'!EF38</f>
        <v>0</v>
      </c>
      <c r="EG43" s="18">
        <f>'март 2016 '!EG38+'февраль 2016'!EG37+'январь 2016'!EG38</f>
        <v>0</v>
      </c>
      <c r="EH43" s="18">
        <f>'март 2016 '!EH38+'февраль 2016'!EH37+'январь 2016'!EH38</f>
        <v>0</v>
      </c>
      <c r="EI43" s="18">
        <f>'март 2016 '!EI38+'февраль 2016'!EI37+'январь 2016'!EI38</f>
        <v>0</v>
      </c>
      <c r="EJ43" s="18">
        <f>'март 2016 '!EJ38+'февраль 2016'!EJ37+'январь 2016'!EJ38</f>
        <v>0</v>
      </c>
      <c r="EK43" s="18">
        <f>'март 2016 '!EK38+'февраль 2016'!EK37+'январь 2016'!EK38</f>
        <v>0</v>
      </c>
      <c r="EL43" s="18">
        <f>'март 2016 '!EL38+'февраль 2016'!EL37+'январь 2016'!EL38</f>
        <v>0</v>
      </c>
      <c r="EM43" s="18">
        <f>'март 2016 '!EM38+'февраль 2016'!EM37+'январь 2016'!EM38</f>
        <v>0</v>
      </c>
      <c r="EN43" s="18">
        <f>'март 2016 '!EN38+'февраль 2016'!EN37+'январь 2016'!EN38</f>
        <v>0</v>
      </c>
      <c r="EO43" s="18">
        <f>'март 2016 '!EO38+'февраль 2016'!EO37+'январь 2016'!EO38</f>
        <v>0</v>
      </c>
      <c r="EP43" s="18">
        <f>'март 2016 '!EP38+'февраль 2016'!EP37+'январь 2016'!EP38</f>
        <v>0</v>
      </c>
      <c r="EQ43" s="18">
        <f>'март 2016 '!EQ38+'февраль 2016'!EQ37+'январь 2016'!EQ38</f>
        <v>0</v>
      </c>
      <c r="ER43" s="18">
        <f>'март 2016 '!ER38+'февраль 2016'!ER37+'январь 2016'!ER38</f>
        <v>0</v>
      </c>
      <c r="ES43" s="18">
        <f>'март 2016 '!ES38+'февраль 2016'!ES37+'январь 2016'!ES38</f>
        <v>0</v>
      </c>
      <c r="ET43" s="18">
        <f>'март 2016 '!ET38+'февраль 2016'!ET37+'январь 2016'!ET38</f>
        <v>0</v>
      </c>
      <c r="EU43" s="18">
        <f>'март 2016 '!EU38+'февраль 2016'!EU37+'январь 2016'!EU38</f>
        <v>6</v>
      </c>
      <c r="EV43" s="18">
        <f>'март 2016 '!EV38+'февраль 2016'!EV37+'январь 2016'!EV38</f>
        <v>0</v>
      </c>
      <c r="EW43" s="18">
        <f>'март 2016 '!EW38+'февраль 2016'!EW37+'январь 2016'!EW38</f>
        <v>0</v>
      </c>
      <c r="EX43" s="18">
        <f>'март 2016 '!EX38+'февраль 2016'!EX37+'январь 2016'!EX38</f>
        <v>0</v>
      </c>
      <c r="EY43" s="18">
        <f>'март 2016 '!EY38+'февраль 2016'!EY37+'январь 2016'!EY38</f>
        <v>0</v>
      </c>
      <c r="EZ43" s="18">
        <f>'март 2016 '!EZ38+'февраль 2016'!EZ37+'январь 2016'!EZ38</f>
        <v>0</v>
      </c>
      <c r="FA43" s="18">
        <f>'март 2016 '!FA38+'февраль 2016'!FA37+'январь 2016'!FA38</f>
        <v>0</v>
      </c>
      <c r="FB43" s="18">
        <f>'март 2016 '!FB38+'февраль 2016'!FB37+'январь 2016'!FB38</f>
        <v>0</v>
      </c>
      <c r="FC43" s="18">
        <f>'март 2016 '!FC38+'февраль 2016'!FC37+'январь 2016'!FC38</f>
        <v>0</v>
      </c>
      <c r="FD43" s="18">
        <f>'март 2016 '!FD38+'февраль 2016'!FD37+'январь 2016'!FD38</f>
        <v>0</v>
      </c>
      <c r="FE43" s="18">
        <f>'март 2016 '!FE38+'февраль 2016'!FE37+'январь 2016'!FE38</f>
        <v>4</v>
      </c>
      <c r="FF43" s="18">
        <f>'март 2016 '!FF38+'февраль 2016'!FF37+'январь 2016'!FF38</f>
        <v>0</v>
      </c>
      <c r="FG43" s="18">
        <f>'март 2016 '!FG38+'февраль 2016'!FG37+'январь 2016'!FG38</f>
        <v>2</v>
      </c>
      <c r="FH43" s="18">
        <f>'март 2016 '!FH38+'февраль 2016'!FH37+'январь 2016'!FH38</f>
        <v>0</v>
      </c>
      <c r="FI43" s="18">
        <f>'март 2016 '!FI38+'февраль 2016'!FI37+'январь 2016'!FI38</f>
        <v>0</v>
      </c>
      <c r="FJ43" s="18">
        <f>'март 2016 '!FJ38+'февраль 2016'!FJ37+'январь 2016'!FJ38</f>
        <v>0</v>
      </c>
      <c r="FK43" s="18">
        <f>'март 2016 '!FK38+'февраль 2016'!FK37+'январь 2016'!FK38</f>
        <v>43</v>
      </c>
      <c r="FL43" s="18">
        <f>'март 2016 '!FL38+'февраль 2016'!FL37+'январь 2016'!FL38</f>
        <v>0</v>
      </c>
      <c r="FM43" s="18">
        <f>'март 2016 '!FM38+'февраль 2016'!FM37+'январь 2016'!FM38</f>
        <v>0</v>
      </c>
      <c r="FN43" s="18">
        <f>'март 2016 '!FN38+'февраль 2016'!FN37+'январь 2016'!FN38</f>
        <v>0</v>
      </c>
      <c r="FO43" s="18">
        <f>'март 2016 '!FO38+'февраль 2016'!FO37+'январь 2016'!FO38</f>
        <v>0</v>
      </c>
      <c r="FP43" s="18">
        <f>'март 2016 '!FP38+'февраль 2016'!FP37+'январь 2016'!FP38</f>
        <v>0</v>
      </c>
      <c r="FQ43" s="18">
        <f>'март 2016 '!FQ38+'февраль 2016'!FQ37+'январь 2016'!FQ38</f>
        <v>0</v>
      </c>
      <c r="FR43" s="18">
        <f>'март 2016 '!FR38+'февраль 2016'!FR37+'январь 2016'!FR38</f>
        <v>0</v>
      </c>
      <c r="FS43" s="18">
        <f>'март 2016 '!FS38+'февраль 2016'!FS37+'январь 2016'!FS38</f>
        <v>0</v>
      </c>
      <c r="FT43" s="18">
        <f>'март 2016 '!FT38+'февраль 2016'!FT37+'январь 2016'!FT38</f>
        <v>0</v>
      </c>
      <c r="FU43" s="18">
        <f>'март 2016 '!FU38+'февраль 2016'!FU37+'январь 2016'!FU38</f>
        <v>0</v>
      </c>
      <c r="FV43" s="18">
        <f>'март 2016 '!FV38+'февраль 2016'!FV37+'январь 2016'!FV38</f>
        <v>0</v>
      </c>
      <c r="FW43" s="18">
        <f>'март 2016 '!FW38+'февраль 2016'!FW37+'январь 2016'!FW38</f>
        <v>0</v>
      </c>
      <c r="FX43" s="18">
        <f>'март 2016 '!FX38+'февраль 2016'!FX37+'январь 2016'!FX38</f>
        <v>0</v>
      </c>
      <c r="FY43" s="18">
        <f>'март 2016 '!FY38+'февраль 2016'!FY37+'январь 2016'!FY38</f>
        <v>3</v>
      </c>
      <c r="FZ43" s="18">
        <f>'март 2016 '!FZ38+'февраль 2016'!FZ37+'январь 2016'!FZ38</f>
        <v>0</v>
      </c>
      <c r="GA43" s="18">
        <f>'март 2016 '!GA38+'февраль 2016'!GA37+'январь 2016'!GA38</f>
        <v>0</v>
      </c>
      <c r="GB43" s="18">
        <f>'март 2016 '!GB38+'февраль 2016'!GB37+'январь 2016'!GB38</f>
        <v>2</v>
      </c>
      <c r="GC43" s="18">
        <f>'март 2016 '!GC38+'февраль 2016'!GC37+'январь 2016'!GC38</f>
        <v>0</v>
      </c>
      <c r="GD43" s="18">
        <f>'март 2016 '!GD38+'февраль 2016'!GD37+'январь 2016'!GD38</f>
        <v>1</v>
      </c>
      <c r="GE43" s="18">
        <f>'март 2016 '!GE38+'февраль 2016'!GE37+'январь 2016'!GE38</f>
        <v>0</v>
      </c>
      <c r="GF43" s="18">
        <f>'март 2016 '!GF38+'февраль 2016'!GF37+'январь 2016'!GF38</f>
        <v>0</v>
      </c>
      <c r="GG43" s="18">
        <f>'март 2016 '!GG38+'февраль 2016'!GG37+'январь 2016'!GG38</f>
        <v>0</v>
      </c>
      <c r="GH43" s="18">
        <f>'март 2016 '!GH38+'февраль 2016'!GH37+'январь 2016'!GH38</f>
        <v>2</v>
      </c>
      <c r="GI43" s="18">
        <f>'март 2016 '!GI38+'февраль 2016'!GI37+'январь 2016'!GI38</f>
        <v>0</v>
      </c>
      <c r="GJ43" s="18">
        <f>'март 2016 '!GJ38+'февраль 2016'!GJ37+'январь 2016'!GJ38</f>
        <v>0</v>
      </c>
      <c r="GK43" s="18">
        <f>'март 2016 '!GK38+'февраль 2016'!GK37+'январь 2016'!GK38</f>
        <v>0</v>
      </c>
      <c r="GL43" s="18">
        <f>'март 2016 '!GL38+'февраль 2016'!GL37+'январь 2016'!GL38</f>
        <v>0</v>
      </c>
      <c r="GM43" s="18">
        <f>'март 2016 '!GM38+'февраль 2016'!GM37+'январь 2016'!GM38</f>
        <v>0</v>
      </c>
      <c r="GN43" s="18">
        <f>'март 2016 '!GN38+'февраль 2016'!GN37+'январь 2016'!GN38</f>
        <v>0</v>
      </c>
      <c r="GO43" s="18">
        <f>'март 2016 '!GO38+'февраль 2016'!GO37+'январь 2016'!GO38</f>
        <v>0</v>
      </c>
      <c r="GP43" s="18">
        <f>'март 2016 '!GP38+'февраль 2016'!GP37+'январь 2016'!GP38</f>
        <v>0</v>
      </c>
      <c r="GQ43" s="18">
        <f>'март 2016 '!GQ38+'февраль 2016'!GQ37+'январь 2016'!GQ38</f>
        <v>0</v>
      </c>
      <c r="GR43" s="18">
        <f>'март 2016 '!GR38+'февраль 2016'!GR37+'январь 2016'!GR38</f>
        <v>0</v>
      </c>
      <c r="GS43" s="18">
        <f>'март 2016 '!GS38+'февраль 2016'!GS37+'январь 2016'!GS38</f>
        <v>0</v>
      </c>
      <c r="GT43" s="18">
        <f>'март 2016 '!GT38+'февраль 2016'!GT37+'январь 2016'!GT38</f>
        <v>2</v>
      </c>
      <c r="GU43" s="18">
        <f>'март 2016 '!GU38+'февраль 2016'!GU37+'январь 2016'!GU38</f>
        <v>1</v>
      </c>
      <c r="GV43" s="18">
        <f>'март 2016 '!GV38+'февраль 2016'!GV37+'январь 2016'!GV38</f>
        <v>1</v>
      </c>
      <c r="GW43" s="18">
        <f>'март 2016 '!GW38+'февраль 2016'!GW37+'январь 2016'!GW38</f>
        <v>0</v>
      </c>
      <c r="GX43" s="18">
        <f>'март 2016 '!GX38+'февраль 2016'!GX37+'январь 2016'!GX38</f>
        <v>0</v>
      </c>
      <c r="GY43" s="18">
        <f>'март 2016 '!GY38+'февраль 2016'!GY37+'январь 2016'!GY38</f>
        <v>0</v>
      </c>
      <c r="GZ43" s="18">
        <f>'март 2016 '!GZ38+'февраль 2016'!GZ37+'январь 2016'!GZ38</f>
        <v>0</v>
      </c>
      <c r="HA43" s="18">
        <f>'март 2016 '!HA38+'февраль 2016'!HA37+'январь 2016'!HA38</f>
        <v>0</v>
      </c>
      <c r="HB43" s="18">
        <f>'март 2016 '!HB38+'февраль 2016'!HB37+'январь 2016'!HB38</f>
        <v>37</v>
      </c>
      <c r="HC43" s="18">
        <f>'март 2016 '!HC38+'февраль 2016'!HC37+'январь 2016'!HC38</f>
        <v>4</v>
      </c>
      <c r="HD43" s="18">
        <f>'март 2016 '!HD38+'февраль 2016'!HD37+'январь 2016'!HD38</f>
        <v>6</v>
      </c>
      <c r="HE43" s="18">
        <f>'март 2016 '!HE38+'февраль 2016'!HE37+'январь 2016'!HE38</f>
        <v>0</v>
      </c>
      <c r="HF43" s="18">
        <f>'март 2016 '!HF38+'февраль 2016'!HF37+'январь 2016'!HF38</f>
        <v>0</v>
      </c>
      <c r="HG43" s="18">
        <f>'март 2016 '!HG38+'февраль 2016'!HG37+'январь 2016'!HG38</f>
        <v>0</v>
      </c>
      <c r="HH43" s="18">
        <f>'март 2016 '!HH38+'февраль 2016'!HH37+'январь 2016'!HH38</f>
        <v>3</v>
      </c>
      <c r="HI43" s="18">
        <f>'март 2016 '!HI38+'февраль 2016'!HI37+'январь 2016'!HI38</f>
        <v>0</v>
      </c>
      <c r="HJ43" s="18">
        <f>'март 2016 '!HJ38+'февраль 2016'!HJ37+'январь 2016'!HJ38</f>
        <v>0</v>
      </c>
      <c r="HK43" s="18">
        <f>'март 2016 '!HK38+'февраль 2016'!HK37+'январь 2016'!HK38</f>
        <v>0</v>
      </c>
      <c r="HL43" s="18">
        <f>'март 2016 '!HL38+'февраль 2016'!HL37+'январь 2016'!HL38</f>
        <v>0</v>
      </c>
      <c r="HM43" s="18">
        <f>'март 2016 '!HM38+'февраль 2016'!HM37+'январь 2016'!HM38</f>
        <v>0</v>
      </c>
      <c r="HN43" s="18">
        <f>'март 2016 '!HN38+'февраль 2016'!HN37+'январь 2016'!HN38</f>
        <v>2</v>
      </c>
      <c r="HO43" s="18">
        <f>'март 2016 '!HO38+'февраль 2016'!HO37+'январь 2016'!HO38</f>
        <v>0</v>
      </c>
      <c r="HP43" s="18">
        <f>'март 2016 '!HP38+'февраль 2016'!HP37+'январь 2016'!HP38</f>
        <v>3</v>
      </c>
      <c r="HQ43" s="18">
        <f>'март 2016 '!HQ38+'февраль 2016'!HQ37+'январь 2016'!HQ38</f>
        <v>4</v>
      </c>
      <c r="HR43" s="18">
        <f>'март 2016 '!HR38+'февраль 2016'!HR37+'январь 2016'!HR38</f>
        <v>0</v>
      </c>
      <c r="HS43" s="18">
        <f>'март 2016 '!HS38+'февраль 2016'!HS37+'январь 2016'!HS38</f>
        <v>0</v>
      </c>
      <c r="HT43" s="18">
        <f>'март 2016 '!HT38+'февраль 2016'!HT37+'январь 2016'!HT38</f>
        <v>0</v>
      </c>
      <c r="HU43" s="18">
        <f>'март 2016 '!HU38+'февраль 2016'!HU37+'январь 2016'!HU38</f>
        <v>0</v>
      </c>
      <c r="HV43" s="18">
        <f>'март 2016 '!HV38+'февраль 2016'!HV37+'январь 2016'!HV38</f>
        <v>0</v>
      </c>
      <c r="HW43" s="18">
        <f>'март 2016 '!HW38+'февраль 2016'!HW37+'январь 2016'!HW38</f>
        <v>0</v>
      </c>
      <c r="HX43" s="18">
        <f>'март 2016 '!HX38+'февраль 2016'!HX37+'январь 2016'!HX38</f>
        <v>0</v>
      </c>
      <c r="HY43" s="18">
        <f>'март 2016 '!HY38+'февраль 2016'!HY37+'январь 2016'!HY38</f>
        <v>0</v>
      </c>
      <c r="HZ43" s="18">
        <f>'март 2016 '!HZ38+'февраль 2016'!HZ37+'январь 2016'!HZ38</f>
        <v>0</v>
      </c>
      <c r="IA43" s="18">
        <f>'март 2016 '!IA38+'февраль 2016'!IA37+'январь 2016'!IA38</f>
        <v>0</v>
      </c>
      <c r="IB43" s="18">
        <f>'март 2016 '!IB38+'февраль 2016'!IB37+'январь 2016'!IB38</f>
        <v>0</v>
      </c>
      <c r="IC43" s="18">
        <f>'март 2016 '!IC38+'февраль 2016'!IC37+'январь 2016'!IC38</f>
        <v>0</v>
      </c>
      <c r="ID43" s="18">
        <f>'март 2016 '!ID38+'февраль 2016'!ID37+'январь 2016'!ID38</f>
        <v>0</v>
      </c>
      <c r="IE43" s="18">
        <f>'март 2016 '!IE38+'февраль 2016'!IE37+'январь 2016'!IE38</f>
        <v>0</v>
      </c>
      <c r="IF43" s="18">
        <f>'март 2016 '!IF38+'февраль 2016'!IF37+'январь 2016'!IF38</f>
        <v>0</v>
      </c>
    </row>
    <row r="44" spans="1:240" ht="13.5" customHeight="1">
      <c r="A44" s="15"/>
      <c r="B44" s="44"/>
      <c r="C44" s="16" t="s">
        <v>17</v>
      </c>
      <c r="D44" s="23">
        <f t="shared" si="4"/>
        <v>110.25699999999999</v>
      </c>
      <c r="E44" s="17">
        <f>SUM(G44:IF44)-F44</f>
        <v>110.25699999999999</v>
      </c>
      <c r="F44" s="17"/>
      <c r="G44" s="18">
        <f>'март 2016 '!G39+'февраль 2016'!G38+'январь 2016'!G39</f>
        <v>4.4130000000000003</v>
      </c>
      <c r="H44" s="18">
        <f>'март 2016 '!H39+'февраль 2016'!H38+'январь 2016'!H39</f>
        <v>1.3160000000000001</v>
      </c>
      <c r="I44" s="18">
        <f>'март 2016 '!I39+'февраль 2016'!I38+'январь 2016'!I39</f>
        <v>2.867</v>
      </c>
      <c r="J44" s="18">
        <f>'март 2016 '!J39+'февраль 2016'!J38+'январь 2016'!J39</f>
        <v>0</v>
      </c>
      <c r="K44" s="18">
        <f>'март 2016 '!K39+'февраль 2016'!K38+'январь 2016'!K39</f>
        <v>3.234</v>
      </c>
      <c r="L44" s="18">
        <f>'март 2016 '!L39+'февраль 2016'!L38+'январь 2016'!L39</f>
        <v>0</v>
      </c>
      <c r="M44" s="18">
        <f>'март 2016 '!M39+'февраль 2016'!M38+'январь 2016'!M39</f>
        <v>0</v>
      </c>
      <c r="N44" s="18">
        <f>'март 2016 '!N39+'февраль 2016'!N38+'январь 2016'!N39</f>
        <v>0.96499999999999997</v>
      </c>
      <c r="O44" s="18">
        <f>'март 2016 '!O39+'февраль 2016'!O38+'январь 2016'!O39</f>
        <v>0</v>
      </c>
      <c r="P44" s="18">
        <f>'март 2016 '!P39+'февраль 2016'!P38+'январь 2016'!P39</f>
        <v>0</v>
      </c>
      <c r="Q44" s="18">
        <f>'март 2016 '!Q39+'февраль 2016'!Q38+'январь 2016'!Q39</f>
        <v>0</v>
      </c>
      <c r="R44" s="18">
        <f>'март 2016 '!R39+'февраль 2016'!R38+'январь 2016'!R39</f>
        <v>0</v>
      </c>
      <c r="S44" s="18">
        <f>'март 2016 '!S39+'февраль 2016'!S38+'январь 2016'!S39</f>
        <v>0</v>
      </c>
      <c r="T44" s="18">
        <f>'март 2016 '!T39+'февраль 2016'!T38+'январь 2016'!T39</f>
        <v>0</v>
      </c>
      <c r="U44" s="18">
        <f>'март 2016 '!U39+'февраль 2016'!U38+'январь 2016'!U39</f>
        <v>0</v>
      </c>
      <c r="V44" s="18">
        <f>'март 2016 '!V39+'февраль 2016'!V38+'январь 2016'!V39</f>
        <v>0</v>
      </c>
      <c r="W44" s="18">
        <f>'март 2016 '!W39+'февраль 2016'!W38+'январь 2016'!W39</f>
        <v>0</v>
      </c>
      <c r="X44" s="18">
        <f>'март 2016 '!X39+'февраль 2016'!X38+'январь 2016'!X39</f>
        <v>0</v>
      </c>
      <c r="Y44" s="18">
        <f>'март 2016 '!Y39+'февраль 2016'!Y38+'январь 2016'!Y39</f>
        <v>0</v>
      </c>
      <c r="Z44" s="18">
        <f>'март 2016 '!Z39+'февраль 2016'!Z38+'январь 2016'!Z39</f>
        <v>0</v>
      </c>
      <c r="AA44" s="18">
        <f>'март 2016 '!AA39+'февраль 2016'!AA38+'январь 2016'!AA39</f>
        <v>0</v>
      </c>
      <c r="AB44" s="18">
        <f>'март 2016 '!AB39+'февраль 2016'!AB38+'январь 2016'!AB39</f>
        <v>0</v>
      </c>
      <c r="AC44" s="18">
        <f>'март 2016 '!AC39+'февраль 2016'!AC38+'январь 2016'!AC39</f>
        <v>0</v>
      </c>
      <c r="AD44" s="18">
        <f>'март 2016 '!AD39+'февраль 2016'!AD38+'январь 2016'!AD39</f>
        <v>3.8229999999999995</v>
      </c>
      <c r="AE44" s="18">
        <f>'март 2016 '!AE39+'февраль 2016'!AE38+'январь 2016'!AE39</f>
        <v>0</v>
      </c>
      <c r="AF44" s="18">
        <f>'март 2016 '!AF39+'февраль 2016'!AF38+'январь 2016'!AF39</f>
        <v>0</v>
      </c>
      <c r="AG44" s="18">
        <f>'март 2016 '!AG39+'февраль 2016'!AG38+'январь 2016'!AG39</f>
        <v>1.73</v>
      </c>
      <c r="AH44" s="18">
        <f>'март 2016 '!AH39+'февраль 2016'!AH38+'январь 2016'!AH39</f>
        <v>0</v>
      </c>
      <c r="AI44" s="18">
        <f>'март 2016 '!AI39+'февраль 2016'!AI38+'январь 2016'!AI39</f>
        <v>0</v>
      </c>
      <c r="AJ44" s="18">
        <f>'март 2016 '!AJ39+'февраль 2016'!AJ38+'январь 2016'!AJ39</f>
        <v>0</v>
      </c>
      <c r="AK44" s="18">
        <f>'март 2016 '!AK39+'февраль 2016'!AK38+'январь 2016'!AK39</f>
        <v>0</v>
      </c>
      <c r="AL44" s="18">
        <f>'март 2016 '!AL39+'февраль 2016'!AL38+'январь 2016'!AL39</f>
        <v>0</v>
      </c>
      <c r="AM44" s="18">
        <f>'март 2016 '!AM39+'февраль 2016'!AM38+'январь 2016'!AM39</f>
        <v>0</v>
      </c>
      <c r="AN44" s="18">
        <f>'март 2016 '!AN39+'февраль 2016'!AN38+'январь 2016'!AN39</f>
        <v>0</v>
      </c>
      <c r="AO44" s="18">
        <f>'март 2016 '!AO39+'февраль 2016'!AO38+'январь 2016'!AO39</f>
        <v>0.438</v>
      </c>
      <c r="AP44" s="18">
        <f>'март 2016 '!AP39+'февраль 2016'!AP38+'январь 2016'!AP39</f>
        <v>0</v>
      </c>
      <c r="AQ44" s="18">
        <f>'март 2016 '!AQ39+'февраль 2016'!AQ38+'январь 2016'!AQ39</f>
        <v>0</v>
      </c>
      <c r="AR44" s="18">
        <f>'март 2016 '!AR39+'февраль 2016'!AR38+'январь 2016'!AR39</f>
        <v>1.0409999999999999</v>
      </c>
      <c r="AS44" s="18">
        <f>'март 2016 '!AS39+'февраль 2016'!AS38+'январь 2016'!AS39</f>
        <v>0</v>
      </c>
      <c r="AT44" s="18">
        <f>'март 2016 '!AT39+'февраль 2016'!AT38+'январь 2016'!AT39</f>
        <v>0</v>
      </c>
      <c r="AU44" s="18">
        <f>'март 2016 '!AU39+'февраль 2016'!AU38+'январь 2016'!AU39</f>
        <v>0</v>
      </c>
      <c r="AV44" s="18">
        <f>'март 2016 '!AV39+'февраль 2016'!AV38+'январь 2016'!AV39</f>
        <v>0</v>
      </c>
      <c r="AW44" s="18">
        <f>'март 2016 '!AW39+'февраль 2016'!AW38+'январь 2016'!AW39</f>
        <v>0</v>
      </c>
      <c r="AX44" s="18">
        <f>'март 2016 '!AX39+'февраль 2016'!AX38+'январь 2016'!AX39</f>
        <v>0</v>
      </c>
      <c r="AY44" s="18">
        <f>'март 2016 '!AY39+'февраль 2016'!AY38+'январь 2016'!AY39</f>
        <v>0</v>
      </c>
      <c r="AZ44" s="18">
        <f>'март 2016 '!AZ39+'февраль 2016'!AZ38+'январь 2016'!AZ39</f>
        <v>0</v>
      </c>
      <c r="BA44" s="18">
        <f>'март 2016 '!BA39+'февраль 2016'!BA38+'январь 2016'!BA39</f>
        <v>1.41</v>
      </c>
      <c r="BB44" s="18">
        <f>'март 2016 '!BB39+'февраль 2016'!BB38+'январь 2016'!BB39</f>
        <v>3.4159999999999999</v>
      </c>
      <c r="BC44" s="18">
        <f>'март 2016 '!BC39+'февраль 2016'!BC38+'январь 2016'!BC39</f>
        <v>0</v>
      </c>
      <c r="BD44" s="18">
        <f>'март 2016 '!BD39+'февраль 2016'!BD38+'январь 2016'!BD39</f>
        <v>0.95</v>
      </c>
      <c r="BE44" s="18">
        <f>'март 2016 '!BE39+'февраль 2016'!BE38+'январь 2016'!BE39</f>
        <v>0</v>
      </c>
      <c r="BF44" s="18">
        <f>'март 2016 '!BF39+'февраль 2016'!BF38+'январь 2016'!BF39</f>
        <v>2.3740000000000001</v>
      </c>
      <c r="BG44" s="18">
        <f>'март 2016 '!BG39+'февраль 2016'!BG38+'январь 2016'!BG39</f>
        <v>0</v>
      </c>
      <c r="BH44" s="18">
        <f>'март 2016 '!BH39+'февраль 2016'!BH38+'январь 2016'!BH39</f>
        <v>0</v>
      </c>
      <c r="BI44" s="18">
        <f>'март 2016 '!BI39+'февраль 2016'!BI38+'январь 2016'!BI39</f>
        <v>0</v>
      </c>
      <c r="BJ44" s="18">
        <f>'март 2016 '!BJ39+'февраль 2016'!BJ38+'январь 2016'!BJ39</f>
        <v>0</v>
      </c>
      <c r="BK44" s="18">
        <f>'март 2016 '!BK39+'февраль 2016'!BK38+'январь 2016'!BK39</f>
        <v>2.4359999999999999</v>
      </c>
      <c r="BL44" s="18">
        <f>'март 2016 '!BL39+'февраль 2016'!BL38+'январь 2016'!BL39</f>
        <v>0</v>
      </c>
      <c r="BM44" s="18">
        <f>'март 2016 '!BM39+'февраль 2016'!BM38+'январь 2016'!BM39</f>
        <v>5.0109999999999992</v>
      </c>
      <c r="BN44" s="18">
        <f>'март 2016 '!BN39+'февраль 2016'!BN38+'январь 2016'!BN39</f>
        <v>0</v>
      </c>
      <c r="BO44" s="18">
        <f>'март 2016 '!BO39+'февраль 2016'!BO38+'январь 2016'!BO39</f>
        <v>2.851</v>
      </c>
      <c r="BP44" s="18">
        <f>'март 2016 '!BP39+'февраль 2016'!BP38+'январь 2016'!BP39</f>
        <v>0</v>
      </c>
      <c r="BQ44" s="18">
        <f>'март 2016 '!BQ39+'февраль 2016'!BQ38+'январь 2016'!BQ39</f>
        <v>0</v>
      </c>
      <c r="BR44" s="18">
        <f>'март 2016 '!BR39+'февраль 2016'!BR38+'январь 2016'!BR39</f>
        <v>0</v>
      </c>
      <c r="BS44" s="18">
        <f>'март 2016 '!BS39+'февраль 2016'!BS38+'январь 2016'!BS39</f>
        <v>0</v>
      </c>
      <c r="BT44" s="18">
        <f>'март 2016 '!BT39+'февраль 2016'!BT38+'январь 2016'!BT39</f>
        <v>0</v>
      </c>
      <c r="BU44" s="18">
        <f>'март 2016 '!BU39+'февраль 2016'!BU38+'январь 2016'!BU39</f>
        <v>3.1219999999999999</v>
      </c>
      <c r="BV44" s="18">
        <f>'март 2016 '!BV39+'февраль 2016'!BV38+'январь 2016'!BV39</f>
        <v>0</v>
      </c>
      <c r="BW44" s="18">
        <f>'март 2016 '!BW39+'февраль 2016'!BW38+'январь 2016'!BW39</f>
        <v>0</v>
      </c>
      <c r="BX44" s="18">
        <f>'март 2016 '!BX39+'февраль 2016'!BX38+'январь 2016'!BX39</f>
        <v>0.95</v>
      </c>
      <c r="BY44" s="18">
        <f>'март 2016 '!BY39+'февраль 2016'!BY38+'январь 2016'!BY39</f>
        <v>0</v>
      </c>
      <c r="BZ44" s="18">
        <f>'март 2016 '!BZ39+'февраль 2016'!BZ38+'январь 2016'!BZ39</f>
        <v>0</v>
      </c>
      <c r="CA44" s="18">
        <f>'март 2016 '!CA39+'февраль 2016'!CA38+'январь 2016'!CA39</f>
        <v>0</v>
      </c>
      <c r="CB44" s="18">
        <f>'март 2016 '!CB39+'февраль 2016'!CB38+'январь 2016'!CB39</f>
        <v>0</v>
      </c>
      <c r="CC44" s="18">
        <f>'март 2016 '!CC39+'февраль 2016'!CC38+'январь 2016'!CC39</f>
        <v>0</v>
      </c>
      <c r="CD44" s="18">
        <f>'март 2016 '!CD39+'февраль 2016'!CD38+'январь 2016'!CD39</f>
        <v>3.9359999999999999</v>
      </c>
      <c r="CE44" s="18">
        <f>'март 2016 '!CE39+'февраль 2016'!CE38+'январь 2016'!CE39</f>
        <v>0</v>
      </c>
      <c r="CF44" s="18">
        <f>'март 2016 '!CF39+'февраль 2016'!CF38+'январь 2016'!CF39</f>
        <v>0</v>
      </c>
      <c r="CG44" s="18">
        <f>'март 2016 '!CG39+'февраль 2016'!CG38+'январь 2016'!CG39</f>
        <v>0</v>
      </c>
      <c r="CH44" s="18">
        <f>'март 2016 '!CH39+'февраль 2016'!CH38+'январь 2016'!CH39</f>
        <v>0</v>
      </c>
      <c r="CI44" s="18">
        <f>'март 2016 '!CI39+'февраль 2016'!CI38+'январь 2016'!CI39</f>
        <v>0</v>
      </c>
      <c r="CJ44" s="18">
        <f>'март 2016 '!CJ39+'февраль 2016'!CJ38+'январь 2016'!CJ39</f>
        <v>0</v>
      </c>
      <c r="CK44" s="18">
        <f>'март 2016 '!CK39+'февраль 2016'!CK38+'январь 2016'!CK39</f>
        <v>0</v>
      </c>
      <c r="CL44" s="18">
        <f>'март 2016 '!CL39+'февраль 2016'!CL38+'январь 2016'!CL39</f>
        <v>0</v>
      </c>
      <c r="CM44" s="18">
        <f>'март 2016 '!CM39+'февраль 2016'!CM38+'январь 2016'!CM39</f>
        <v>0</v>
      </c>
      <c r="CN44" s="18">
        <f>'март 2016 '!CN39+'февраль 2016'!CN38+'январь 2016'!CN39</f>
        <v>0</v>
      </c>
      <c r="CO44" s="18">
        <f>'март 2016 '!CO39+'февраль 2016'!CO38+'январь 2016'!CO39</f>
        <v>0</v>
      </c>
      <c r="CP44" s="18">
        <f>'март 2016 '!CP39+'февраль 2016'!CP38+'январь 2016'!CP39</f>
        <v>0</v>
      </c>
      <c r="CQ44" s="18">
        <f>'март 2016 '!CQ39+'февраль 2016'!CQ38+'январь 2016'!CQ39</f>
        <v>0</v>
      </c>
      <c r="CR44" s="18">
        <f>'март 2016 '!CR39+'февраль 2016'!CR38+'январь 2016'!CR39</f>
        <v>0</v>
      </c>
      <c r="CS44" s="18">
        <f>'март 2016 '!CS39+'февраль 2016'!CS38+'январь 2016'!CS39</f>
        <v>0</v>
      </c>
      <c r="CT44" s="18">
        <f>'март 2016 '!CT39+'февраль 2016'!CT38+'январь 2016'!CT39</f>
        <v>0</v>
      </c>
      <c r="CU44" s="18">
        <f>'март 2016 '!CU39+'февраль 2016'!CU38+'январь 2016'!CU39</f>
        <v>0</v>
      </c>
      <c r="CV44" s="18">
        <f>'март 2016 '!CV39+'февраль 2016'!CV38+'январь 2016'!CV39</f>
        <v>0</v>
      </c>
      <c r="CW44" s="18">
        <f>'март 2016 '!CW39+'февраль 2016'!CW38+'январь 2016'!CW39</f>
        <v>0</v>
      </c>
      <c r="CX44" s="18">
        <f>'март 2016 '!CX39+'февраль 2016'!CX38+'январь 2016'!CX39</f>
        <v>0</v>
      </c>
      <c r="CY44" s="18">
        <f>'март 2016 '!CY39+'февраль 2016'!CY38+'январь 2016'!CY39</f>
        <v>0</v>
      </c>
      <c r="CZ44" s="18">
        <f>'март 2016 '!CZ39+'февраль 2016'!CZ38+'январь 2016'!CZ39</f>
        <v>1.901</v>
      </c>
      <c r="DA44" s="18">
        <f>'март 2016 '!DA39+'февраль 2016'!DA38+'январь 2016'!DA39</f>
        <v>0</v>
      </c>
      <c r="DB44" s="18">
        <f>'март 2016 '!DB39+'февраль 2016'!DB38+'январь 2016'!DB39</f>
        <v>0</v>
      </c>
      <c r="DC44" s="18">
        <f>'март 2016 '!DC39+'февраль 2016'!DC38+'январь 2016'!DC39</f>
        <v>0</v>
      </c>
      <c r="DD44" s="18">
        <f>'март 2016 '!DD39+'февраль 2016'!DD38+'январь 2016'!DD39</f>
        <v>0</v>
      </c>
      <c r="DE44" s="18">
        <f>'март 2016 '!DE39+'февраль 2016'!DE38+'январь 2016'!DE39</f>
        <v>0</v>
      </c>
      <c r="DF44" s="18">
        <f>'март 2016 '!DF39+'февраль 2016'!DF38+'январь 2016'!DF39</f>
        <v>0</v>
      </c>
      <c r="DG44" s="18">
        <f>'март 2016 '!DG39+'февраль 2016'!DG38+'январь 2016'!DG39</f>
        <v>0</v>
      </c>
      <c r="DH44" s="18">
        <f>'март 2016 '!DH39+'февраль 2016'!DH38+'январь 2016'!DH39</f>
        <v>0</v>
      </c>
      <c r="DI44" s="18">
        <f>'март 2016 '!DI39+'февраль 2016'!DI38+'январь 2016'!DI39</f>
        <v>0</v>
      </c>
      <c r="DJ44" s="18">
        <f>'март 2016 '!DJ39+'февраль 2016'!DJ38+'январь 2016'!DJ39</f>
        <v>0</v>
      </c>
      <c r="DK44" s="18">
        <f>'март 2016 '!DK39+'февраль 2016'!DK38+'январь 2016'!DK39</f>
        <v>0</v>
      </c>
      <c r="DL44" s="18">
        <f>'март 2016 '!DL39+'февраль 2016'!DL38+'январь 2016'!DL39</f>
        <v>0</v>
      </c>
      <c r="DM44" s="18">
        <f>'март 2016 '!DM39+'февраль 2016'!DM38+'январь 2016'!DM39</f>
        <v>0</v>
      </c>
      <c r="DN44" s="18">
        <f>'март 2016 '!DN39+'февраль 2016'!DN38+'январь 2016'!DN39</f>
        <v>0</v>
      </c>
      <c r="DO44" s="18">
        <f>'март 2016 '!DO39+'февраль 2016'!DO38+'январь 2016'!DO39</f>
        <v>0</v>
      </c>
      <c r="DP44" s="18">
        <f>'март 2016 '!DP39+'февраль 2016'!DP38+'январь 2016'!DP39</f>
        <v>0</v>
      </c>
      <c r="DQ44" s="18">
        <f>'март 2016 '!DQ39+'февраль 2016'!DQ38+'январь 2016'!DQ39</f>
        <v>0</v>
      </c>
      <c r="DR44" s="18">
        <f>'март 2016 '!DR39+'февраль 2016'!DR38+'январь 2016'!DR39</f>
        <v>0</v>
      </c>
      <c r="DS44" s="18">
        <f>'март 2016 '!DS39+'февраль 2016'!DS38+'январь 2016'!DS39</f>
        <v>0</v>
      </c>
      <c r="DT44" s="18">
        <f>'март 2016 '!DT39+'февраль 2016'!DT38+'январь 2016'!DT39</f>
        <v>0</v>
      </c>
      <c r="DU44" s="18">
        <f>'март 2016 '!DU39+'февраль 2016'!DU38+'январь 2016'!DU39</f>
        <v>0</v>
      </c>
      <c r="DV44" s="18">
        <f>'март 2016 '!DV39+'февраль 2016'!DV38+'январь 2016'!DV39</f>
        <v>0</v>
      </c>
      <c r="DW44" s="18">
        <f>'март 2016 '!DW39+'февраль 2016'!DW38+'январь 2016'!DW39</f>
        <v>0</v>
      </c>
      <c r="DX44" s="18">
        <f>'март 2016 '!DX39+'февраль 2016'!DX38+'январь 2016'!DX39</f>
        <v>0</v>
      </c>
      <c r="DY44" s="18">
        <f>'март 2016 '!DY39+'февраль 2016'!DY38+'январь 2016'!DY39</f>
        <v>0</v>
      </c>
      <c r="DZ44" s="18">
        <f>'март 2016 '!DZ39+'февраль 2016'!DZ38+'январь 2016'!DZ39</f>
        <v>0</v>
      </c>
      <c r="EA44" s="18">
        <f>'март 2016 '!EA39+'февраль 2016'!EA38+'январь 2016'!EA39</f>
        <v>0</v>
      </c>
      <c r="EB44" s="18">
        <f>'март 2016 '!EB39+'февраль 2016'!EB38+'январь 2016'!EB39</f>
        <v>0</v>
      </c>
      <c r="EC44" s="18">
        <f>'март 2016 '!EC39+'февраль 2016'!EC38+'январь 2016'!EC39</f>
        <v>0</v>
      </c>
      <c r="ED44" s="18">
        <f>'март 2016 '!ED39+'февраль 2016'!ED38+'январь 2016'!ED39</f>
        <v>0</v>
      </c>
      <c r="EE44" s="18">
        <f>'март 2016 '!EE39+'февраль 2016'!EE38+'январь 2016'!EE39</f>
        <v>0</v>
      </c>
      <c r="EF44" s="18">
        <f>'март 2016 '!EF39+'февраль 2016'!EF38+'январь 2016'!EF39</f>
        <v>0</v>
      </c>
      <c r="EG44" s="18">
        <f>'март 2016 '!EG39+'февраль 2016'!EG38+'январь 2016'!EG39</f>
        <v>0</v>
      </c>
      <c r="EH44" s="18">
        <f>'март 2016 '!EH39+'февраль 2016'!EH38+'январь 2016'!EH39</f>
        <v>0</v>
      </c>
      <c r="EI44" s="18">
        <f>'март 2016 '!EI39+'февраль 2016'!EI38+'январь 2016'!EI39</f>
        <v>0</v>
      </c>
      <c r="EJ44" s="18">
        <f>'март 2016 '!EJ39+'февраль 2016'!EJ38+'январь 2016'!EJ39</f>
        <v>0</v>
      </c>
      <c r="EK44" s="18">
        <f>'март 2016 '!EK39+'февраль 2016'!EK38+'январь 2016'!EK39</f>
        <v>0</v>
      </c>
      <c r="EL44" s="18">
        <f>'март 2016 '!EL39+'февраль 2016'!EL38+'январь 2016'!EL39</f>
        <v>0</v>
      </c>
      <c r="EM44" s="18">
        <f>'март 2016 '!EM39+'февраль 2016'!EM38+'январь 2016'!EM39</f>
        <v>0</v>
      </c>
      <c r="EN44" s="18">
        <f>'март 2016 '!EN39+'февраль 2016'!EN38+'январь 2016'!EN39</f>
        <v>0</v>
      </c>
      <c r="EO44" s="18">
        <f>'март 2016 '!EO39+'февраль 2016'!EO38+'январь 2016'!EO39</f>
        <v>0</v>
      </c>
      <c r="EP44" s="18">
        <f>'март 2016 '!EP39+'февраль 2016'!EP38+'январь 2016'!EP39</f>
        <v>0</v>
      </c>
      <c r="EQ44" s="18">
        <f>'март 2016 '!EQ39+'февраль 2016'!EQ38+'январь 2016'!EQ39</f>
        <v>0</v>
      </c>
      <c r="ER44" s="18">
        <f>'март 2016 '!ER39+'февраль 2016'!ER38+'январь 2016'!ER39</f>
        <v>0</v>
      </c>
      <c r="ES44" s="18">
        <f>'март 2016 '!ES39+'февраль 2016'!ES38+'январь 2016'!ES39</f>
        <v>0</v>
      </c>
      <c r="ET44" s="18">
        <f>'март 2016 '!ET39+'февраль 2016'!ET38+'январь 2016'!ET39</f>
        <v>0</v>
      </c>
      <c r="EU44" s="18">
        <f>'март 2016 '!EU39+'февраль 2016'!EU38+'январь 2016'!EU39</f>
        <v>2.9710000000000001</v>
      </c>
      <c r="EV44" s="18">
        <f>'март 2016 '!EV39+'февраль 2016'!EV38+'январь 2016'!EV39</f>
        <v>0</v>
      </c>
      <c r="EW44" s="18">
        <f>'март 2016 '!EW39+'февраль 2016'!EW38+'январь 2016'!EW39</f>
        <v>0</v>
      </c>
      <c r="EX44" s="18">
        <f>'март 2016 '!EX39+'февраль 2016'!EX38+'январь 2016'!EX39</f>
        <v>0</v>
      </c>
      <c r="EY44" s="18">
        <f>'март 2016 '!EY39+'февраль 2016'!EY38+'январь 2016'!EY39</f>
        <v>0</v>
      </c>
      <c r="EZ44" s="18">
        <f>'март 2016 '!EZ39+'февраль 2016'!EZ38+'январь 2016'!EZ39</f>
        <v>0</v>
      </c>
      <c r="FA44" s="18">
        <f>'март 2016 '!FA39+'февраль 2016'!FA38+'январь 2016'!FA39</f>
        <v>0</v>
      </c>
      <c r="FB44" s="18">
        <f>'март 2016 '!FB39+'февраль 2016'!FB38+'январь 2016'!FB39</f>
        <v>0</v>
      </c>
      <c r="FC44" s="18">
        <f>'март 2016 '!FC39+'февраль 2016'!FC38+'январь 2016'!FC39</f>
        <v>0</v>
      </c>
      <c r="FD44" s="18">
        <f>'март 2016 '!FD39+'февраль 2016'!FD38+'январь 2016'!FD39</f>
        <v>0</v>
      </c>
      <c r="FE44" s="18">
        <f>'март 2016 '!FE39+'февраль 2016'!FE38+'январь 2016'!FE39</f>
        <v>1.929</v>
      </c>
      <c r="FF44" s="18">
        <f>'март 2016 '!FF39+'февраль 2016'!FF38+'январь 2016'!FF39</f>
        <v>0</v>
      </c>
      <c r="FG44" s="18">
        <f>'март 2016 '!FG39+'февраль 2016'!FG38+'январь 2016'!FG39</f>
        <v>0.878</v>
      </c>
      <c r="FH44" s="18">
        <f>'март 2016 '!FH39+'февраль 2016'!FH38+'январь 2016'!FH39</f>
        <v>0</v>
      </c>
      <c r="FI44" s="18">
        <f>'март 2016 '!FI39+'февраль 2016'!FI38+'январь 2016'!FI39</f>
        <v>0</v>
      </c>
      <c r="FJ44" s="18">
        <f>'март 2016 '!FJ39+'февраль 2016'!FJ38+'январь 2016'!FJ39</f>
        <v>0</v>
      </c>
      <c r="FK44" s="18">
        <f>'март 2016 '!FK39+'февраль 2016'!FK38+'январь 2016'!FK39</f>
        <v>21.768999999999998</v>
      </c>
      <c r="FL44" s="18">
        <f>'март 2016 '!FL39+'февраль 2016'!FL38+'январь 2016'!FL39</f>
        <v>0</v>
      </c>
      <c r="FM44" s="18">
        <f>'март 2016 '!FM39+'февраль 2016'!FM38+'январь 2016'!FM39</f>
        <v>0</v>
      </c>
      <c r="FN44" s="18">
        <f>'март 2016 '!FN39+'февраль 2016'!FN38+'январь 2016'!FN39</f>
        <v>0</v>
      </c>
      <c r="FO44" s="18">
        <f>'март 2016 '!FO39+'февраль 2016'!FO38+'январь 2016'!FO39</f>
        <v>0</v>
      </c>
      <c r="FP44" s="18">
        <f>'март 2016 '!FP39+'февраль 2016'!FP38+'январь 2016'!FP39</f>
        <v>0</v>
      </c>
      <c r="FQ44" s="18">
        <f>'март 2016 '!FQ39+'февраль 2016'!FQ38+'январь 2016'!FQ39</f>
        <v>0</v>
      </c>
      <c r="FR44" s="18">
        <f>'март 2016 '!FR39+'февраль 2016'!FR38+'январь 2016'!FR39</f>
        <v>0</v>
      </c>
      <c r="FS44" s="18">
        <f>'март 2016 '!FS39+'февраль 2016'!FS38+'январь 2016'!FS39</f>
        <v>0</v>
      </c>
      <c r="FT44" s="18">
        <f>'март 2016 '!FT39+'февраль 2016'!FT38+'январь 2016'!FT39</f>
        <v>0</v>
      </c>
      <c r="FU44" s="18">
        <f>'март 2016 '!FU39+'февраль 2016'!FU38+'январь 2016'!FU39</f>
        <v>0</v>
      </c>
      <c r="FV44" s="18">
        <f>'март 2016 '!FV39+'февраль 2016'!FV38+'январь 2016'!FV39</f>
        <v>0</v>
      </c>
      <c r="FW44" s="18">
        <f>'март 2016 '!FW39+'февраль 2016'!FW38+'январь 2016'!FW39</f>
        <v>0</v>
      </c>
      <c r="FX44" s="18">
        <f>'март 2016 '!FX39+'февраль 2016'!FX38+'январь 2016'!FX39</f>
        <v>0</v>
      </c>
      <c r="FY44" s="18">
        <f>'март 2016 '!FY39+'февраль 2016'!FY38+'январь 2016'!FY39</f>
        <v>1.462</v>
      </c>
      <c r="FZ44" s="18">
        <f>'март 2016 '!FZ39+'февраль 2016'!FZ38+'январь 2016'!FZ39</f>
        <v>0</v>
      </c>
      <c r="GA44" s="18">
        <f>'март 2016 '!GA39+'февраль 2016'!GA38+'январь 2016'!GA39</f>
        <v>0</v>
      </c>
      <c r="GB44" s="18">
        <f>'март 2016 '!GB39+'февраль 2016'!GB38+'январь 2016'!GB39</f>
        <v>0.96499999999999997</v>
      </c>
      <c r="GC44" s="18">
        <f>'март 2016 '!GC39+'февраль 2016'!GC38+'январь 2016'!GC39</f>
        <v>0</v>
      </c>
      <c r="GD44" s="18">
        <f>'март 2016 '!GD39+'февраль 2016'!GD38+'январь 2016'!GD39</f>
        <v>0.44400000000000001</v>
      </c>
      <c r="GE44" s="18">
        <f>'март 2016 '!GE39+'февраль 2016'!GE38+'январь 2016'!GE39</f>
        <v>0</v>
      </c>
      <c r="GF44" s="18">
        <f>'март 2016 '!GF39+'февраль 2016'!GF38+'январь 2016'!GF39</f>
        <v>0</v>
      </c>
      <c r="GG44" s="18">
        <f>'март 2016 '!GG39+'февраль 2016'!GG38+'январь 2016'!GG39</f>
        <v>0</v>
      </c>
      <c r="GH44" s="18">
        <f>'март 2016 '!GH39+'февраль 2016'!GH38+'январь 2016'!GH39</f>
        <v>0.95</v>
      </c>
      <c r="GI44" s="18">
        <f>'март 2016 '!GI39+'февраль 2016'!GI38+'январь 2016'!GI39</f>
        <v>0</v>
      </c>
      <c r="GJ44" s="18">
        <f>'март 2016 '!GJ39+'февраль 2016'!GJ38+'январь 2016'!GJ39</f>
        <v>0</v>
      </c>
      <c r="GK44" s="18">
        <f>'март 2016 '!GK39+'февраль 2016'!GK38+'январь 2016'!GK39</f>
        <v>0</v>
      </c>
      <c r="GL44" s="18">
        <f>'март 2016 '!GL39+'февраль 2016'!GL38+'январь 2016'!GL39</f>
        <v>0</v>
      </c>
      <c r="GM44" s="18">
        <f>'март 2016 '!GM39+'февраль 2016'!GM38+'январь 2016'!GM39</f>
        <v>0</v>
      </c>
      <c r="GN44" s="18">
        <f>'март 2016 '!GN39+'февраль 2016'!GN38+'январь 2016'!GN39</f>
        <v>0</v>
      </c>
      <c r="GO44" s="18">
        <f>'март 2016 '!GO39+'февраль 2016'!GO38+'январь 2016'!GO39</f>
        <v>0</v>
      </c>
      <c r="GP44" s="18">
        <f>'март 2016 '!GP39+'февраль 2016'!GP38+'январь 2016'!GP39</f>
        <v>0</v>
      </c>
      <c r="GQ44" s="18">
        <f>'март 2016 '!GQ39+'февраль 2016'!GQ38+'январь 2016'!GQ39</f>
        <v>0</v>
      </c>
      <c r="GR44" s="18">
        <f>'март 2016 '!GR39+'февраль 2016'!GR38+'январь 2016'!GR39</f>
        <v>0</v>
      </c>
      <c r="GS44" s="18">
        <f>'март 2016 '!GS39+'февраль 2016'!GS38+'январь 2016'!GS39</f>
        <v>0</v>
      </c>
      <c r="GT44" s="18">
        <f>'март 2016 '!GT39+'февраль 2016'!GT38+'январь 2016'!GT39</f>
        <v>0.878</v>
      </c>
      <c r="GU44" s="18">
        <f>'март 2016 '!GU39+'февраль 2016'!GU38+'январь 2016'!GU39</f>
        <v>0.438</v>
      </c>
      <c r="GV44" s="18">
        <f>'март 2016 '!GV39+'февраль 2016'!GV38+'январь 2016'!GV39</f>
        <v>0.52</v>
      </c>
      <c r="GW44" s="18">
        <f>'март 2016 '!GW39+'февраль 2016'!GW38+'январь 2016'!GW39</f>
        <v>0</v>
      </c>
      <c r="GX44" s="18">
        <f>'март 2016 '!GX39+'февраль 2016'!GX38+'январь 2016'!GX39</f>
        <v>0</v>
      </c>
      <c r="GY44" s="18">
        <f>'март 2016 '!GY39+'февраль 2016'!GY38+'январь 2016'!GY39</f>
        <v>0</v>
      </c>
      <c r="GZ44" s="18">
        <f>'март 2016 '!GZ39+'февраль 2016'!GZ38+'январь 2016'!GZ39</f>
        <v>0</v>
      </c>
      <c r="HA44" s="18">
        <f>'март 2016 '!HA39+'февраль 2016'!HA38+'январь 2016'!HA39</f>
        <v>0</v>
      </c>
      <c r="HB44" s="18">
        <f>'март 2016 '!HB39+'февраль 2016'!HB38+'январь 2016'!HB39</f>
        <v>18.475999999999999</v>
      </c>
      <c r="HC44" s="18">
        <f>'март 2016 '!HC39+'февраль 2016'!HC38+'январь 2016'!HC39</f>
        <v>1.9730000000000001</v>
      </c>
      <c r="HD44" s="18">
        <f>'март 2016 '!HD39+'февраль 2016'!HD38+'январь 2016'!HD39</f>
        <v>2.7909999999999999</v>
      </c>
      <c r="HE44" s="18">
        <f>'март 2016 '!HE39+'февраль 2016'!HE38+'январь 2016'!HE39</f>
        <v>0</v>
      </c>
      <c r="HF44" s="18">
        <f>'март 2016 '!HF39+'февраль 2016'!HF38+'январь 2016'!HF39</f>
        <v>0</v>
      </c>
      <c r="HG44" s="18">
        <f>'март 2016 '!HG39+'февраль 2016'!HG38+'январь 2016'!HG39</f>
        <v>0</v>
      </c>
      <c r="HH44" s="18">
        <f>'март 2016 '!HH39+'февраль 2016'!HH38+'январь 2016'!HH39</f>
        <v>1.389</v>
      </c>
      <c r="HI44" s="18">
        <f>'март 2016 '!HI39+'февраль 2016'!HI38+'январь 2016'!HI39</f>
        <v>0</v>
      </c>
      <c r="HJ44" s="18">
        <f>'март 2016 '!HJ39+'февраль 2016'!HJ38+'январь 2016'!HJ39</f>
        <v>0</v>
      </c>
      <c r="HK44" s="18">
        <f>'март 2016 '!HK39+'февраль 2016'!HK38+'январь 2016'!HK39</f>
        <v>0</v>
      </c>
      <c r="HL44" s="18">
        <f>'март 2016 '!HL39+'февраль 2016'!HL38+'январь 2016'!HL39</f>
        <v>0</v>
      </c>
      <c r="HM44" s="18">
        <f>'март 2016 '!HM39+'февраль 2016'!HM38+'январь 2016'!HM39</f>
        <v>0</v>
      </c>
      <c r="HN44" s="18">
        <f>'март 2016 '!HN39+'февраль 2016'!HN38+'январь 2016'!HN39</f>
        <v>0.95</v>
      </c>
      <c r="HO44" s="18">
        <f>'март 2016 '!HO39+'февраль 2016'!HO38+'январь 2016'!HO39</f>
        <v>0</v>
      </c>
      <c r="HP44" s="18">
        <f>'март 2016 '!HP39+'февраль 2016'!HP38+'январь 2016'!HP39</f>
        <v>1.389</v>
      </c>
      <c r="HQ44" s="18">
        <f>'март 2016 '!HQ39+'февраль 2016'!HQ38+'январь 2016'!HQ39</f>
        <v>1.901</v>
      </c>
      <c r="HR44" s="18">
        <f>'март 2016 '!HR39+'февраль 2016'!HR38+'январь 2016'!HR39</f>
        <v>0</v>
      </c>
      <c r="HS44" s="18">
        <f>'март 2016 '!HS39+'февраль 2016'!HS38+'январь 2016'!HS39</f>
        <v>0</v>
      </c>
      <c r="HT44" s="18">
        <f>'март 2016 '!HT39+'февраль 2016'!HT38+'январь 2016'!HT39</f>
        <v>0</v>
      </c>
      <c r="HU44" s="18">
        <f>'март 2016 '!HU39+'февраль 2016'!HU38+'январь 2016'!HU39</f>
        <v>0</v>
      </c>
      <c r="HV44" s="18">
        <f>'март 2016 '!HV39+'февраль 2016'!HV38+'январь 2016'!HV39</f>
        <v>0</v>
      </c>
      <c r="HW44" s="18">
        <f>'март 2016 '!HW39+'февраль 2016'!HW38+'январь 2016'!HW39</f>
        <v>0</v>
      </c>
      <c r="HX44" s="18">
        <f>'март 2016 '!HX39+'февраль 2016'!HX38+'январь 2016'!HX39</f>
        <v>0</v>
      </c>
      <c r="HY44" s="18">
        <f>'март 2016 '!HY39+'февраль 2016'!HY38+'январь 2016'!HY39</f>
        <v>0</v>
      </c>
      <c r="HZ44" s="18">
        <f>'март 2016 '!HZ39+'февраль 2016'!HZ38+'январь 2016'!HZ39</f>
        <v>0</v>
      </c>
      <c r="IA44" s="18">
        <f>'март 2016 '!IA39+'февраль 2016'!IA38+'январь 2016'!IA39</f>
        <v>0</v>
      </c>
      <c r="IB44" s="18">
        <f>'март 2016 '!IB39+'февраль 2016'!IB38+'январь 2016'!IB39</f>
        <v>0</v>
      </c>
      <c r="IC44" s="18">
        <f>'март 2016 '!IC39+'февраль 2016'!IC38+'январь 2016'!IC39</f>
        <v>0</v>
      </c>
      <c r="ID44" s="18">
        <f>'март 2016 '!ID39+'февраль 2016'!ID38+'январь 2016'!ID39</f>
        <v>0</v>
      </c>
      <c r="IE44" s="18">
        <f>'март 2016 '!IE39+'февраль 2016'!IE38+'январь 2016'!IE39</f>
        <v>0</v>
      </c>
      <c r="IF44" s="18">
        <f>'март 2016 '!IF39+'февраль 2016'!IF38+'январь 2016'!IF39</f>
        <v>0</v>
      </c>
    </row>
    <row r="45" spans="1:240" ht="13.5" customHeight="1">
      <c r="A45" s="15" t="s">
        <v>57</v>
      </c>
      <c r="B45" s="44" t="s">
        <v>58</v>
      </c>
      <c r="C45" s="16" t="s">
        <v>40</v>
      </c>
      <c r="D45" s="23">
        <f t="shared" si="4"/>
        <v>0</v>
      </c>
      <c r="E45" s="17">
        <f t="shared" si="5"/>
        <v>0</v>
      </c>
      <c r="F45" s="17"/>
      <c r="G45" s="18">
        <f>'март 2016 '!G40+'февраль 2016'!G39+'январь 2016'!G40</f>
        <v>0</v>
      </c>
      <c r="H45" s="18">
        <f>'март 2016 '!H40+'февраль 2016'!H39+'январь 2016'!H40</f>
        <v>0</v>
      </c>
      <c r="I45" s="18">
        <f>'март 2016 '!I40+'февраль 2016'!I39+'январь 2016'!I40</f>
        <v>0</v>
      </c>
      <c r="J45" s="18">
        <f>'март 2016 '!J40+'февраль 2016'!J39+'январь 2016'!J40</f>
        <v>0</v>
      </c>
      <c r="K45" s="18">
        <f>'март 2016 '!K40+'февраль 2016'!K39+'январь 2016'!K40</f>
        <v>0</v>
      </c>
      <c r="L45" s="18">
        <f>'март 2016 '!L40+'февраль 2016'!L39+'январь 2016'!L40</f>
        <v>0</v>
      </c>
      <c r="M45" s="18">
        <f>'март 2016 '!M40+'февраль 2016'!M39+'январь 2016'!M40</f>
        <v>0</v>
      </c>
      <c r="N45" s="18">
        <f>'март 2016 '!N40+'февраль 2016'!N39+'январь 2016'!N40</f>
        <v>0</v>
      </c>
      <c r="O45" s="18">
        <f>'март 2016 '!O40+'февраль 2016'!O39+'январь 2016'!O40</f>
        <v>0</v>
      </c>
      <c r="P45" s="18">
        <f>'март 2016 '!P40+'февраль 2016'!P39+'январь 2016'!P40</f>
        <v>0</v>
      </c>
      <c r="Q45" s="18">
        <f>'март 2016 '!Q40+'февраль 2016'!Q39+'январь 2016'!Q40</f>
        <v>0</v>
      </c>
      <c r="R45" s="18">
        <f>'март 2016 '!R40+'февраль 2016'!R39+'январь 2016'!R40</f>
        <v>0</v>
      </c>
      <c r="S45" s="18">
        <f>'март 2016 '!S40+'февраль 2016'!S39+'январь 2016'!S40</f>
        <v>0</v>
      </c>
      <c r="T45" s="18">
        <f>'март 2016 '!T40+'февраль 2016'!T39+'январь 2016'!T40</f>
        <v>0</v>
      </c>
      <c r="U45" s="18">
        <f>'март 2016 '!U40+'февраль 2016'!U39+'январь 2016'!U40</f>
        <v>0</v>
      </c>
      <c r="V45" s="18">
        <f>'март 2016 '!V40+'февраль 2016'!V39+'январь 2016'!V40</f>
        <v>0</v>
      </c>
      <c r="W45" s="18">
        <f>'март 2016 '!W40+'февраль 2016'!W39+'январь 2016'!W40</f>
        <v>0</v>
      </c>
      <c r="X45" s="18">
        <f>'март 2016 '!X40+'февраль 2016'!X39+'январь 2016'!X40</f>
        <v>0</v>
      </c>
      <c r="Y45" s="18">
        <f>'март 2016 '!Y40+'февраль 2016'!Y39+'январь 2016'!Y40</f>
        <v>0</v>
      </c>
      <c r="Z45" s="18">
        <f>'март 2016 '!Z40+'февраль 2016'!Z39+'январь 2016'!Z40</f>
        <v>0</v>
      </c>
      <c r="AA45" s="18">
        <f>'март 2016 '!AA40+'февраль 2016'!AA39+'январь 2016'!AA40</f>
        <v>0</v>
      </c>
      <c r="AB45" s="18">
        <f>'март 2016 '!AB40+'февраль 2016'!AB39+'январь 2016'!AB40</f>
        <v>0</v>
      </c>
      <c r="AC45" s="18">
        <f>'март 2016 '!AC40+'февраль 2016'!AC39+'январь 2016'!AC40</f>
        <v>0</v>
      </c>
      <c r="AD45" s="18">
        <f>'март 2016 '!AD40+'февраль 2016'!AD39+'январь 2016'!AD40</f>
        <v>0</v>
      </c>
      <c r="AE45" s="18">
        <f>'март 2016 '!AE40+'февраль 2016'!AE39+'январь 2016'!AE40</f>
        <v>0</v>
      </c>
      <c r="AF45" s="18">
        <f>'март 2016 '!AF40+'февраль 2016'!AF39+'январь 2016'!AF40</f>
        <v>0</v>
      </c>
      <c r="AG45" s="18">
        <f>'март 2016 '!AG40+'февраль 2016'!AG39+'январь 2016'!AG40</f>
        <v>0</v>
      </c>
      <c r="AH45" s="18">
        <f>'март 2016 '!AH40+'февраль 2016'!AH39+'январь 2016'!AH40</f>
        <v>0</v>
      </c>
      <c r="AI45" s="18">
        <f>'март 2016 '!AI40+'февраль 2016'!AI39+'январь 2016'!AI40</f>
        <v>0</v>
      </c>
      <c r="AJ45" s="18">
        <f>'март 2016 '!AJ40+'февраль 2016'!AJ39+'январь 2016'!AJ40</f>
        <v>0</v>
      </c>
      <c r="AK45" s="18">
        <f>'март 2016 '!AK40+'февраль 2016'!AK39+'январь 2016'!AK40</f>
        <v>0</v>
      </c>
      <c r="AL45" s="18">
        <f>'март 2016 '!AL40+'февраль 2016'!AL39+'январь 2016'!AL40</f>
        <v>0</v>
      </c>
      <c r="AM45" s="18">
        <f>'март 2016 '!AM40+'февраль 2016'!AM39+'январь 2016'!AM40</f>
        <v>0</v>
      </c>
      <c r="AN45" s="18">
        <f>'март 2016 '!AN40+'февраль 2016'!AN39+'январь 2016'!AN40</f>
        <v>0</v>
      </c>
      <c r="AO45" s="18">
        <f>'март 2016 '!AO40+'февраль 2016'!AO39+'январь 2016'!AO40</f>
        <v>0</v>
      </c>
      <c r="AP45" s="18">
        <f>'март 2016 '!AP40+'февраль 2016'!AP39+'январь 2016'!AP40</f>
        <v>0</v>
      </c>
      <c r="AQ45" s="18">
        <f>'март 2016 '!AQ40+'февраль 2016'!AQ39+'январь 2016'!AQ40</f>
        <v>0</v>
      </c>
      <c r="AR45" s="18">
        <f>'март 2016 '!AR40+'февраль 2016'!AR39+'январь 2016'!AR40</f>
        <v>0</v>
      </c>
      <c r="AS45" s="18">
        <f>'март 2016 '!AS40+'февраль 2016'!AS39+'январь 2016'!AS40</f>
        <v>0</v>
      </c>
      <c r="AT45" s="18">
        <f>'март 2016 '!AT40+'февраль 2016'!AT39+'январь 2016'!AT40</f>
        <v>0</v>
      </c>
      <c r="AU45" s="18">
        <f>'март 2016 '!AU40+'февраль 2016'!AU39+'январь 2016'!AU40</f>
        <v>0</v>
      </c>
      <c r="AV45" s="18">
        <f>'март 2016 '!AV40+'февраль 2016'!AV39+'январь 2016'!AV40</f>
        <v>0</v>
      </c>
      <c r="AW45" s="18">
        <f>'март 2016 '!AW40+'февраль 2016'!AW39+'январь 2016'!AW40</f>
        <v>0</v>
      </c>
      <c r="AX45" s="18">
        <f>'март 2016 '!AX40+'февраль 2016'!AX39+'январь 2016'!AX40</f>
        <v>0</v>
      </c>
      <c r="AY45" s="18">
        <f>'март 2016 '!AY40+'февраль 2016'!AY39+'январь 2016'!AY40</f>
        <v>0</v>
      </c>
      <c r="AZ45" s="18">
        <f>'март 2016 '!AZ40+'февраль 2016'!AZ39+'январь 2016'!AZ40</f>
        <v>0</v>
      </c>
      <c r="BA45" s="18">
        <f>'март 2016 '!BA40+'февраль 2016'!BA39+'январь 2016'!BA40</f>
        <v>0</v>
      </c>
      <c r="BB45" s="18">
        <f>'март 2016 '!BB40+'февраль 2016'!BB39+'январь 2016'!BB40</f>
        <v>0</v>
      </c>
      <c r="BC45" s="18">
        <f>'март 2016 '!BC40+'февраль 2016'!BC39+'январь 2016'!BC40</f>
        <v>0</v>
      </c>
      <c r="BD45" s="18">
        <f>'март 2016 '!BD40+'февраль 2016'!BD39+'январь 2016'!BD40</f>
        <v>0</v>
      </c>
      <c r="BE45" s="18">
        <f>'март 2016 '!BE40+'февраль 2016'!BE39+'январь 2016'!BE40</f>
        <v>0</v>
      </c>
      <c r="BF45" s="18">
        <f>'март 2016 '!BF40+'февраль 2016'!BF39+'январь 2016'!BF40</f>
        <v>0</v>
      </c>
      <c r="BG45" s="18">
        <f>'март 2016 '!BG40+'февраль 2016'!BG39+'январь 2016'!BG40</f>
        <v>0</v>
      </c>
      <c r="BH45" s="18">
        <f>'март 2016 '!BH40+'февраль 2016'!BH39+'январь 2016'!BH40</f>
        <v>0</v>
      </c>
      <c r="BI45" s="18">
        <f>'март 2016 '!BI40+'февраль 2016'!BI39+'январь 2016'!BI40</f>
        <v>0</v>
      </c>
      <c r="BJ45" s="18">
        <f>'март 2016 '!BJ40+'февраль 2016'!BJ39+'январь 2016'!BJ40</f>
        <v>0</v>
      </c>
      <c r="BK45" s="18">
        <f>'март 2016 '!BK40+'февраль 2016'!BK39+'январь 2016'!BK40</f>
        <v>0</v>
      </c>
      <c r="BL45" s="18">
        <f>'март 2016 '!BL40+'февраль 2016'!BL39+'январь 2016'!BL40</f>
        <v>0</v>
      </c>
      <c r="BM45" s="18">
        <f>'март 2016 '!BM40+'февраль 2016'!BM39+'январь 2016'!BM40</f>
        <v>0</v>
      </c>
      <c r="BN45" s="18">
        <f>'март 2016 '!BN40+'февраль 2016'!BN39+'январь 2016'!BN40</f>
        <v>0</v>
      </c>
      <c r="BO45" s="18">
        <f>'март 2016 '!BO40+'февраль 2016'!BO39+'январь 2016'!BO40</f>
        <v>0</v>
      </c>
      <c r="BP45" s="18">
        <f>'март 2016 '!BP40+'февраль 2016'!BP39+'январь 2016'!BP40</f>
        <v>0</v>
      </c>
      <c r="BQ45" s="18">
        <f>'март 2016 '!BQ40+'февраль 2016'!BQ39+'январь 2016'!BQ40</f>
        <v>0</v>
      </c>
      <c r="BR45" s="18">
        <f>'март 2016 '!BR40+'февраль 2016'!BR39+'январь 2016'!BR40</f>
        <v>0</v>
      </c>
      <c r="BS45" s="18">
        <f>'март 2016 '!BS40+'февраль 2016'!BS39+'январь 2016'!BS40</f>
        <v>0</v>
      </c>
      <c r="BT45" s="18">
        <f>'март 2016 '!BT40+'февраль 2016'!BT39+'январь 2016'!BT40</f>
        <v>0</v>
      </c>
      <c r="BU45" s="18">
        <f>'март 2016 '!BU40+'февраль 2016'!BU39+'январь 2016'!BU40</f>
        <v>0</v>
      </c>
      <c r="BV45" s="18">
        <f>'март 2016 '!BV40+'февраль 2016'!BV39+'январь 2016'!BV40</f>
        <v>0</v>
      </c>
      <c r="BW45" s="18">
        <f>'март 2016 '!BW40+'февраль 2016'!BW39+'январь 2016'!BW40</f>
        <v>0</v>
      </c>
      <c r="BX45" s="18">
        <f>'март 2016 '!BX40+'февраль 2016'!BX39+'январь 2016'!BX40</f>
        <v>0</v>
      </c>
      <c r="BY45" s="18">
        <f>'март 2016 '!BY40+'февраль 2016'!BY39+'январь 2016'!BY40</f>
        <v>0</v>
      </c>
      <c r="BZ45" s="18">
        <f>'март 2016 '!BZ40+'февраль 2016'!BZ39+'январь 2016'!BZ40</f>
        <v>0</v>
      </c>
      <c r="CA45" s="18">
        <f>'март 2016 '!CA40+'февраль 2016'!CA39+'январь 2016'!CA40</f>
        <v>0</v>
      </c>
      <c r="CB45" s="18">
        <f>'март 2016 '!CB40+'февраль 2016'!CB39+'январь 2016'!CB40</f>
        <v>0</v>
      </c>
      <c r="CC45" s="18">
        <f>'март 2016 '!CC40+'февраль 2016'!CC39+'январь 2016'!CC40</f>
        <v>0</v>
      </c>
      <c r="CD45" s="18">
        <f>'март 2016 '!CD40+'февраль 2016'!CD39+'январь 2016'!CD40</f>
        <v>0</v>
      </c>
      <c r="CE45" s="18">
        <f>'март 2016 '!CE40+'февраль 2016'!CE39+'январь 2016'!CE40</f>
        <v>0</v>
      </c>
      <c r="CF45" s="18">
        <f>'март 2016 '!CF40+'февраль 2016'!CF39+'январь 2016'!CF40</f>
        <v>0</v>
      </c>
      <c r="CG45" s="18">
        <f>'март 2016 '!CG40+'февраль 2016'!CG39+'январь 2016'!CG40</f>
        <v>0</v>
      </c>
      <c r="CH45" s="18">
        <f>'март 2016 '!CH40+'февраль 2016'!CH39+'январь 2016'!CH40</f>
        <v>0</v>
      </c>
      <c r="CI45" s="18">
        <f>'март 2016 '!CI40+'февраль 2016'!CI39+'январь 2016'!CI40</f>
        <v>0</v>
      </c>
      <c r="CJ45" s="18">
        <f>'март 2016 '!CJ40+'февраль 2016'!CJ39+'январь 2016'!CJ40</f>
        <v>0</v>
      </c>
      <c r="CK45" s="18">
        <f>'март 2016 '!CK40+'февраль 2016'!CK39+'январь 2016'!CK40</f>
        <v>0</v>
      </c>
      <c r="CL45" s="18">
        <f>'март 2016 '!CL40+'февраль 2016'!CL39+'январь 2016'!CL40</f>
        <v>0</v>
      </c>
      <c r="CM45" s="18">
        <f>'март 2016 '!CM40+'февраль 2016'!CM39+'январь 2016'!CM40</f>
        <v>0</v>
      </c>
      <c r="CN45" s="18">
        <f>'март 2016 '!CN40+'февраль 2016'!CN39+'январь 2016'!CN40</f>
        <v>0</v>
      </c>
      <c r="CO45" s="18">
        <f>'март 2016 '!CO40+'февраль 2016'!CO39+'январь 2016'!CO40</f>
        <v>0</v>
      </c>
      <c r="CP45" s="18">
        <f>'март 2016 '!CP40+'февраль 2016'!CP39+'январь 2016'!CP40</f>
        <v>0</v>
      </c>
      <c r="CQ45" s="18">
        <f>'март 2016 '!CQ40+'февраль 2016'!CQ39+'январь 2016'!CQ40</f>
        <v>0</v>
      </c>
      <c r="CR45" s="18">
        <f>'март 2016 '!CR40+'февраль 2016'!CR39+'январь 2016'!CR40</f>
        <v>0</v>
      </c>
      <c r="CS45" s="18">
        <f>'март 2016 '!CS40+'февраль 2016'!CS39+'январь 2016'!CS40</f>
        <v>0</v>
      </c>
      <c r="CT45" s="18">
        <f>'март 2016 '!CT40+'февраль 2016'!CT39+'январь 2016'!CT40</f>
        <v>0</v>
      </c>
      <c r="CU45" s="18">
        <f>'март 2016 '!CU40+'февраль 2016'!CU39+'январь 2016'!CU40</f>
        <v>0</v>
      </c>
      <c r="CV45" s="18">
        <f>'март 2016 '!CV40+'февраль 2016'!CV39+'январь 2016'!CV40</f>
        <v>0</v>
      </c>
      <c r="CW45" s="18">
        <f>'март 2016 '!CW40+'февраль 2016'!CW39+'январь 2016'!CW40</f>
        <v>0</v>
      </c>
      <c r="CX45" s="18">
        <f>'март 2016 '!CX40+'февраль 2016'!CX39+'январь 2016'!CX40</f>
        <v>0</v>
      </c>
      <c r="CY45" s="18">
        <f>'март 2016 '!CY40+'февраль 2016'!CY39+'январь 2016'!CY40</f>
        <v>0</v>
      </c>
      <c r="CZ45" s="18">
        <f>'март 2016 '!CZ40+'февраль 2016'!CZ39+'январь 2016'!CZ40</f>
        <v>0</v>
      </c>
      <c r="DA45" s="18">
        <f>'март 2016 '!DA40+'февраль 2016'!DA39+'январь 2016'!DA40</f>
        <v>0</v>
      </c>
      <c r="DB45" s="18">
        <f>'март 2016 '!DB40+'февраль 2016'!DB39+'январь 2016'!DB40</f>
        <v>0</v>
      </c>
      <c r="DC45" s="18">
        <f>'март 2016 '!DC40+'февраль 2016'!DC39+'январь 2016'!DC40</f>
        <v>0</v>
      </c>
      <c r="DD45" s="18">
        <f>'март 2016 '!DD40+'февраль 2016'!DD39+'январь 2016'!DD40</f>
        <v>0</v>
      </c>
      <c r="DE45" s="18">
        <f>'март 2016 '!DE40+'февраль 2016'!DE39+'январь 2016'!DE40</f>
        <v>0</v>
      </c>
      <c r="DF45" s="18">
        <f>'март 2016 '!DF40+'февраль 2016'!DF39+'январь 2016'!DF40</f>
        <v>0</v>
      </c>
      <c r="DG45" s="18">
        <f>'март 2016 '!DG40+'февраль 2016'!DG39+'январь 2016'!DG40</f>
        <v>0</v>
      </c>
      <c r="DH45" s="18">
        <f>'март 2016 '!DH40+'февраль 2016'!DH39+'январь 2016'!DH40</f>
        <v>0</v>
      </c>
      <c r="DI45" s="18">
        <f>'март 2016 '!DI40+'февраль 2016'!DI39+'январь 2016'!DI40</f>
        <v>0</v>
      </c>
      <c r="DJ45" s="18">
        <f>'март 2016 '!DJ40+'февраль 2016'!DJ39+'январь 2016'!DJ40</f>
        <v>0</v>
      </c>
      <c r="DK45" s="18">
        <f>'март 2016 '!DK40+'февраль 2016'!DK39+'январь 2016'!DK40</f>
        <v>0</v>
      </c>
      <c r="DL45" s="18">
        <f>'март 2016 '!DL40+'февраль 2016'!DL39+'январь 2016'!DL40</f>
        <v>0</v>
      </c>
      <c r="DM45" s="18">
        <f>'март 2016 '!DM40+'февраль 2016'!DM39+'январь 2016'!DM40</f>
        <v>0</v>
      </c>
      <c r="DN45" s="18">
        <f>'март 2016 '!DN40+'февраль 2016'!DN39+'январь 2016'!DN40</f>
        <v>0</v>
      </c>
      <c r="DO45" s="18">
        <f>'март 2016 '!DO40+'февраль 2016'!DO39+'январь 2016'!DO40</f>
        <v>0</v>
      </c>
      <c r="DP45" s="18">
        <f>'март 2016 '!DP40+'февраль 2016'!DP39+'январь 2016'!DP40</f>
        <v>0</v>
      </c>
      <c r="DQ45" s="18">
        <f>'март 2016 '!DQ40+'февраль 2016'!DQ39+'январь 2016'!DQ40</f>
        <v>0</v>
      </c>
      <c r="DR45" s="18">
        <f>'март 2016 '!DR40+'февраль 2016'!DR39+'январь 2016'!DR40</f>
        <v>0</v>
      </c>
      <c r="DS45" s="18">
        <f>'март 2016 '!DS40+'февраль 2016'!DS39+'январь 2016'!DS40</f>
        <v>0</v>
      </c>
      <c r="DT45" s="18">
        <f>'март 2016 '!DT40+'февраль 2016'!DT39+'январь 2016'!DT40</f>
        <v>0</v>
      </c>
      <c r="DU45" s="18">
        <f>'март 2016 '!DU40+'февраль 2016'!DU39+'январь 2016'!DU40</f>
        <v>0</v>
      </c>
      <c r="DV45" s="18">
        <f>'март 2016 '!DV40+'февраль 2016'!DV39+'январь 2016'!DV40</f>
        <v>0</v>
      </c>
      <c r="DW45" s="18">
        <f>'март 2016 '!DW40+'февраль 2016'!DW39+'январь 2016'!DW40</f>
        <v>0</v>
      </c>
      <c r="DX45" s="18">
        <f>'март 2016 '!DX40+'февраль 2016'!DX39+'январь 2016'!DX40</f>
        <v>0</v>
      </c>
      <c r="DY45" s="18">
        <f>'март 2016 '!DY40+'февраль 2016'!DY39+'январь 2016'!DY40</f>
        <v>0</v>
      </c>
      <c r="DZ45" s="18">
        <f>'март 2016 '!DZ40+'февраль 2016'!DZ39+'январь 2016'!DZ40</f>
        <v>0</v>
      </c>
      <c r="EA45" s="18">
        <f>'март 2016 '!EA40+'февраль 2016'!EA39+'январь 2016'!EA40</f>
        <v>0</v>
      </c>
      <c r="EB45" s="18">
        <f>'март 2016 '!EB40+'февраль 2016'!EB39+'январь 2016'!EB40</f>
        <v>0</v>
      </c>
      <c r="EC45" s="18">
        <f>'март 2016 '!EC40+'февраль 2016'!EC39+'январь 2016'!EC40</f>
        <v>0</v>
      </c>
      <c r="ED45" s="18">
        <f>'март 2016 '!ED40+'февраль 2016'!ED39+'январь 2016'!ED40</f>
        <v>0</v>
      </c>
      <c r="EE45" s="18">
        <f>'март 2016 '!EE40+'февраль 2016'!EE39+'январь 2016'!EE40</f>
        <v>0</v>
      </c>
      <c r="EF45" s="18">
        <f>'март 2016 '!EF40+'февраль 2016'!EF39+'январь 2016'!EF40</f>
        <v>0</v>
      </c>
      <c r="EG45" s="18">
        <f>'март 2016 '!EG40+'февраль 2016'!EG39+'январь 2016'!EG40</f>
        <v>0</v>
      </c>
      <c r="EH45" s="18">
        <f>'март 2016 '!EH40+'февраль 2016'!EH39+'январь 2016'!EH40</f>
        <v>0</v>
      </c>
      <c r="EI45" s="18">
        <f>'март 2016 '!EI40+'февраль 2016'!EI39+'январь 2016'!EI40</f>
        <v>0</v>
      </c>
      <c r="EJ45" s="18">
        <f>'март 2016 '!EJ40+'февраль 2016'!EJ39+'январь 2016'!EJ40</f>
        <v>0</v>
      </c>
      <c r="EK45" s="18">
        <f>'март 2016 '!EK40+'февраль 2016'!EK39+'январь 2016'!EK40</f>
        <v>0</v>
      </c>
      <c r="EL45" s="18">
        <f>'март 2016 '!EL40+'февраль 2016'!EL39+'январь 2016'!EL40</f>
        <v>0</v>
      </c>
      <c r="EM45" s="18">
        <f>'март 2016 '!EM40+'февраль 2016'!EM39+'январь 2016'!EM40</f>
        <v>0</v>
      </c>
      <c r="EN45" s="18">
        <f>'март 2016 '!EN40+'февраль 2016'!EN39+'январь 2016'!EN40</f>
        <v>0</v>
      </c>
      <c r="EO45" s="18">
        <f>'март 2016 '!EO40+'февраль 2016'!EO39+'январь 2016'!EO40</f>
        <v>0</v>
      </c>
      <c r="EP45" s="18">
        <f>'март 2016 '!EP40+'февраль 2016'!EP39+'январь 2016'!EP40</f>
        <v>0</v>
      </c>
      <c r="EQ45" s="18">
        <f>'март 2016 '!EQ40+'февраль 2016'!EQ39+'январь 2016'!EQ40</f>
        <v>0</v>
      </c>
      <c r="ER45" s="18">
        <f>'март 2016 '!ER40+'февраль 2016'!ER39+'январь 2016'!ER40</f>
        <v>0</v>
      </c>
      <c r="ES45" s="18">
        <f>'март 2016 '!ES40+'февраль 2016'!ES39+'январь 2016'!ES40</f>
        <v>0</v>
      </c>
      <c r="ET45" s="18">
        <f>'март 2016 '!ET40+'февраль 2016'!ET39+'январь 2016'!ET40</f>
        <v>0</v>
      </c>
      <c r="EU45" s="18">
        <f>'март 2016 '!EU40+'февраль 2016'!EU39+'январь 2016'!EU40</f>
        <v>0</v>
      </c>
      <c r="EV45" s="18">
        <f>'март 2016 '!EV40+'февраль 2016'!EV39+'январь 2016'!EV40</f>
        <v>0</v>
      </c>
      <c r="EW45" s="18">
        <f>'март 2016 '!EW40+'февраль 2016'!EW39+'январь 2016'!EW40</f>
        <v>0</v>
      </c>
      <c r="EX45" s="18">
        <f>'март 2016 '!EX40+'февраль 2016'!EX39+'январь 2016'!EX40</f>
        <v>0</v>
      </c>
      <c r="EY45" s="18">
        <f>'март 2016 '!EY40+'февраль 2016'!EY39+'январь 2016'!EY40</f>
        <v>0</v>
      </c>
      <c r="EZ45" s="18">
        <f>'март 2016 '!EZ40+'февраль 2016'!EZ39+'январь 2016'!EZ40</f>
        <v>0</v>
      </c>
      <c r="FA45" s="18">
        <f>'март 2016 '!FA40+'февраль 2016'!FA39+'январь 2016'!FA40</f>
        <v>0</v>
      </c>
      <c r="FB45" s="18">
        <f>'март 2016 '!FB40+'февраль 2016'!FB39+'январь 2016'!FB40</f>
        <v>0</v>
      </c>
      <c r="FC45" s="18">
        <f>'март 2016 '!FC40+'февраль 2016'!FC39+'январь 2016'!FC40</f>
        <v>0</v>
      </c>
      <c r="FD45" s="18">
        <f>'март 2016 '!FD40+'февраль 2016'!FD39+'январь 2016'!FD40</f>
        <v>0</v>
      </c>
      <c r="FE45" s="18">
        <f>'март 2016 '!FE40+'февраль 2016'!FE39+'январь 2016'!FE40</f>
        <v>0</v>
      </c>
      <c r="FF45" s="18">
        <f>'март 2016 '!FF40+'февраль 2016'!FF39+'январь 2016'!FF40</f>
        <v>0</v>
      </c>
      <c r="FG45" s="18">
        <f>'март 2016 '!FG40+'февраль 2016'!FG39+'январь 2016'!FG40</f>
        <v>0</v>
      </c>
      <c r="FH45" s="18">
        <f>'март 2016 '!FH40+'февраль 2016'!FH39+'январь 2016'!FH40</f>
        <v>0</v>
      </c>
      <c r="FI45" s="18">
        <f>'март 2016 '!FI40+'февраль 2016'!FI39+'январь 2016'!FI40</f>
        <v>0</v>
      </c>
      <c r="FJ45" s="18">
        <f>'март 2016 '!FJ40+'февраль 2016'!FJ39+'январь 2016'!FJ40</f>
        <v>0</v>
      </c>
      <c r="FK45" s="18">
        <f>'март 2016 '!FK40+'февраль 2016'!FK39+'январь 2016'!FK40</f>
        <v>0</v>
      </c>
      <c r="FL45" s="18">
        <f>'март 2016 '!FL40+'февраль 2016'!FL39+'январь 2016'!FL40</f>
        <v>0</v>
      </c>
      <c r="FM45" s="18">
        <f>'март 2016 '!FM40+'февраль 2016'!FM39+'январь 2016'!FM40</f>
        <v>0</v>
      </c>
      <c r="FN45" s="18">
        <f>'март 2016 '!FN40+'февраль 2016'!FN39+'январь 2016'!FN40</f>
        <v>0</v>
      </c>
      <c r="FO45" s="18">
        <f>'март 2016 '!FO40+'февраль 2016'!FO39+'январь 2016'!FO40</f>
        <v>0</v>
      </c>
      <c r="FP45" s="18">
        <f>'март 2016 '!FP40+'февраль 2016'!FP39+'январь 2016'!FP40</f>
        <v>0</v>
      </c>
      <c r="FQ45" s="18">
        <f>'март 2016 '!FQ40+'февраль 2016'!FQ39+'январь 2016'!FQ40</f>
        <v>0</v>
      </c>
      <c r="FR45" s="18">
        <f>'март 2016 '!FR40+'февраль 2016'!FR39+'январь 2016'!FR40</f>
        <v>0</v>
      </c>
      <c r="FS45" s="18">
        <f>'март 2016 '!FS40+'февраль 2016'!FS39+'январь 2016'!FS40</f>
        <v>0</v>
      </c>
      <c r="FT45" s="18">
        <f>'март 2016 '!FT40+'февраль 2016'!FT39+'январь 2016'!FT40</f>
        <v>0</v>
      </c>
      <c r="FU45" s="18">
        <f>'март 2016 '!FU40+'февраль 2016'!FU39+'январь 2016'!FU40</f>
        <v>0</v>
      </c>
      <c r="FV45" s="18">
        <f>'март 2016 '!FV40+'февраль 2016'!FV39+'январь 2016'!FV40</f>
        <v>0</v>
      </c>
      <c r="FW45" s="18">
        <f>'март 2016 '!FW40+'февраль 2016'!FW39+'январь 2016'!FW40</f>
        <v>0</v>
      </c>
      <c r="FX45" s="18">
        <f>'март 2016 '!FX40+'февраль 2016'!FX39+'январь 2016'!FX40</f>
        <v>0</v>
      </c>
      <c r="FY45" s="18">
        <f>'март 2016 '!FY40+'февраль 2016'!FY39+'январь 2016'!FY40</f>
        <v>0</v>
      </c>
      <c r="FZ45" s="18">
        <f>'март 2016 '!FZ40+'февраль 2016'!FZ39+'январь 2016'!FZ40</f>
        <v>0</v>
      </c>
      <c r="GA45" s="18">
        <f>'март 2016 '!GA40+'февраль 2016'!GA39+'январь 2016'!GA40</f>
        <v>0</v>
      </c>
      <c r="GB45" s="18">
        <f>'март 2016 '!GB40+'февраль 2016'!GB39+'январь 2016'!GB40</f>
        <v>0</v>
      </c>
      <c r="GC45" s="18">
        <f>'март 2016 '!GC40+'февраль 2016'!GC39+'январь 2016'!GC40</f>
        <v>0</v>
      </c>
      <c r="GD45" s="18">
        <f>'март 2016 '!GD40+'февраль 2016'!GD39+'январь 2016'!GD40</f>
        <v>0</v>
      </c>
      <c r="GE45" s="18">
        <f>'март 2016 '!GE40+'февраль 2016'!GE39+'январь 2016'!GE40</f>
        <v>0</v>
      </c>
      <c r="GF45" s="18">
        <f>'март 2016 '!GF40+'февраль 2016'!GF39+'январь 2016'!GF40</f>
        <v>0</v>
      </c>
      <c r="GG45" s="18">
        <f>'март 2016 '!GG40+'февраль 2016'!GG39+'январь 2016'!GG40</f>
        <v>0</v>
      </c>
      <c r="GH45" s="18">
        <f>'март 2016 '!GH40+'февраль 2016'!GH39+'январь 2016'!GH40</f>
        <v>0</v>
      </c>
      <c r="GI45" s="18">
        <f>'март 2016 '!GI40+'февраль 2016'!GI39+'январь 2016'!GI40</f>
        <v>0</v>
      </c>
      <c r="GJ45" s="18">
        <f>'март 2016 '!GJ40+'февраль 2016'!GJ39+'январь 2016'!GJ40</f>
        <v>0</v>
      </c>
      <c r="GK45" s="18">
        <f>'март 2016 '!GK40+'февраль 2016'!GK39+'январь 2016'!GK40</f>
        <v>0</v>
      </c>
      <c r="GL45" s="18">
        <f>'март 2016 '!GL40+'февраль 2016'!GL39+'январь 2016'!GL40</f>
        <v>0</v>
      </c>
      <c r="GM45" s="18">
        <f>'март 2016 '!GM40+'февраль 2016'!GM39+'январь 2016'!GM40</f>
        <v>0</v>
      </c>
      <c r="GN45" s="18">
        <f>'март 2016 '!GN40+'февраль 2016'!GN39+'январь 2016'!GN40</f>
        <v>0</v>
      </c>
      <c r="GO45" s="18">
        <f>'март 2016 '!GO40+'февраль 2016'!GO39+'январь 2016'!GO40</f>
        <v>0</v>
      </c>
      <c r="GP45" s="18">
        <f>'март 2016 '!GP40+'февраль 2016'!GP39+'январь 2016'!GP40</f>
        <v>0</v>
      </c>
      <c r="GQ45" s="18">
        <f>'март 2016 '!GQ40+'февраль 2016'!GQ39+'январь 2016'!GQ40</f>
        <v>0</v>
      </c>
      <c r="GR45" s="18">
        <f>'март 2016 '!GR40+'февраль 2016'!GR39+'январь 2016'!GR40</f>
        <v>0</v>
      </c>
      <c r="GS45" s="18">
        <f>'март 2016 '!GS40+'февраль 2016'!GS39+'январь 2016'!GS40</f>
        <v>0</v>
      </c>
      <c r="GT45" s="18">
        <f>'март 2016 '!GT40+'февраль 2016'!GT39+'январь 2016'!GT40</f>
        <v>0</v>
      </c>
      <c r="GU45" s="18">
        <f>'март 2016 '!GU40+'февраль 2016'!GU39+'январь 2016'!GU40</f>
        <v>0</v>
      </c>
      <c r="GV45" s="18">
        <f>'март 2016 '!GV40+'февраль 2016'!GV39+'январь 2016'!GV40</f>
        <v>0</v>
      </c>
      <c r="GW45" s="18">
        <f>'март 2016 '!GW40+'февраль 2016'!GW39+'январь 2016'!GW40</f>
        <v>0</v>
      </c>
      <c r="GX45" s="18">
        <f>'март 2016 '!GX40+'февраль 2016'!GX39+'январь 2016'!GX40</f>
        <v>0</v>
      </c>
      <c r="GY45" s="18">
        <f>'март 2016 '!GY40+'февраль 2016'!GY39+'январь 2016'!GY40</f>
        <v>0</v>
      </c>
      <c r="GZ45" s="18">
        <f>'март 2016 '!GZ40+'февраль 2016'!GZ39+'январь 2016'!GZ40</f>
        <v>0</v>
      </c>
      <c r="HA45" s="18">
        <f>'март 2016 '!HA40+'февраль 2016'!HA39+'январь 2016'!HA40</f>
        <v>0</v>
      </c>
      <c r="HB45" s="18">
        <f>'март 2016 '!HB40+'февраль 2016'!HB39+'январь 2016'!HB40</f>
        <v>0</v>
      </c>
      <c r="HC45" s="18">
        <f>'март 2016 '!HC40+'февраль 2016'!HC39+'январь 2016'!HC40</f>
        <v>0</v>
      </c>
      <c r="HD45" s="18">
        <f>'март 2016 '!HD40+'февраль 2016'!HD39+'январь 2016'!HD40</f>
        <v>0</v>
      </c>
      <c r="HE45" s="18">
        <f>'март 2016 '!HE40+'февраль 2016'!HE39+'январь 2016'!HE40</f>
        <v>0</v>
      </c>
      <c r="HF45" s="18">
        <f>'март 2016 '!HF40+'февраль 2016'!HF39+'январь 2016'!HF40</f>
        <v>0</v>
      </c>
      <c r="HG45" s="18">
        <f>'март 2016 '!HG40+'февраль 2016'!HG39+'январь 2016'!HG40</f>
        <v>0</v>
      </c>
      <c r="HH45" s="18">
        <f>'март 2016 '!HH40+'февраль 2016'!HH39+'январь 2016'!HH40</f>
        <v>0</v>
      </c>
      <c r="HI45" s="18">
        <f>'март 2016 '!HI40+'февраль 2016'!HI39+'январь 2016'!HI40</f>
        <v>0</v>
      </c>
      <c r="HJ45" s="18">
        <f>'март 2016 '!HJ40+'февраль 2016'!HJ39+'январь 2016'!HJ40</f>
        <v>0</v>
      </c>
      <c r="HK45" s="18">
        <f>'март 2016 '!HK40+'февраль 2016'!HK39+'январь 2016'!HK40</f>
        <v>0</v>
      </c>
      <c r="HL45" s="18">
        <f>'март 2016 '!HL40+'февраль 2016'!HL39+'январь 2016'!HL40</f>
        <v>0</v>
      </c>
      <c r="HM45" s="18">
        <f>'март 2016 '!HM40+'февраль 2016'!HM39+'январь 2016'!HM40</f>
        <v>0</v>
      </c>
      <c r="HN45" s="18">
        <f>'март 2016 '!HN40+'февраль 2016'!HN39+'январь 2016'!HN40</f>
        <v>0</v>
      </c>
      <c r="HO45" s="18">
        <f>'март 2016 '!HO40+'февраль 2016'!HO39+'январь 2016'!HO40</f>
        <v>0</v>
      </c>
      <c r="HP45" s="18">
        <f>'март 2016 '!HP40+'февраль 2016'!HP39+'январь 2016'!HP40</f>
        <v>0</v>
      </c>
      <c r="HQ45" s="18">
        <f>'март 2016 '!HQ40+'февраль 2016'!HQ39+'январь 2016'!HQ40</f>
        <v>0</v>
      </c>
      <c r="HR45" s="18">
        <f>'март 2016 '!HR40+'февраль 2016'!HR39+'январь 2016'!HR40</f>
        <v>0</v>
      </c>
      <c r="HS45" s="18">
        <f>'март 2016 '!HS40+'февраль 2016'!HS39+'январь 2016'!HS40</f>
        <v>0</v>
      </c>
      <c r="HT45" s="18">
        <f>'март 2016 '!HT40+'февраль 2016'!HT39+'январь 2016'!HT40</f>
        <v>0</v>
      </c>
      <c r="HU45" s="18">
        <f>'март 2016 '!HU40+'февраль 2016'!HU39+'январь 2016'!HU40</f>
        <v>0</v>
      </c>
      <c r="HV45" s="18">
        <f>'март 2016 '!HV40+'февраль 2016'!HV39+'январь 2016'!HV40</f>
        <v>0</v>
      </c>
      <c r="HW45" s="18">
        <f>'март 2016 '!HW40+'февраль 2016'!HW39+'январь 2016'!HW40</f>
        <v>0</v>
      </c>
      <c r="HX45" s="18">
        <f>'март 2016 '!HX40+'февраль 2016'!HX39+'январь 2016'!HX40</f>
        <v>0</v>
      </c>
      <c r="HY45" s="18">
        <f>'март 2016 '!HY40+'февраль 2016'!HY39+'январь 2016'!HY40</f>
        <v>0</v>
      </c>
      <c r="HZ45" s="18">
        <f>'март 2016 '!HZ40+'февраль 2016'!HZ39+'январь 2016'!HZ40</f>
        <v>0</v>
      </c>
      <c r="IA45" s="18">
        <f>'март 2016 '!IA40+'февраль 2016'!IA39+'январь 2016'!IA40</f>
        <v>0</v>
      </c>
      <c r="IB45" s="18">
        <f>'март 2016 '!IB40+'февраль 2016'!IB39+'январь 2016'!IB40</f>
        <v>0</v>
      </c>
      <c r="IC45" s="18">
        <f>'март 2016 '!IC40+'февраль 2016'!IC39+'январь 2016'!IC40</f>
        <v>0</v>
      </c>
      <c r="ID45" s="18">
        <f>'март 2016 '!ID40+'февраль 2016'!ID39+'январь 2016'!ID40</f>
        <v>0</v>
      </c>
      <c r="IE45" s="18">
        <f>'март 2016 '!IE40+'февраль 2016'!IE39+'январь 2016'!IE40</f>
        <v>0</v>
      </c>
      <c r="IF45" s="18">
        <f>'март 2016 '!IF40+'февраль 2016'!IF39+'январь 2016'!IF40</f>
        <v>0</v>
      </c>
    </row>
    <row r="46" spans="1:240" ht="13.5" customHeight="1">
      <c r="A46" s="15"/>
      <c r="B46" s="44"/>
      <c r="C46" s="16" t="s">
        <v>17</v>
      </c>
      <c r="D46" s="23">
        <f t="shared" si="4"/>
        <v>0</v>
      </c>
      <c r="E46" s="17">
        <f t="shared" si="5"/>
        <v>0</v>
      </c>
      <c r="F46" s="17"/>
      <c r="G46" s="18">
        <f>'март 2016 '!G41+'февраль 2016'!G40+'январь 2016'!G41</f>
        <v>0</v>
      </c>
      <c r="H46" s="18">
        <f>'март 2016 '!H41+'февраль 2016'!H40+'январь 2016'!H41</f>
        <v>0</v>
      </c>
      <c r="I46" s="18">
        <f>'март 2016 '!I41+'февраль 2016'!I40+'январь 2016'!I41</f>
        <v>0</v>
      </c>
      <c r="J46" s="18">
        <f>'март 2016 '!J41+'февраль 2016'!J40+'январь 2016'!J41</f>
        <v>0</v>
      </c>
      <c r="K46" s="18">
        <f>'март 2016 '!K41+'февраль 2016'!K40+'январь 2016'!K41</f>
        <v>0</v>
      </c>
      <c r="L46" s="18">
        <f>'март 2016 '!L41+'февраль 2016'!L40+'январь 2016'!L41</f>
        <v>0</v>
      </c>
      <c r="M46" s="18">
        <f>'март 2016 '!M41+'февраль 2016'!M40+'январь 2016'!M41</f>
        <v>0</v>
      </c>
      <c r="N46" s="18">
        <f>'март 2016 '!N41+'февраль 2016'!N40+'январь 2016'!N41</f>
        <v>0</v>
      </c>
      <c r="O46" s="18">
        <f>'март 2016 '!O41+'февраль 2016'!O40+'январь 2016'!O41</f>
        <v>0</v>
      </c>
      <c r="P46" s="18">
        <f>'март 2016 '!P41+'февраль 2016'!P40+'январь 2016'!P41</f>
        <v>0</v>
      </c>
      <c r="Q46" s="18">
        <f>'март 2016 '!Q41+'февраль 2016'!Q40+'январь 2016'!Q41</f>
        <v>0</v>
      </c>
      <c r="R46" s="18">
        <f>'март 2016 '!R41+'февраль 2016'!R40+'январь 2016'!R41</f>
        <v>0</v>
      </c>
      <c r="S46" s="18">
        <f>'март 2016 '!S41+'февраль 2016'!S40+'январь 2016'!S41</f>
        <v>0</v>
      </c>
      <c r="T46" s="18">
        <f>'март 2016 '!T41+'февраль 2016'!T40+'январь 2016'!T41</f>
        <v>0</v>
      </c>
      <c r="U46" s="18">
        <f>'март 2016 '!U41+'февраль 2016'!U40+'январь 2016'!U41</f>
        <v>0</v>
      </c>
      <c r="V46" s="18">
        <f>'март 2016 '!V41+'февраль 2016'!V40+'январь 2016'!V41</f>
        <v>0</v>
      </c>
      <c r="W46" s="18">
        <f>'март 2016 '!W41+'февраль 2016'!W40+'январь 2016'!W41</f>
        <v>0</v>
      </c>
      <c r="X46" s="18">
        <f>'март 2016 '!X41+'февраль 2016'!X40+'январь 2016'!X41</f>
        <v>0</v>
      </c>
      <c r="Y46" s="18">
        <f>'март 2016 '!Y41+'февраль 2016'!Y40+'январь 2016'!Y41</f>
        <v>0</v>
      </c>
      <c r="Z46" s="18">
        <f>'март 2016 '!Z41+'февраль 2016'!Z40+'январь 2016'!Z41</f>
        <v>0</v>
      </c>
      <c r="AA46" s="18">
        <f>'март 2016 '!AA41+'февраль 2016'!AA40+'январь 2016'!AA41</f>
        <v>0</v>
      </c>
      <c r="AB46" s="18">
        <f>'март 2016 '!AB41+'февраль 2016'!AB40+'январь 2016'!AB41</f>
        <v>0</v>
      </c>
      <c r="AC46" s="18">
        <f>'март 2016 '!AC41+'февраль 2016'!AC40+'январь 2016'!AC41</f>
        <v>0</v>
      </c>
      <c r="AD46" s="18">
        <f>'март 2016 '!AD41+'февраль 2016'!AD40+'январь 2016'!AD41</f>
        <v>0</v>
      </c>
      <c r="AE46" s="18">
        <f>'март 2016 '!AE41+'февраль 2016'!AE40+'январь 2016'!AE41</f>
        <v>0</v>
      </c>
      <c r="AF46" s="18">
        <f>'март 2016 '!AF41+'февраль 2016'!AF40+'январь 2016'!AF41</f>
        <v>0</v>
      </c>
      <c r="AG46" s="18">
        <f>'март 2016 '!AG41+'февраль 2016'!AG40+'январь 2016'!AG41</f>
        <v>0</v>
      </c>
      <c r="AH46" s="18">
        <f>'март 2016 '!AH41+'февраль 2016'!AH40+'январь 2016'!AH41</f>
        <v>0</v>
      </c>
      <c r="AI46" s="18">
        <f>'март 2016 '!AI41+'февраль 2016'!AI40+'январь 2016'!AI41</f>
        <v>0</v>
      </c>
      <c r="AJ46" s="18">
        <f>'март 2016 '!AJ41+'февраль 2016'!AJ40+'январь 2016'!AJ41</f>
        <v>0</v>
      </c>
      <c r="AK46" s="18">
        <f>'март 2016 '!AK41+'февраль 2016'!AK40+'январь 2016'!AK41</f>
        <v>0</v>
      </c>
      <c r="AL46" s="18">
        <f>'март 2016 '!AL41+'февраль 2016'!AL40+'январь 2016'!AL41</f>
        <v>0</v>
      </c>
      <c r="AM46" s="18">
        <f>'март 2016 '!AM41+'февраль 2016'!AM40+'январь 2016'!AM41</f>
        <v>0</v>
      </c>
      <c r="AN46" s="18">
        <f>'март 2016 '!AN41+'февраль 2016'!AN40+'январь 2016'!AN41</f>
        <v>0</v>
      </c>
      <c r="AO46" s="18">
        <f>'март 2016 '!AO41+'февраль 2016'!AO40+'январь 2016'!AO41</f>
        <v>0</v>
      </c>
      <c r="AP46" s="18">
        <f>'март 2016 '!AP41+'февраль 2016'!AP40+'январь 2016'!AP41</f>
        <v>0</v>
      </c>
      <c r="AQ46" s="18">
        <f>'март 2016 '!AQ41+'февраль 2016'!AQ40+'январь 2016'!AQ41</f>
        <v>0</v>
      </c>
      <c r="AR46" s="18">
        <f>'март 2016 '!AR41+'февраль 2016'!AR40+'январь 2016'!AR41</f>
        <v>0</v>
      </c>
      <c r="AS46" s="18">
        <f>'март 2016 '!AS41+'февраль 2016'!AS40+'январь 2016'!AS41</f>
        <v>0</v>
      </c>
      <c r="AT46" s="18">
        <f>'март 2016 '!AT41+'февраль 2016'!AT40+'январь 2016'!AT41</f>
        <v>0</v>
      </c>
      <c r="AU46" s="18">
        <f>'март 2016 '!AU41+'февраль 2016'!AU40+'январь 2016'!AU41</f>
        <v>0</v>
      </c>
      <c r="AV46" s="18">
        <f>'март 2016 '!AV41+'февраль 2016'!AV40+'январь 2016'!AV41</f>
        <v>0</v>
      </c>
      <c r="AW46" s="18">
        <f>'март 2016 '!AW41+'февраль 2016'!AW40+'январь 2016'!AW41</f>
        <v>0</v>
      </c>
      <c r="AX46" s="18">
        <f>'март 2016 '!AX41+'февраль 2016'!AX40+'январь 2016'!AX41</f>
        <v>0</v>
      </c>
      <c r="AY46" s="18">
        <f>'март 2016 '!AY41+'февраль 2016'!AY40+'январь 2016'!AY41</f>
        <v>0</v>
      </c>
      <c r="AZ46" s="18">
        <f>'март 2016 '!AZ41+'февраль 2016'!AZ40+'январь 2016'!AZ41</f>
        <v>0</v>
      </c>
      <c r="BA46" s="18">
        <f>'март 2016 '!BA41+'февраль 2016'!BA40+'январь 2016'!BA41</f>
        <v>0</v>
      </c>
      <c r="BB46" s="18">
        <f>'март 2016 '!BB41+'февраль 2016'!BB40+'январь 2016'!BB41</f>
        <v>0</v>
      </c>
      <c r="BC46" s="18">
        <f>'март 2016 '!BC41+'февраль 2016'!BC40+'январь 2016'!BC41</f>
        <v>0</v>
      </c>
      <c r="BD46" s="18">
        <f>'март 2016 '!BD41+'февраль 2016'!BD40+'январь 2016'!BD41</f>
        <v>0</v>
      </c>
      <c r="BE46" s="18">
        <f>'март 2016 '!BE41+'февраль 2016'!BE40+'январь 2016'!BE41</f>
        <v>0</v>
      </c>
      <c r="BF46" s="18">
        <f>'март 2016 '!BF41+'февраль 2016'!BF40+'январь 2016'!BF41</f>
        <v>0</v>
      </c>
      <c r="BG46" s="18">
        <f>'март 2016 '!BG41+'февраль 2016'!BG40+'январь 2016'!BG41</f>
        <v>0</v>
      </c>
      <c r="BH46" s="18">
        <f>'март 2016 '!BH41+'февраль 2016'!BH40+'январь 2016'!BH41</f>
        <v>0</v>
      </c>
      <c r="BI46" s="18">
        <f>'март 2016 '!BI41+'февраль 2016'!BI40+'январь 2016'!BI41</f>
        <v>0</v>
      </c>
      <c r="BJ46" s="18">
        <f>'март 2016 '!BJ41+'февраль 2016'!BJ40+'январь 2016'!BJ41</f>
        <v>0</v>
      </c>
      <c r="BK46" s="18">
        <f>'март 2016 '!BK41+'февраль 2016'!BK40+'январь 2016'!BK41</f>
        <v>0</v>
      </c>
      <c r="BL46" s="18">
        <f>'март 2016 '!BL41+'февраль 2016'!BL40+'январь 2016'!BL41</f>
        <v>0</v>
      </c>
      <c r="BM46" s="18">
        <f>'март 2016 '!BM41+'февраль 2016'!BM40+'январь 2016'!BM41</f>
        <v>0</v>
      </c>
      <c r="BN46" s="18">
        <f>'март 2016 '!BN41+'февраль 2016'!BN40+'январь 2016'!BN41</f>
        <v>0</v>
      </c>
      <c r="BO46" s="18">
        <f>'март 2016 '!BO41+'февраль 2016'!BO40+'январь 2016'!BO41</f>
        <v>0</v>
      </c>
      <c r="BP46" s="18">
        <f>'март 2016 '!BP41+'февраль 2016'!BP40+'январь 2016'!BP41</f>
        <v>0</v>
      </c>
      <c r="BQ46" s="18">
        <f>'март 2016 '!BQ41+'февраль 2016'!BQ40+'январь 2016'!BQ41</f>
        <v>0</v>
      </c>
      <c r="BR46" s="18">
        <f>'март 2016 '!BR41+'февраль 2016'!BR40+'январь 2016'!BR41</f>
        <v>0</v>
      </c>
      <c r="BS46" s="18">
        <f>'март 2016 '!BS41+'февраль 2016'!BS40+'январь 2016'!BS41</f>
        <v>0</v>
      </c>
      <c r="BT46" s="18">
        <f>'март 2016 '!BT41+'февраль 2016'!BT40+'январь 2016'!BT41</f>
        <v>0</v>
      </c>
      <c r="BU46" s="18">
        <f>'март 2016 '!BU41+'февраль 2016'!BU40+'январь 2016'!BU41</f>
        <v>0</v>
      </c>
      <c r="BV46" s="18">
        <f>'март 2016 '!BV41+'февраль 2016'!BV40+'январь 2016'!BV41</f>
        <v>0</v>
      </c>
      <c r="BW46" s="18">
        <f>'март 2016 '!BW41+'февраль 2016'!BW40+'январь 2016'!BW41</f>
        <v>0</v>
      </c>
      <c r="BX46" s="18">
        <f>'март 2016 '!BX41+'февраль 2016'!BX40+'январь 2016'!BX41</f>
        <v>0</v>
      </c>
      <c r="BY46" s="18">
        <f>'март 2016 '!BY41+'февраль 2016'!BY40+'январь 2016'!BY41</f>
        <v>0</v>
      </c>
      <c r="BZ46" s="18">
        <f>'март 2016 '!BZ41+'февраль 2016'!BZ40+'январь 2016'!BZ41</f>
        <v>0</v>
      </c>
      <c r="CA46" s="18">
        <f>'март 2016 '!CA41+'февраль 2016'!CA40+'январь 2016'!CA41</f>
        <v>0</v>
      </c>
      <c r="CB46" s="18">
        <f>'март 2016 '!CB41+'февраль 2016'!CB40+'январь 2016'!CB41</f>
        <v>0</v>
      </c>
      <c r="CC46" s="18">
        <f>'март 2016 '!CC41+'февраль 2016'!CC40+'январь 2016'!CC41</f>
        <v>0</v>
      </c>
      <c r="CD46" s="18">
        <f>'март 2016 '!CD41+'февраль 2016'!CD40+'январь 2016'!CD41</f>
        <v>0</v>
      </c>
      <c r="CE46" s="18">
        <f>'март 2016 '!CE41+'февраль 2016'!CE40+'январь 2016'!CE41</f>
        <v>0</v>
      </c>
      <c r="CF46" s="18">
        <f>'март 2016 '!CF41+'февраль 2016'!CF40+'январь 2016'!CF41</f>
        <v>0</v>
      </c>
      <c r="CG46" s="18">
        <f>'март 2016 '!CG41+'февраль 2016'!CG40+'январь 2016'!CG41</f>
        <v>0</v>
      </c>
      <c r="CH46" s="18">
        <f>'март 2016 '!CH41+'февраль 2016'!CH40+'январь 2016'!CH41</f>
        <v>0</v>
      </c>
      <c r="CI46" s="18">
        <f>'март 2016 '!CI41+'февраль 2016'!CI40+'январь 2016'!CI41</f>
        <v>0</v>
      </c>
      <c r="CJ46" s="18">
        <f>'март 2016 '!CJ41+'февраль 2016'!CJ40+'январь 2016'!CJ41</f>
        <v>0</v>
      </c>
      <c r="CK46" s="18">
        <f>'март 2016 '!CK41+'февраль 2016'!CK40+'январь 2016'!CK41</f>
        <v>0</v>
      </c>
      <c r="CL46" s="18">
        <f>'март 2016 '!CL41+'февраль 2016'!CL40+'январь 2016'!CL41</f>
        <v>0</v>
      </c>
      <c r="CM46" s="18">
        <f>'март 2016 '!CM41+'февраль 2016'!CM40+'январь 2016'!CM41</f>
        <v>0</v>
      </c>
      <c r="CN46" s="18">
        <f>'март 2016 '!CN41+'февраль 2016'!CN40+'январь 2016'!CN41</f>
        <v>0</v>
      </c>
      <c r="CO46" s="18">
        <f>'март 2016 '!CO41+'февраль 2016'!CO40+'январь 2016'!CO41</f>
        <v>0</v>
      </c>
      <c r="CP46" s="18">
        <f>'март 2016 '!CP41+'февраль 2016'!CP40+'январь 2016'!CP41</f>
        <v>0</v>
      </c>
      <c r="CQ46" s="18">
        <f>'март 2016 '!CQ41+'февраль 2016'!CQ40+'январь 2016'!CQ41</f>
        <v>0</v>
      </c>
      <c r="CR46" s="18">
        <f>'март 2016 '!CR41+'февраль 2016'!CR40+'январь 2016'!CR41</f>
        <v>0</v>
      </c>
      <c r="CS46" s="18">
        <f>'март 2016 '!CS41+'февраль 2016'!CS40+'январь 2016'!CS41</f>
        <v>0</v>
      </c>
      <c r="CT46" s="18">
        <f>'март 2016 '!CT41+'февраль 2016'!CT40+'январь 2016'!CT41</f>
        <v>0</v>
      </c>
      <c r="CU46" s="18">
        <f>'март 2016 '!CU41+'февраль 2016'!CU40+'январь 2016'!CU41</f>
        <v>0</v>
      </c>
      <c r="CV46" s="18">
        <f>'март 2016 '!CV41+'февраль 2016'!CV40+'январь 2016'!CV41</f>
        <v>0</v>
      </c>
      <c r="CW46" s="18">
        <f>'март 2016 '!CW41+'февраль 2016'!CW40+'январь 2016'!CW41</f>
        <v>0</v>
      </c>
      <c r="CX46" s="18">
        <f>'март 2016 '!CX41+'февраль 2016'!CX40+'январь 2016'!CX41</f>
        <v>0</v>
      </c>
      <c r="CY46" s="18">
        <f>'март 2016 '!CY41+'февраль 2016'!CY40+'январь 2016'!CY41</f>
        <v>0</v>
      </c>
      <c r="CZ46" s="18">
        <f>'март 2016 '!CZ41+'февраль 2016'!CZ40+'январь 2016'!CZ41</f>
        <v>0</v>
      </c>
      <c r="DA46" s="18">
        <f>'март 2016 '!DA41+'февраль 2016'!DA40+'январь 2016'!DA41</f>
        <v>0</v>
      </c>
      <c r="DB46" s="18">
        <f>'март 2016 '!DB41+'февраль 2016'!DB40+'январь 2016'!DB41</f>
        <v>0</v>
      </c>
      <c r="DC46" s="18">
        <f>'март 2016 '!DC41+'февраль 2016'!DC40+'январь 2016'!DC41</f>
        <v>0</v>
      </c>
      <c r="DD46" s="18">
        <f>'март 2016 '!DD41+'февраль 2016'!DD40+'январь 2016'!DD41</f>
        <v>0</v>
      </c>
      <c r="DE46" s="18">
        <f>'март 2016 '!DE41+'февраль 2016'!DE40+'январь 2016'!DE41</f>
        <v>0</v>
      </c>
      <c r="DF46" s="18">
        <f>'март 2016 '!DF41+'февраль 2016'!DF40+'январь 2016'!DF41</f>
        <v>0</v>
      </c>
      <c r="DG46" s="18">
        <f>'март 2016 '!DG41+'февраль 2016'!DG40+'январь 2016'!DG41</f>
        <v>0</v>
      </c>
      <c r="DH46" s="18">
        <f>'март 2016 '!DH41+'февраль 2016'!DH40+'январь 2016'!DH41</f>
        <v>0</v>
      </c>
      <c r="DI46" s="18">
        <f>'март 2016 '!DI41+'февраль 2016'!DI40+'январь 2016'!DI41</f>
        <v>0</v>
      </c>
      <c r="DJ46" s="18">
        <f>'март 2016 '!DJ41+'февраль 2016'!DJ40+'январь 2016'!DJ41</f>
        <v>0</v>
      </c>
      <c r="DK46" s="18">
        <f>'март 2016 '!DK41+'февраль 2016'!DK40+'январь 2016'!DK41</f>
        <v>0</v>
      </c>
      <c r="DL46" s="18">
        <f>'март 2016 '!DL41+'февраль 2016'!DL40+'январь 2016'!DL41</f>
        <v>0</v>
      </c>
      <c r="DM46" s="18">
        <f>'март 2016 '!DM41+'февраль 2016'!DM40+'январь 2016'!DM41</f>
        <v>0</v>
      </c>
      <c r="DN46" s="18">
        <f>'март 2016 '!DN41+'февраль 2016'!DN40+'январь 2016'!DN41</f>
        <v>0</v>
      </c>
      <c r="DO46" s="18">
        <f>'март 2016 '!DO41+'февраль 2016'!DO40+'январь 2016'!DO41</f>
        <v>0</v>
      </c>
      <c r="DP46" s="18">
        <f>'март 2016 '!DP41+'февраль 2016'!DP40+'январь 2016'!DP41</f>
        <v>0</v>
      </c>
      <c r="DQ46" s="18">
        <f>'март 2016 '!DQ41+'февраль 2016'!DQ40+'январь 2016'!DQ41</f>
        <v>0</v>
      </c>
      <c r="DR46" s="18">
        <f>'март 2016 '!DR41+'февраль 2016'!DR40+'январь 2016'!DR41</f>
        <v>0</v>
      </c>
      <c r="DS46" s="18">
        <f>'март 2016 '!DS41+'февраль 2016'!DS40+'январь 2016'!DS41</f>
        <v>0</v>
      </c>
      <c r="DT46" s="18">
        <f>'март 2016 '!DT41+'февраль 2016'!DT40+'январь 2016'!DT41</f>
        <v>0</v>
      </c>
      <c r="DU46" s="18">
        <f>'март 2016 '!DU41+'февраль 2016'!DU40+'январь 2016'!DU41</f>
        <v>0</v>
      </c>
      <c r="DV46" s="18">
        <f>'март 2016 '!DV41+'февраль 2016'!DV40+'январь 2016'!DV41</f>
        <v>0</v>
      </c>
      <c r="DW46" s="18">
        <f>'март 2016 '!DW41+'февраль 2016'!DW40+'январь 2016'!DW41</f>
        <v>0</v>
      </c>
      <c r="DX46" s="18">
        <f>'март 2016 '!DX41+'февраль 2016'!DX40+'январь 2016'!DX41</f>
        <v>0</v>
      </c>
      <c r="DY46" s="18">
        <f>'март 2016 '!DY41+'февраль 2016'!DY40+'январь 2016'!DY41</f>
        <v>0</v>
      </c>
      <c r="DZ46" s="18">
        <f>'март 2016 '!DZ41+'февраль 2016'!DZ40+'январь 2016'!DZ41</f>
        <v>0</v>
      </c>
      <c r="EA46" s="18">
        <f>'март 2016 '!EA41+'февраль 2016'!EA40+'январь 2016'!EA41</f>
        <v>0</v>
      </c>
      <c r="EB46" s="18">
        <f>'март 2016 '!EB41+'февраль 2016'!EB40+'январь 2016'!EB41</f>
        <v>0</v>
      </c>
      <c r="EC46" s="18">
        <f>'март 2016 '!EC41+'февраль 2016'!EC40+'январь 2016'!EC41</f>
        <v>0</v>
      </c>
      <c r="ED46" s="18">
        <f>'март 2016 '!ED41+'февраль 2016'!ED40+'январь 2016'!ED41</f>
        <v>0</v>
      </c>
      <c r="EE46" s="18">
        <f>'март 2016 '!EE41+'февраль 2016'!EE40+'январь 2016'!EE41</f>
        <v>0</v>
      </c>
      <c r="EF46" s="18">
        <f>'март 2016 '!EF41+'февраль 2016'!EF40+'январь 2016'!EF41</f>
        <v>0</v>
      </c>
      <c r="EG46" s="18">
        <f>'март 2016 '!EG41+'февраль 2016'!EG40+'январь 2016'!EG41</f>
        <v>0</v>
      </c>
      <c r="EH46" s="18">
        <f>'март 2016 '!EH41+'февраль 2016'!EH40+'январь 2016'!EH41</f>
        <v>0</v>
      </c>
      <c r="EI46" s="18">
        <f>'март 2016 '!EI41+'февраль 2016'!EI40+'январь 2016'!EI41</f>
        <v>0</v>
      </c>
      <c r="EJ46" s="18">
        <f>'март 2016 '!EJ41+'февраль 2016'!EJ40+'январь 2016'!EJ41</f>
        <v>0</v>
      </c>
      <c r="EK46" s="18">
        <f>'март 2016 '!EK41+'февраль 2016'!EK40+'январь 2016'!EK41</f>
        <v>0</v>
      </c>
      <c r="EL46" s="18">
        <f>'март 2016 '!EL41+'февраль 2016'!EL40+'январь 2016'!EL41</f>
        <v>0</v>
      </c>
      <c r="EM46" s="18">
        <f>'март 2016 '!EM41+'февраль 2016'!EM40+'январь 2016'!EM41</f>
        <v>0</v>
      </c>
      <c r="EN46" s="18">
        <f>'март 2016 '!EN41+'февраль 2016'!EN40+'январь 2016'!EN41</f>
        <v>0</v>
      </c>
      <c r="EO46" s="18">
        <f>'март 2016 '!EO41+'февраль 2016'!EO40+'январь 2016'!EO41</f>
        <v>0</v>
      </c>
      <c r="EP46" s="18">
        <f>'март 2016 '!EP41+'февраль 2016'!EP40+'январь 2016'!EP41</f>
        <v>0</v>
      </c>
      <c r="EQ46" s="18">
        <f>'март 2016 '!EQ41+'февраль 2016'!EQ40+'январь 2016'!EQ41</f>
        <v>0</v>
      </c>
      <c r="ER46" s="18">
        <f>'март 2016 '!ER41+'февраль 2016'!ER40+'январь 2016'!ER41</f>
        <v>0</v>
      </c>
      <c r="ES46" s="18">
        <f>'март 2016 '!ES41+'февраль 2016'!ES40+'январь 2016'!ES41</f>
        <v>0</v>
      </c>
      <c r="ET46" s="18">
        <f>'март 2016 '!ET41+'февраль 2016'!ET40+'январь 2016'!ET41</f>
        <v>0</v>
      </c>
      <c r="EU46" s="18">
        <f>'март 2016 '!EU41+'февраль 2016'!EU40+'январь 2016'!EU41</f>
        <v>0</v>
      </c>
      <c r="EV46" s="18">
        <f>'март 2016 '!EV41+'февраль 2016'!EV40+'январь 2016'!EV41</f>
        <v>0</v>
      </c>
      <c r="EW46" s="18">
        <f>'март 2016 '!EW41+'февраль 2016'!EW40+'январь 2016'!EW41</f>
        <v>0</v>
      </c>
      <c r="EX46" s="18">
        <f>'март 2016 '!EX41+'февраль 2016'!EX40+'январь 2016'!EX41</f>
        <v>0</v>
      </c>
      <c r="EY46" s="18">
        <f>'март 2016 '!EY41+'февраль 2016'!EY40+'январь 2016'!EY41</f>
        <v>0</v>
      </c>
      <c r="EZ46" s="18">
        <f>'март 2016 '!EZ41+'февраль 2016'!EZ40+'январь 2016'!EZ41</f>
        <v>0</v>
      </c>
      <c r="FA46" s="18">
        <f>'март 2016 '!FA41+'февраль 2016'!FA40+'январь 2016'!FA41</f>
        <v>0</v>
      </c>
      <c r="FB46" s="18">
        <f>'март 2016 '!FB41+'февраль 2016'!FB40+'январь 2016'!FB41</f>
        <v>0</v>
      </c>
      <c r="FC46" s="18">
        <f>'март 2016 '!FC41+'февраль 2016'!FC40+'январь 2016'!FC41</f>
        <v>0</v>
      </c>
      <c r="FD46" s="18">
        <f>'март 2016 '!FD41+'февраль 2016'!FD40+'январь 2016'!FD41</f>
        <v>0</v>
      </c>
      <c r="FE46" s="18">
        <f>'март 2016 '!FE41+'февраль 2016'!FE40+'январь 2016'!FE41</f>
        <v>0</v>
      </c>
      <c r="FF46" s="18">
        <f>'март 2016 '!FF41+'февраль 2016'!FF40+'январь 2016'!FF41</f>
        <v>0</v>
      </c>
      <c r="FG46" s="18">
        <f>'март 2016 '!FG41+'февраль 2016'!FG40+'январь 2016'!FG41</f>
        <v>0</v>
      </c>
      <c r="FH46" s="18">
        <f>'март 2016 '!FH41+'февраль 2016'!FH40+'январь 2016'!FH41</f>
        <v>0</v>
      </c>
      <c r="FI46" s="18">
        <f>'март 2016 '!FI41+'февраль 2016'!FI40+'январь 2016'!FI41</f>
        <v>0</v>
      </c>
      <c r="FJ46" s="18">
        <f>'март 2016 '!FJ41+'февраль 2016'!FJ40+'январь 2016'!FJ41</f>
        <v>0</v>
      </c>
      <c r="FK46" s="18">
        <f>'март 2016 '!FK41+'февраль 2016'!FK40+'январь 2016'!FK41</f>
        <v>0</v>
      </c>
      <c r="FL46" s="18">
        <f>'март 2016 '!FL41+'февраль 2016'!FL40+'январь 2016'!FL41</f>
        <v>0</v>
      </c>
      <c r="FM46" s="18">
        <f>'март 2016 '!FM41+'февраль 2016'!FM40+'январь 2016'!FM41</f>
        <v>0</v>
      </c>
      <c r="FN46" s="18">
        <f>'март 2016 '!FN41+'февраль 2016'!FN40+'январь 2016'!FN41</f>
        <v>0</v>
      </c>
      <c r="FO46" s="18">
        <f>'март 2016 '!FO41+'февраль 2016'!FO40+'январь 2016'!FO41</f>
        <v>0</v>
      </c>
      <c r="FP46" s="18">
        <f>'март 2016 '!FP41+'февраль 2016'!FP40+'январь 2016'!FP41</f>
        <v>0</v>
      </c>
      <c r="FQ46" s="18">
        <f>'март 2016 '!FQ41+'февраль 2016'!FQ40+'январь 2016'!FQ41</f>
        <v>0</v>
      </c>
      <c r="FR46" s="18">
        <f>'март 2016 '!FR41+'февраль 2016'!FR40+'январь 2016'!FR41</f>
        <v>0</v>
      </c>
      <c r="FS46" s="18">
        <f>'март 2016 '!FS41+'февраль 2016'!FS40+'январь 2016'!FS41</f>
        <v>0</v>
      </c>
      <c r="FT46" s="18">
        <f>'март 2016 '!FT41+'февраль 2016'!FT40+'январь 2016'!FT41</f>
        <v>0</v>
      </c>
      <c r="FU46" s="18">
        <f>'март 2016 '!FU41+'февраль 2016'!FU40+'январь 2016'!FU41</f>
        <v>0</v>
      </c>
      <c r="FV46" s="18">
        <f>'март 2016 '!FV41+'февраль 2016'!FV40+'январь 2016'!FV41</f>
        <v>0</v>
      </c>
      <c r="FW46" s="18">
        <f>'март 2016 '!FW41+'февраль 2016'!FW40+'январь 2016'!FW41</f>
        <v>0</v>
      </c>
      <c r="FX46" s="18">
        <f>'март 2016 '!FX41+'февраль 2016'!FX40+'январь 2016'!FX41</f>
        <v>0</v>
      </c>
      <c r="FY46" s="18">
        <f>'март 2016 '!FY41+'февраль 2016'!FY40+'январь 2016'!FY41</f>
        <v>0</v>
      </c>
      <c r="FZ46" s="18">
        <f>'март 2016 '!FZ41+'февраль 2016'!FZ40+'январь 2016'!FZ41</f>
        <v>0</v>
      </c>
      <c r="GA46" s="18">
        <f>'март 2016 '!GA41+'февраль 2016'!GA40+'январь 2016'!GA41</f>
        <v>0</v>
      </c>
      <c r="GB46" s="18">
        <f>'март 2016 '!GB41+'февраль 2016'!GB40+'январь 2016'!GB41</f>
        <v>0</v>
      </c>
      <c r="GC46" s="18">
        <f>'март 2016 '!GC41+'февраль 2016'!GC40+'январь 2016'!GC41</f>
        <v>0</v>
      </c>
      <c r="GD46" s="18">
        <f>'март 2016 '!GD41+'февраль 2016'!GD40+'январь 2016'!GD41</f>
        <v>0</v>
      </c>
      <c r="GE46" s="18">
        <f>'март 2016 '!GE41+'февраль 2016'!GE40+'январь 2016'!GE41</f>
        <v>0</v>
      </c>
      <c r="GF46" s="18">
        <f>'март 2016 '!GF41+'февраль 2016'!GF40+'январь 2016'!GF41</f>
        <v>0</v>
      </c>
      <c r="GG46" s="18">
        <f>'март 2016 '!GG41+'февраль 2016'!GG40+'январь 2016'!GG41</f>
        <v>0</v>
      </c>
      <c r="GH46" s="18">
        <f>'март 2016 '!GH41+'февраль 2016'!GH40+'январь 2016'!GH41</f>
        <v>0</v>
      </c>
      <c r="GI46" s="18">
        <f>'март 2016 '!GI41+'февраль 2016'!GI40+'январь 2016'!GI41</f>
        <v>0</v>
      </c>
      <c r="GJ46" s="18">
        <f>'март 2016 '!GJ41+'февраль 2016'!GJ40+'январь 2016'!GJ41</f>
        <v>0</v>
      </c>
      <c r="GK46" s="18">
        <f>'март 2016 '!GK41+'февраль 2016'!GK40+'январь 2016'!GK41</f>
        <v>0</v>
      </c>
      <c r="GL46" s="18">
        <f>'март 2016 '!GL41+'февраль 2016'!GL40+'январь 2016'!GL41</f>
        <v>0</v>
      </c>
      <c r="GM46" s="18">
        <f>'март 2016 '!GM41+'февраль 2016'!GM40+'январь 2016'!GM41</f>
        <v>0</v>
      </c>
      <c r="GN46" s="18">
        <f>'март 2016 '!GN41+'февраль 2016'!GN40+'январь 2016'!GN41</f>
        <v>0</v>
      </c>
      <c r="GO46" s="18">
        <f>'март 2016 '!GO41+'февраль 2016'!GO40+'январь 2016'!GO41</f>
        <v>0</v>
      </c>
      <c r="GP46" s="18">
        <f>'март 2016 '!GP41+'февраль 2016'!GP40+'январь 2016'!GP41</f>
        <v>0</v>
      </c>
      <c r="GQ46" s="18">
        <f>'март 2016 '!GQ41+'февраль 2016'!GQ40+'январь 2016'!GQ41</f>
        <v>0</v>
      </c>
      <c r="GR46" s="18">
        <f>'март 2016 '!GR41+'февраль 2016'!GR40+'январь 2016'!GR41</f>
        <v>0</v>
      </c>
      <c r="GS46" s="18">
        <f>'март 2016 '!GS41+'февраль 2016'!GS40+'январь 2016'!GS41</f>
        <v>0</v>
      </c>
      <c r="GT46" s="18">
        <f>'март 2016 '!GT41+'февраль 2016'!GT40+'январь 2016'!GT41</f>
        <v>0</v>
      </c>
      <c r="GU46" s="18">
        <f>'март 2016 '!GU41+'февраль 2016'!GU40+'январь 2016'!GU41</f>
        <v>0</v>
      </c>
      <c r="GV46" s="18">
        <f>'март 2016 '!GV41+'февраль 2016'!GV40+'январь 2016'!GV41</f>
        <v>0</v>
      </c>
      <c r="GW46" s="18">
        <f>'март 2016 '!GW41+'февраль 2016'!GW40+'январь 2016'!GW41</f>
        <v>0</v>
      </c>
      <c r="GX46" s="18">
        <f>'март 2016 '!GX41+'февраль 2016'!GX40+'январь 2016'!GX41</f>
        <v>0</v>
      </c>
      <c r="GY46" s="18">
        <f>'март 2016 '!GY41+'февраль 2016'!GY40+'январь 2016'!GY41</f>
        <v>0</v>
      </c>
      <c r="GZ46" s="18">
        <f>'март 2016 '!GZ41+'февраль 2016'!GZ40+'январь 2016'!GZ41</f>
        <v>0</v>
      </c>
      <c r="HA46" s="18">
        <f>'март 2016 '!HA41+'февраль 2016'!HA40+'январь 2016'!HA41</f>
        <v>0</v>
      </c>
      <c r="HB46" s="18">
        <f>'март 2016 '!HB41+'февраль 2016'!HB40+'январь 2016'!HB41</f>
        <v>0</v>
      </c>
      <c r="HC46" s="18">
        <f>'март 2016 '!HC41+'февраль 2016'!HC40+'январь 2016'!HC41</f>
        <v>0</v>
      </c>
      <c r="HD46" s="18">
        <f>'март 2016 '!HD41+'февраль 2016'!HD40+'январь 2016'!HD41</f>
        <v>0</v>
      </c>
      <c r="HE46" s="18">
        <f>'март 2016 '!HE41+'февраль 2016'!HE40+'январь 2016'!HE41</f>
        <v>0</v>
      </c>
      <c r="HF46" s="18">
        <f>'март 2016 '!HF41+'февраль 2016'!HF40+'январь 2016'!HF41</f>
        <v>0</v>
      </c>
      <c r="HG46" s="18">
        <f>'март 2016 '!HG41+'февраль 2016'!HG40+'январь 2016'!HG41</f>
        <v>0</v>
      </c>
      <c r="HH46" s="18">
        <f>'март 2016 '!HH41+'февраль 2016'!HH40+'январь 2016'!HH41</f>
        <v>0</v>
      </c>
      <c r="HI46" s="18">
        <f>'март 2016 '!HI41+'февраль 2016'!HI40+'январь 2016'!HI41</f>
        <v>0</v>
      </c>
      <c r="HJ46" s="18">
        <f>'март 2016 '!HJ41+'февраль 2016'!HJ40+'январь 2016'!HJ41</f>
        <v>0</v>
      </c>
      <c r="HK46" s="18">
        <f>'март 2016 '!HK41+'февраль 2016'!HK40+'январь 2016'!HK41</f>
        <v>0</v>
      </c>
      <c r="HL46" s="18">
        <f>'март 2016 '!HL41+'февраль 2016'!HL40+'январь 2016'!HL41</f>
        <v>0</v>
      </c>
      <c r="HM46" s="18">
        <f>'март 2016 '!HM41+'февраль 2016'!HM40+'январь 2016'!HM41</f>
        <v>0</v>
      </c>
      <c r="HN46" s="18">
        <f>'март 2016 '!HN41+'февраль 2016'!HN40+'январь 2016'!HN41</f>
        <v>0</v>
      </c>
      <c r="HO46" s="18">
        <f>'март 2016 '!HO41+'февраль 2016'!HO40+'январь 2016'!HO41</f>
        <v>0</v>
      </c>
      <c r="HP46" s="18">
        <f>'март 2016 '!HP41+'февраль 2016'!HP40+'январь 2016'!HP41</f>
        <v>0</v>
      </c>
      <c r="HQ46" s="18">
        <f>'март 2016 '!HQ41+'февраль 2016'!HQ40+'январь 2016'!HQ41</f>
        <v>0</v>
      </c>
      <c r="HR46" s="18">
        <f>'март 2016 '!HR41+'февраль 2016'!HR40+'январь 2016'!HR41</f>
        <v>0</v>
      </c>
      <c r="HS46" s="18">
        <f>'март 2016 '!HS41+'февраль 2016'!HS40+'январь 2016'!HS41</f>
        <v>0</v>
      </c>
      <c r="HT46" s="18">
        <f>'март 2016 '!HT41+'февраль 2016'!HT40+'январь 2016'!HT41</f>
        <v>0</v>
      </c>
      <c r="HU46" s="18">
        <f>'март 2016 '!HU41+'февраль 2016'!HU40+'январь 2016'!HU41</f>
        <v>0</v>
      </c>
      <c r="HV46" s="18">
        <f>'март 2016 '!HV41+'февраль 2016'!HV40+'январь 2016'!HV41</f>
        <v>0</v>
      </c>
      <c r="HW46" s="18">
        <f>'март 2016 '!HW41+'февраль 2016'!HW40+'январь 2016'!HW41</f>
        <v>0</v>
      </c>
      <c r="HX46" s="18">
        <f>'март 2016 '!HX41+'февраль 2016'!HX40+'январь 2016'!HX41</f>
        <v>0</v>
      </c>
      <c r="HY46" s="18">
        <f>'март 2016 '!HY41+'февраль 2016'!HY40+'январь 2016'!HY41</f>
        <v>0</v>
      </c>
      <c r="HZ46" s="18">
        <f>'март 2016 '!HZ41+'февраль 2016'!HZ40+'январь 2016'!HZ41</f>
        <v>0</v>
      </c>
      <c r="IA46" s="18">
        <f>'март 2016 '!IA41+'февраль 2016'!IA40+'январь 2016'!IA41</f>
        <v>0</v>
      </c>
      <c r="IB46" s="18">
        <f>'март 2016 '!IB41+'февраль 2016'!IB40+'январь 2016'!IB41</f>
        <v>0</v>
      </c>
      <c r="IC46" s="18">
        <f>'март 2016 '!IC41+'февраль 2016'!IC40+'январь 2016'!IC41</f>
        <v>0</v>
      </c>
      <c r="ID46" s="18">
        <f>'март 2016 '!ID41+'февраль 2016'!ID40+'январь 2016'!ID41</f>
        <v>0</v>
      </c>
      <c r="IE46" s="18">
        <f>'март 2016 '!IE41+'февраль 2016'!IE40+'январь 2016'!IE41</f>
        <v>0</v>
      </c>
      <c r="IF46" s="18">
        <f>'март 2016 '!IF41+'февраль 2016'!IF40+'январь 2016'!IF41</f>
        <v>0</v>
      </c>
    </row>
    <row r="47" spans="1:240" ht="13.5" customHeight="1">
      <c r="A47" s="15" t="s">
        <v>59</v>
      </c>
      <c r="B47" s="44" t="s">
        <v>60</v>
      </c>
      <c r="C47" s="16" t="s">
        <v>45</v>
      </c>
      <c r="D47" s="23">
        <f t="shared" si="4"/>
        <v>0</v>
      </c>
      <c r="E47" s="17">
        <v>0</v>
      </c>
      <c r="F47" s="17"/>
      <c r="G47" s="18">
        <f>'март 2016 '!G42+'февраль 2016'!G41+'январь 2016'!G42</f>
        <v>0</v>
      </c>
      <c r="H47" s="18">
        <f>'март 2016 '!H42+'февраль 2016'!H41+'январь 2016'!H42</f>
        <v>0</v>
      </c>
      <c r="I47" s="18">
        <f>'март 2016 '!I42+'февраль 2016'!I41+'январь 2016'!I42</f>
        <v>0</v>
      </c>
      <c r="J47" s="18">
        <f>'март 2016 '!J42+'февраль 2016'!J41+'январь 2016'!J42</f>
        <v>0</v>
      </c>
      <c r="K47" s="18">
        <f>'март 2016 '!K42+'февраль 2016'!K41+'январь 2016'!K42</f>
        <v>0</v>
      </c>
      <c r="L47" s="18">
        <f>'март 2016 '!L42+'февраль 2016'!L41+'январь 2016'!L42</f>
        <v>0</v>
      </c>
      <c r="M47" s="18">
        <f>'март 2016 '!M42+'февраль 2016'!M41+'январь 2016'!M42</f>
        <v>0</v>
      </c>
      <c r="N47" s="18">
        <f>'март 2016 '!N42+'февраль 2016'!N41+'январь 2016'!N42</f>
        <v>0</v>
      </c>
      <c r="O47" s="18">
        <f>'март 2016 '!O42+'февраль 2016'!O41+'январь 2016'!O42</f>
        <v>0</v>
      </c>
      <c r="P47" s="18">
        <f>'март 2016 '!P42+'февраль 2016'!P41+'январь 2016'!P42</f>
        <v>0</v>
      </c>
      <c r="Q47" s="18">
        <f>'март 2016 '!Q42+'февраль 2016'!Q41+'январь 2016'!Q42</f>
        <v>0</v>
      </c>
      <c r="R47" s="18">
        <f>'март 2016 '!R42+'февраль 2016'!R41+'январь 2016'!R42</f>
        <v>0</v>
      </c>
      <c r="S47" s="18">
        <f>'март 2016 '!S42+'февраль 2016'!S41+'январь 2016'!S42</f>
        <v>0</v>
      </c>
      <c r="T47" s="18">
        <f>'март 2016 '!T42+'февраль 2016'!T41+'январь 2016'!T42</f>
        <v>0</v>
      </c>
      <c r="U47" s="18">
        <f>'март 2016 '!U42+'февраль 2016'!U41+'январь 2016'!U42</f>
        <v>0</v>
      </c>
      <c r="V47" s="18">
        <f>'март 2016 '!V42+'февраль 2016'!V41+'январь 2016'!V42</f>
        <v>0</v>
      </c>
      <c r="W47" s="18">
        <f>'март 2016 '!W42+'февраль 2016'!W41+'январь 2016'!W42</f>
        <v>0</v>
      </c>
      <c r="X47" s="18">
        <f>'март 2016 '!X42+'февраль 2016'!X41+'январь 2016'!X42</f>
        <v>0</v>
      </c>
      <c r="Y47" s="18">
        <f>'март 2016 '!Y42+'февраль 2016'!Y41+'январь 2016'!Y42</f>
        <v>0</v>
      </c>
      <c r="Z47" s="18">
        <f>'март 2016 '!Z42+'февраль 2016'!Z41+'январь 2016'!Z42</f>
        <v>0</v>
      </c>
      <c r="AA47" s="18">
        <f>'март 2016 '!AA42+'февраль 2016'!AA41+'январь 2016'!AA42</f>
        <v>0</v>
      </c>
      <c r="AB47" s="18">
        <f>'март 2016 '!AB42+'февраль 2016'!AB41+'январь 2016'!AB42</f>
        <v>0</v>
      </c>
      <c r="AC47" s="18">
        <f>'март 2016 '!AC42+'февраль 2016'!AC41+'январь 2016'!AC42</f>
        <v>0</v>
      </c>
      <c r="AD47" s="18">
        <f>'март 2016 '!AD42+'февраль 2016'!AD41+'январь 2016'!AD42</f>
        <v>0</v>
      </c>
      <c r="AE47" s="18">
        <f>'март 2016 '!AE42+'февраль 2016'!AE41+'январь 2016'!AE42</f>
        <v>0</v>
      </c>
      <c r="AF47" s="18">
        <f>'март 2016 '!AF42+'февраль 2016'!AF41+'январь 2016'!AF42</f>
        <v>0</v>
      </c>
      <c r="AG47" s="18">
        <f>'март 2016 '!AG42+'февраль 2016'!AG41+'январь 2016'!AG42</f>
        <v>0</v>
      </c>
      <c r="AH47" s="18">
        <f>'март 2016 '!AH42+'февраль 2016'!AH41+'январь 2016'!AH42</f>
        <v>0</v>
      </c>
      <c r="AI47" s="18">
        <f>'март 2016 '!AI42+'февраль 2016'!AI41+'январь 2016'!AI42</f>
        <v>0</v>
      </c>
      <c r="AJ47" s="18">
        <f>'март 2016 '!AJ42+'февраль 2016'!AJ41+'январь 2016'!AJ42</f>
        <v>0</v>
      </c>
      <c r="AK47" s="18">
        <f>'март 2016 '!AK42+'февраль 2016'!AK41+'январь 2016'!AK42</f>
        <v>0</v>
      </c>
      <c r="AL47" s="18">
        <f>'март 2016 '!AL42+'февраль 2016'!AL41+'январь 2016'!AL42</f>
        <v>0</v>
      </c>
      <c r="AM47" s="18">
        <f>'март 2016 '!AM42+'февраль 2016'!AM41+'январь 2016'!AM42</f>
        <v>0</v>
      </c>
      <c r="AN47" s="18">
        <f>'март 2016 '!AN42+'февраль 2016'!AN41+'январь 2016'!AN42</f>
        <v>0</v>
      </c>
      <c r="AO47" s="18">
        <f>'март 2016 '!AO42+'февраль 2016'!AO41+'январь 2016'!AO42</f>
        <v>0</v>
      </c>
      <c r="AP47" s="18">
        <f>'март 2016 '!AP42+'февраль 2016'!AP41+'январь 2016'!AP42</f>
        <v>0</v>
      </c>
      <c r="AQ47" s="18">
        <f>'март 2016 '!AQ42+'февраль 2016'!AQ41+'январь 2016'!AQ42</f>
        <v>0</v>
      </c>
      <c r="AR47" s="18">
        <f>'март 2016 '!AR42+'февраль 2016'!AR41+'январь 2016'!AR42</f>
        <v>0</v>
      </c>
      <c r="AS47" s="18">
        <f>'март 2016 '!AS42+'февраль 2016'!AS41+'январь 2016'!AS42</f>
        <v>0</v>
      </c>
      <c r="AT47" s="18">
        <f>'март 2016 '!AT42+'февраль 2016'!AT41+'январь 2016'!AT42</f>
        <v>0</v>
      </c>
      <c r="AU47" s="18">
        <f>'март 2016 '!AU42+'февраль 2016'!AU41+'январь 2016'!AU42</f>
        <v>0</v>
      </c>
      <c r="AV47" s="18">
        <f>'март 2016 '!AV42+'февраль 2016'!AV41+'январь 2016'!AV42</f>
        <v>0</v>
      </c>
      <c r="AW47" s="18">
        <f>'март 2016 '!AW42+'февраль 2016'!AW41+'январь 2016'!AW42</f>
        <v>0</v>
      </c>
      <c r="AX47" s="18">
        <f>'март 2016 '!AX42+'февраль 2016'!AX41+'январь 2016'!AX42</f>
        <v>0</v>
      </c>
      <c r="AY47" s="18">
        <f>'март 2016 '!AY42+'февраль 2016'!AY41+'январь 2016'!AY42</f>
        <v>0</v>
      </c>
      <c r="AZ47" s="18">
        <f>'март 2016 '!AZ42+'февраль 2016'!AZ41+'январь 2016'!AZ42</f>
        <v>0</v>
      </c>
      <c r="BA47" s="18">
        <f>'март 2016 '!BA42+'февраль 2016'!BA41+'январь 2016'!BA42</f>
        <v>0</v>
      </c>
      <c r="BB47" s="18">
        <f>'март 2016 '!BB42+'февраль 2016'!BB41+'январь 2016'!BB42</f>
        <v>0</v>
      </c>
      <c r="BC47" s="18">
        <f>'март 2016 '!BC42+'февраль 2016'!BC41+'январь 2016'!BC42</f>
        <v>0</v>
      </c>
      <c r="BD47" s="18">
        <f>'март 2016 '!BD42+'февраль 2016'!BD41+'январь 2016'!BD42</f>
        <v>0</v>
      </c>
      <c r="BE47" s="18">
        <f>'март 2016 '!BE42+'февраль 2016'!BE41+'январь 2016'!BE42</f>
        <v>0</v>
      </c>
      <c r="BF47" s="18">
        <f>'март 2016 '!BF42+'февраль 2016'!BF41+'январь 2016'!BF42</f>
        <v>0</v>
      </c>
      <c r="BG47" s="18">
        <f>'март 2016 '!BG42+'февраль 2016'!BG41+'январь 2016'!BG42</f>
        <v>0</v>
      </c>
      <c r="BH47" s="18">
        <f>'март 2016 '!BH42+'февраль 2016'!BH41+'январь 2016'!BH42</f>
        <v>0</v>
      </c>
      <c r="BI47" s="18">
        <f>'март 2016 '!BI42+'февраль 2016'!BI41+'январь 2016'!BI42</f>
        <v>0</v>
      </c>
      <c r="BJ47" s="18">
        <f>'март 2016 '!BJ42+'февраль 2016'!BJ41+'январь 2016'!BJ42</f>
        <v>0</v>
      </c>
      <c r="BK47" s="18">
        <f>'март 2016 '!BK42+'февраль 2016'!BK41+'январь 2016'!BK42</f>
        <v>0</v>
      </c>
      <c r="BL47" s="18">
        <f>'март 2016 '!BL42+'февраль 2016'!BL41+'январь 2016'!BL42</f>
        <v>0</v>
      </c>
      <c r="BM47" s="18">
        <f>'март 2016 '!BM42+'февраль 2016'!BM41+'январь 2016'!BM42</f>
        <v>0</v>
      </c>
      <c r="BN47" s="18">
        <f>'март 2016 '!BN42+'февраль 2016'!BN41+'январь 2016'!BN42</f>
        <v>0</v>
      </c>
      <c r="BO47" s="18">
        <f>'март 2016 '!BO42+'февраль 2016'!BO41+'январь 2016'!BO42</f>
        <v>0</v>
      </c>
      <c r="BP47" s="18">
        <f>'март 2016 '!BP42+'февраль 2016'!BP41+'январь 2016'!BP42</f>
        <v>0</v>
      </c>
      <c r="BQ47" s="18">
        <f>'март 2016 '!BQ42+'февраль 2016'!BQ41+'январь 2016'!BQ42</f>
        <v>0</v>
      </c>
      <c r="BR47" s="18">
        <f>'март 2016 '!BR42+'февраль 2016'!BR41+'январь 2016'!BR42</f>
        <v>0</v>
      </c>
      <c r="BS47" s="18">
        <f>'март 2016 '!BS42+'февраль 2016'!BS41+'январь 2016'!BS42</f>
        <v>0</v>
      </c>
      <c r="BT47" s="18">
        <f>'март 2016 '!BT42+'февраль 2016'!BT41+'январь 2016'!BT42</f>
        <v>0</v>
      </c>
      <c r="BU47" s="18">
        <f>'март 2016 '!BU42+'февраль 2016'!BU41+'январь 2016'!BU42</f>
        <v>0</v>
      </c>
      <c r="BV47" s="18">
        <f>'март 2016 '!BV42+'февраль 2016'!BV41+'январь 2016'!BV42</f>
        <v>0</v>
      </c>
      <c r="BW47" s="18">
        <f>'март 2016 '!BW42+'февраль 2016'!BW41+'январь 2016'!BW42</f>
        <v>0</v>
      </c>
      <c r="BX47" s="18">
        <f>'март 2016 '!BX42+'февраль 2016'!BX41+'январь 2016'!BX42</f>
        <v>0</v>
      </c>
      <c r="BY47" s="18">
        <f>'март 2016 '!BY42+'февраль 2016'!BY41+'январь 2016'!BY42</f>
        <v>0</v>
      </c>
      <c r="BZ47" s="18">
        <f>'март 2016 '!BZ42+'февраль 2016'!BZ41+'январь 2016'!BZ42</f>
        <v>0</v>
      </c>
      <c r="CA47" s="18">
        <f>'март 2016 '!CA42+'февраль 2016'!CA41+'январь 2016'!CA42</f>
        <v>0</v>
      </c>
      <c r="CB47" s="18">
        <f>'март 2016 '!CB42+'февраль 2016'!CB41+'январь 2016'!CB42</f>
        <v>0</v>
      </c>
      <c r="CC47" s="18">
        <f>'март 2016 '!CC42+'февраль 2016'!CC41+'январь 2016'!CC42</f>
        <v>0</v>
      </c>
      <c r="CD47" s="18">
        <f>'март 2016 '!CD42+'февраль 2016'!CD41+'январь 2016'!CD42</f>
        <v>0</v>
      </c>
      <c r="CE47" s="18">
        <f>'март 2016 '!CE42+'февраль 2016'!CE41+'январь 2016'!CE42</f>
        <v>0</v>
      </c>
      <c r="CF47" s="18">
        <f>'март 2016 '!CF42+'февраль 2016'!CF41+'январь 2016'!CF42</f>
        <v>0</v>
      </c>
      <c r="CG47" s="18">
        <f>'март 2016 '!CG42+'февраль 2016'!CG41+'январь 2016'!CG42</f>
        <v>0</v>
      </c>
      <c r="CH47" s="18">
        <f>'март 2016 '!CH42+'февраль 2016'!CH41+'январь 2016'!CH42</f>
        <v>0</v>
      </c>
      <c r="CI47" s="18">
        <f>'март 2016 '!CI42+'февраль 2016'!CI41+'январь 2016'!CI42</f>
        <v>0</v>
      </c>
      <c r="CJ47" s="18">
        <f>'март 2016 '!CJ42+'февраль 2016'!CJ41+'январь 2016'!CJ42</f>
        <v>0</v>
      </c>
      <c r="CK47" s="18">
        <f>'март 2016 '!CK42+'февраль 2016'!CK41+'январь 2016'!CK42</f>
        <v>0</v>
      </c>
      <c r="CL47" s="18">
        <f>'март 2016 '!CL42+'февраль 2016'!CL41+'январь 2016'!CL42</f>
        <v>0</v>
      </c>
      <c r="CM47" s="18">
        <f>'март 2016 '!CM42+'февраль 2016'!CM41+'январь 2016'!CM42</f>
        <v>0</v>
      </c>
      <c r="CN47" s="18">
        <f>'март 2016 '!CN42+'февраль 2016'!CN41+'январь 2016'!CN42</f>
        <v>0</v>
      </c>
      <c r="CO47" s="18">
        <f>'март 2016 '!CO42+'февраль 2016'!CO41+'январь 2016'!CO42</f>
        <v>0</v>
      </c>
      <c r="CP47" s="18">
        <f>'март 2016 '!CP42+'февраль 2016'!CP41+'январь 2016'!CP42</f>
        <v>0</v>
      </c>
      <c r="CQ47" s="18">
        <f>'март 2016 '!CQ42+'февраль 2016'!CQ41+'январь 2016'!CQ42</f>
        <v>0</v>
      </c>
      <c r="CR47" s="18">
        <f>'март 2016 '!CR42+'февраль 2016'!CR41+'январь 2016'!CR42</f>
        <v>0</v>
      </c>
      <c r="CS47" s="18">
        <f>'март 2016 '!CS42+'февраль 2016'!CS41+'январь 2016'!CS42</f>
        <v>0</v>
      </c>
      <c r="CT47" s="18">
        <f>'март 2016 '!CT42+'февраль 2016'!CT41+'январь 2016'!CT42</f>
        <v>0</v>
      </c>
      <c r="CU47" s="18">
        <f>'март 2016 '!CU42+'февраль 2016'!CU41+'январь 2016'!CU42</f>
        <v>0</v>
      </c>
      <c r="CV47" s="18">
        <f>'март 2016 '!CV42+'февраль 2016'!CV41+'январь 2016'!CV42</f>
        <v>0</v>
      </c>
      <c r="CW47" s="18">
        <f>'март 2016 '!CW42+'февраль 2016'!CW41+'январь 2016'!CW42</f>
        <v>0</v>
      </c>
      <c r="CX47" s="18">
        <f>'март 2016 '!CX42+'февраль 2016'!CX41+'январь 2016'!CX42</f>
        <v>0</v>
      </c>
      <c r="CY47" s="18">
        <f>'март 2016 '!CY42+'февраль 2016'!CY41+'январь 2016'!CY42</f>
        <v>0</v>
      </c>
      <c r="CZ47" s="18">
        <f>'март 2016 '!CZ42+'февраль 2016'!CZ41+'январь 2016'!CZ42</f>
        <v>0</v>
      </c>
      <c r="DA47" s="18">
        <f>'март 2016 '!DA42+'февраль 2016'!DA41+'январь 2016'!DA42</f>
        <v>0</v>
      </c>
      <c r="DB47" s="18">
        <f>'март 2016 '!DB42+'февраль 2016'!DB41+'январь 2016'!DB42</f>
        <v>0</v>
      </c>
      <c r="DC47" s="18">
        <f>'март 2016 '!DC42+'февраль 2016'!DC41+'январь 2016'!DC42</f>
        <v>0</v>
      </c>
      <c r="DD47" s="18">
        <f>'март 2016 '!DD42+'февраль 2016'!DD41+'январь 2016'!DD42</f>
        <v>0</v>
      </c>
      <c r="DE47" s="18">
        <f>'март 2016 '!DE42+'февраль 2016'!DE41+'январь 2016'!DE42</f>
        <v>0</v>
      </c>
      <c r="DF47" s="18">
        <f>'март 2016 '!DF42+'февраль 2016'!DF41+'январь 2016'!DF42</f>
        <v>0</v>
      </c>
      <c r="DG47" s="18">
        <f>'март 2016 '!DG42+'февраль 2016'!DG41+'январь 2016'!DG42</f>
        <v>0</v>
      </c>
      <c r="DH47" s="18">
        <f>'март 2016 '!DH42+'февраль 2016'!DH41+'январь 2016'!DH42</f>
        <v>0</v>
      </c>
      <c r="DI47" s="18">
        <f>'март 2016 '!DI42+'февраль 2016'!DI41+'январь 2016'!DI42</f>
        <v>0</v>
      </c>
      <c r="DJ47" s="18">
        <f>'март 2016 '!DJ42+'февраль 2016'!DJ41+'январь 2016'!DJ42</f>
        <v>0</v>
      </c>
      <c r="DK47" s="18">
        <f>'март 2016 '!DK42+'февраль 2016'!DK41+'январь 2016'!DK42</f>
        <v>0</v>
      </c>
      <c r="DL47" s="18">
        <f>'март 2016 '!DL42+'февраль 2016'!DL41+'январь 2016'!DL42</f>
        <v>0</v>
      </c>
      <c r="DM47" s="18">
        <f>'март 2016 '!DM42+'февраль 2016'!DM41+'январь 2016'!DM42</f>
        <v>0</v>
      </c>
      <c r="DN47" s="18">
        <f>'март 2016 '!DN42+'февраль 2016'!DN41+'январь 2016'!DN42</f>
        <v>0</v>
      </c>
      <c r="DO47" s="18">
        <f>'март 2016 '!DO42+'февраль 2016'!DO41+'январь 2016'!DO42</f>
        <v>0</v>
      </c>
      <c r="DP47" s="18">
        <f>'март 2016 '!DP42+'февраль 2016'!DP41+'январь 2016'!DP42</f>
        <v>0</v>
      </c>
      <c r="DQ47" s="18">
        <f>'март 2016 '!DQ42+'февраль 2016'!DQ41+'январь 2016'!DQ42</f>
        <v>0</v>
      </c>
      <c r="DR47" s="18">
        <f>'март 2016 '!DR42+'февраль 2016'!DR41+'январь 2016'!DR42</f>
        <v>0</v>
      </c>
      <c r="DS47" s="18">
        <f>'март 2016 '!DS42+'февраль 2016'!DS41+'январь 2016'!DS42</f>
        <v>0</v>
      </c>
      <c r="DT47" s="18">
        <f>'март 2016 '!DT42+'февраль 2016'!DT41+'январь 2016'!DT42</f>
        <v>0</v>
      </c>
      <c r="DU47" s="18">
        <f>'март 2016 '!DU42+'февраль 2016'!DU41+'январь 2016'!DU42</f>
        <v>0</v>
      </c>
      <c r="DV47" s="18">
        <f>'март 2016 '!DV42+'февраль 2016'!DV41+'январь 2016'!DV42</f>
        <v>0</v>
      </c>
      <c r="DW47" s="18">
        <f>'март 2016 '!DW42+'февраль 2016'!DW41+'январь 2016'!DW42</f>
        <v>0</v>
      </c>
      <c r="DX47" s="18">
        <f>'март 2016 '!DX42+'февраль 2016'!DX41+'январь 2016'!DX42</f>
        <v>0</v>
      </c>
      <c r="DY47" s="18">
        <f>'март 2016 '!DY42+'февраль 2016'!DY41+'январь 2016'!DY42</f>
        <v>0</v>
      </c>
      <c r="DZ47" s="18">
        <f>'март 2016 '!DZ42+'февраль 2016'!DZ41+'январь 2016'!DZ42</f>
        <v>0</v>
      </c>
      <c r="EA47" s="18">
        <f>'март 2016 '!EA42+'февраль 2016'!EA41+'январь 2016'!EA42</f>
        <v>0</v>
      </c>
      <c r="EB47" s="18">
        <f>'март 2016 '!EB42+'февраль 2016'!EB41+'январь 2016'!EB42</f>
        <v>0</v>
      </c>
      <c r="EC47" s="18">
        <f>'март 2016 '!EC42+'февраль 2016'!EC41+'январь 2016'!EC42</f>
        <v>0</v>
      </c>
      <c r="ED47" s="18">
        <f>'март 2016 '!ED42+'февраль 2016'!ED41+'январь 2016'!ED42</f>
        <v>0</v>
      </c>
      <c r="EE47" s="18">
        <f>'март 2016 '!EE42+'февраль 2016'!EE41+'январь 2016'!EE42</f>
        <v>0</v>
      </c>
      <c r="EF47" s="18">
        <f>'март 2016 '!EF42+'февраль 2016'!EF41+'январь 2016'!EF42</f>
        <v>0</v>
      </c>
      <c r="EG47" s="18">
        <f>'март 2016 '!EG42+'февраль 2016'!EG41+'январь 2016'!EG42</f>
        <v>0</v>
      </c>
      <c r="EH47" s="18">
        <f>'март 2016 '!EH42+'февраль 2016'!EH41+'январь 2016'!EH42</f>
        <v>0</v>
      </c>
      <c r="EI47" s="18">
        <f>'март 2016 '!EI42+'февраль 2016'!EI41+'январь 2016'!EI42</f>
        <v>0</v>
      </c>
      <c r="EJ47" s="18">
        <f>'март 2016 '!EJ42+'февраль 2016'!EJ41+'январь 2016'!EJ42</f>
        <v>0</v>
      </c>
      <c r="EK47" s="18">
        <f>'март 2016 '!EK42+'февраль 2016'!EK41+'январь 2016'!EK42</f>
        <v>0</v>
      </c>
      <c r="EL47" s="18">
        <f>'март 2016 '!EL42+'февраль 2016'!EL41+'январь 2016'!EL42</f>
        <v>0</v>
      </c>
      <c r="EM47" s="18">
        <f>'март 2016 '!EM42+'февраль 2016'!EM41+'январь 2016'!EM42</f>
        <v>0</v>
      </c>
      <c r="EN47" s="18">
        <f>'март 2016 '!EN42+'февраль 2016'!EN41+'январь 2016'!EN42</f>
        <v>0</v>
      </c>
      <c r="EO47" s="18">
        <f>'март 2016 '!EO42+'февраль 2016'!EO41+'январь 2016'!EO42</f>
        <v>0</v>
      </c>
      <c r="EP47" s="18">
        <f>'март 2016 '!EP42+'февраль 2016'!EP41+'январь 2016'!EP42</f>
        <v>0</v>
      </c>
      <c r="EQ47" s="18">
        <f>'март 2016 '!EQ42+'февраль 2016'!EQ41+'январь 2016'!EQ42</f>
        <v>0</v>
      </c>
      <c r="ER47" s="18">
        <f>'март 2016 '!ER42+'февраль 2016'!ER41+'январь 2016'!ER42</f>
        <v>0</v>
      </c>
      <c r="ES47" s="18">
        <f>'март 2016 '!ES42+'февраль 2016'!ES41+'январь 2016'!ES42</f>
        <v>0</v>
      </c>
      <c r="ET47" s="18">
        <f>'март 2016 '!ET42+'февраль 2016'!ET41+'январь 2016'!ET42</f>
        <v>0</v>
      </c>
      <c r="EU47" s="18">
        <f>'март 2016 '!EU42+'февраль 2016'!EU41+'январь 2016'!EU42</f>
        <v>0</v>
      </c>
      <c r="EV47" s="18">
        <f>'март 2016 '!EV42+'февраль 2016'!EV41+'январь 2016'!EV42</f>
        <v>0</v>
      </c>
      <c r="EW47" s="18">
        <f>'март 2016 '!EW42+'февраль 2016'!EW41+'январь 2016'!EW42</f>
        <v>0</v>
      </c>
      <c r="EX47" s="18">
        <f>'март 2016 '!EX42+'февраль 2016'!EX41+'январь 2016'!EX42</f>
        <v>0</v>
      </c>
      <c r="EY47" s="18">
        <f>'март 2016 '!EY42+'февраль 2016'!EY41+'январь 2016'!EY42</f>
        <v>0</v>
      </c>
      <c r="EZ47" s="18">
        <f>'март 2016 '!EZ42+'февраль 2016'!EZ41+'январь 2016'!EZ42</f>
        <v>0</v>
      </c>
      <c r="FA47" s="18">
        <f>'март 2016 '!FA42+'февраль 2016'!FA41+'январь 2016'!FA42</f>
        <v>0</v>
      </c>
      <c r="FB47" s="18">
        <f>'март 2016 '!FB42+'февраль 2016'!FB41+'январь 2016'!FB42</f>
        <v>0</v>
      </c>
      <c r="FC47" s="18">
        <f>'март 2016 '!FC42+'февраль 2016'!FC41+'январь 2016'!FC42</f>
        <v>0</v>
      </c>
      <c r="FD47" s="18">
        <f>'март 2016 '!FD42+'февраль 2016'!FD41+'январь 2016'!FD42</f>
        <v>0</v>
      </c>
      <c r="FE47" s="18">
        <f>'март 2016 '!FE42+'февраль 2016'!FE41+'январь 2016'!FE42</f>
        <v>0</v>
      </c>
      <c r="FF47" s="18">
        <f>'март 2016 '!FF42+'февраль 2016'!FF41+'январь 2016'!FF42</f>
        <v>0</v>
      </c>
      <c r="FG47" s="18">
        <f>'март 2016 '!FG42+'февраль 2016'!FG41+'январь 2016'!FG42</f>
        <v>0</v>
      </c>
      <c r="FH47" s="18">
        <f>'март 2016 '!FH42+'февраль 2016'!FH41+'январь 2016'!FH42</f>
        <v>0</v>
      </c>
      <c r="FI47" s="18">
        <f>'март 2016 '!FI42+'февраль 2016'!FI41+'январь 2016'!FI42</f>
        <v>0</v>
      </c>
      <c r="FJ47" s="18">
        <f>'март 2016 '!FJ42+'февраль 2016'!FJ41+'январь 2016'!FJ42</f>
        <v>0</v>
      </c>
      <c r="FK47" s="18">
        <f>'март 2016 '!FK42+'февраль 2016'!FK41+'январь 2016'!FK42</f>
        <v>0</v>
      </c>
      <c r="FL47" s="18">
        <f>'март 2016 '!FL42+'февраль 2016'!FL41+'январь 2016'!FL42</f>
        <v>0</v>
      </c>
      <c r="FM47" s="18">
        <f>'март 2016 '!FM42+'февраль 2016'!FM41+'январь 2016'!FM42</f>
        <v>0</v>
      </c>
      <c r="FN47" s="18">
        <f>'март 2016 '!FN42+'февраль 2016'!FN41+'январь 2016'!FN42</f>
        <v>0</v>
      </c>
      <c r="FO47" s="18">
        <f>'март 2016 '!FO42+'февраль 2016'!FO41+'январь 2016'!FO42</f>
        <v>0</v>
      </c>
      <c r="FP47" s="18">
        <f>'март 2016 '!FP42+'февраль 2016'!FP41+'январь 2016'!FP42</f>
        <v>0</v>
      </c>
      <c r="FQ47" s="18">
        <f>'март 2016 '!FQ42+'февраль 2016'!FQ41+'январь 2016'!FQ42</f>
        <v>0</v>
      </c>
      <c r="FR47" s="18">
        <f>'март 2016 '!FR42+'февраль 2016'!FR41+'январь 2016'!FR42</f>
        <v>0</v>
      </c>
      <c r="FS47" s="18">
        <f>'март 2016 '!FS42+'февраль 2016'!FS41+'январь 2016'!FS42</f>
        <v>0</v>
      </c>
      <c r="FT47" s="18">
        <f>'март 2016 '!FT42+'февраль 2016'!FT41+'январь 2016'!FT42</f>
        <v>0</v>
      </c>
      <c r="FU47" s="18">
        <f>'март 2016 '!FU42+'февраль 2016'!FU41+'январь 2016'!FU42</f>
        <v>0</v>
      </c>
      <c r="FV47" s="18">
        <f>'март 2016 '!FV42+'февраль 2016'!FV41+'январь 2016'!FV42</f>
        <v>0</v>
      </c>
      <c r="FW47" s="18">
        <f>'март 2016 '!FW42+'февраль 2016'!FW41+'январь 2016'!FW42</f>
        <v>0</v>
      </c>
      <c r="FX47" s="18">
        <f>'март 2016 '!FX42+'февраль 2016'!FX41+'январь 2016'!FX42</f>
        <v>0</v>
      </c>
      <c r="FY47" s="18">
        <f>'март 2016 '!FY42+'февраль 2016'!FY41+'январь 2016'!FY42</f>
        <v>0</v>
      </c>
      <c r="FZ47" s="18">
        <f>'март 2016 '!FZ42+'февраль 2016'!FZ41+'январь 2016'!FZ42</f>
        <v>0</v>
      </c>
      <c r="GA47" s="18">
        <f>'март 2016 '!GA42+'февраль 2016'!GA41+'январь 2016'!GA42</f>
        <v>0</v>
      </c>
      <c r="GB47" s="18">
        <f>'март 2016 '!GB42+'февраль 2016'!GB41+'январь 2016'!GB42</f>
        <v>0</v>
      </c>
      <c r="GC47" s="18">
        <f>'март 2016 '!GC42+'февраль 2016'!GC41+'январь 2016'!GC42</f>
        <v>0</v>
      </c>
      <c r="GD47" s="18">
        <f>'март 2016 '!GD42+'февраль 2016'!GD41+'январь 2016'!GD42</f>
        <v>0</v>
      </c>
      <c r="GE47" s="18">
        <f>'март 2016 '!GE42+'февраль 2016'!GE41+'январь 2016'!GE42</f>
        <v>0</v>
      </c>
      <c r="GF47" s="18">
        <f>'март 2016 '!GF42+'февраль 2016'!GF41+'январь 2016'!GF42</f>
        <v>0</v>
      </c>
      <c r="GG47" s="18">
        <f>'март 2016 '!GG42+'февраль 2016'!GG41+'январь 2016'!GG42</f>
        <v>0</v>
      </c>
      <c r="GH47" s="18">
        <f>'март 2016 '!GH42+'февраль 2016'!GH41+'январь 2016'!GH42</f>
        <v>0</v>
      </c>
      <c r="GI47" s="18">
        <f>'март 2016 '!GI42+'февраль 2016'!GI41+'январь 2016'!GI42</f>
        <v>0</v>
      </c>
      <c r="GJ47" s="18">
        <f>'март 2016 '!GJ42+'февраль 2016'!GJ41+'январь 2016'!GJ42</f>
        <v>0</v>
      </c>
      <c r="GK47" s="18">
        <f>'март 2016 '!GK42+'февраль 2016'!GK41+'январь 2016'!GK42</f>
        <v>0</v>
      </c>
      <c r="GL47" s="18">
        <f>'март 2016 '!GL42+'февраль 2016'!GL41+'январь 2016'!GL42</f>
        <v>0</v>
      </c>
      <c r="GM47" s="18">
        <f>'март 2016 '!GM42+'февраль 2016'!GM41+'январь 2016'!GM42</f>
        <v>0</v>
      </c>
      <c r="GN47" s="18">
        <f>'март 2016 '!GN42+'февраль 2016'!GN41+'январь 2016'!GN42</f>
        <v>0</v>
      </c>
      <c r="GO47" s="18">
        <f>'март 2016 '!GO42+'февраль 2016'!GO41+'январь 2016'!GO42</f>
        <v>0</v>
      </c>
      <c r="GP47" s="18">
        <f>'март 2016 '!GP42+'февраль 2016'!GP41+'январь 2016'!GP42</f>
        <v>0</v>
      </c>
      <c r="GQ47" s="18">
        <f>'март 2016 '!GQ42+'февраль 2016'!GQ41+'январь 2016'!GQ42</f>
        <v>0</v>
      </c>
      <c r="GR47" s="18">
        <f>'март 2016 '!GR42+'февраль 2016'!GR41+'январь 2016'!GR42</f>
        <v>0</v>
      </c>
      <c r="GS47" s="18">
        <f>'март 2016 '!GS42+'февраль 2016'!GS41+'январь 2016'!GS42</f>
        <v>0</v>
      </c>
      <c r="GT47" s="18">
        <f>'март 2016 '!GT42+'февраль 2016'!GT41+'январь 2016'!GT42</f>
        <v>0</v>
      </c>
      <c r="GU47" s="18">
        <f>'март 2016 '!GU42+'февраль 2016'!GU41+'январь 2016'!GU42</f>
        <v>0</v>
      </c>
      <c r="GV47" s="18">
        <f>'март 2016 '!GV42+'февраль 2016'!GV41+'январь 2016'!GV42</f>
        <v>0</v>
      </c>
      <c r="GW47" s="18">
        <f>'март 2016 '!GW42+'февраль 2016'!GW41+'январь 2016'!GW42</f>
        <v>0</v>
      </c>
      <c r="GX47" s="18">
        <f>'март 2016 '!GX42+'февраль 2016'!GX41+'январь 2016'!GX42</f>
        <v>0</v>
      </c>
      <c r="GY47" s="18">
        <f>'март 2016 '!GY42+'февраль 2016'!GY41+'январь 2016'!GY42</f>
        <v>0</v>
      </c>
      <c r="GZ47" s="18">
        <f>'март 2016 '!GZ42+'февраль 2016'!GZ41+'январь 2016'!GZ42</f>
        <v>0</v>
      </c>
      <c r="HA47" s="18">
        <f>'март 2016 '!HA42+'февраль 2016'!HA41+'январь 2016'!HA42</f>
        <v>0</v>
      </c>
      <c r="HB47" s="18">
        <f>'март 2016 '!HB42+'февраль 2016'!HB41+'январь 2016'!HB42</f>
        <v>0</v>
      </c>
      <c r="HC47" s="18">
        <f>'март 2016 '!HC42+'февраль 2016'!HC41+'январь 2016'!HC42</f>
        <v>0</v>
      </c>
      <c r="HD47" s="18">
        <f>'март 2016 '!HD42+'февраль 2016'!HD41+'январь 2016'!HD42</f>
        <v>0</v>
      </c>
      <c r="HE47" s="18">
        <f>'март 2016 '!HE42+'февраль 2016'!HE41+'январь 2016'!HE42</f>
        <v>0</v>
      </c>
      <c r="HF47" s="18">
        <f>'март 2016 '!HF42+'февраль 2016'!HF41+'январь 2016'!HF42</f>
        <v>0</v>
      </c>
      <c r="HG47" s="18">
        <f>'март 2016 '!HG42+'февраль 2016'!HG41+'январь 2016'!HG42</f>
        <v>0</v>
      </c>
      <c r="HH47" s="18">
        <f>'март 2016 '!HH42+'февраль 2016'!HH41+'январь 2016'!HH42</f>
        <v>0</v>
      </c>
      <c r="HI47" s="18">
        <f>'март 2016 '!HI42+'февраль 2016'!HI41+'январь 2016'!HI42</f>
        <v>0</v>
      </c>
      <c r="HJ47" s="18">
        <f>'март 2016 '!HJ42+'февраль 2016'!HJ41+'январь 2016'!HJ42</f>
        <v>0</v>
      </c>
      <c r="HK47" s="18">
        <f>'март 2016 '!HK42+'февраль 2016'!HK41+'январь 2016'!HK42</f>
        <v>0</v>
      </c>
      <c r="HL47" s="18">
        <f>'март 2016 '!HL42+'февраль 2016'!HL41+'январь 2016'!HL42</f>
        <v>0</v>
      </c>
      <c r="HM47" s="18">
        <f>'март 2016 '!HM42+'февраль 2016'!HM41+'январь 2016'!HM42</f>
        <v>0</v>
      </c>
      <c r="HN47" s="18">
        <f>'март 2016 '!HN42+'февраль 2016'!HN41+'январь 2016'!HN42</f>
        <v>0</v>
      </c>
      <c r="HO47" s="18">
        <f>'март 2016 '!HO42+'февраль 2016'!HO41+'январь 2016'!HO42</f>
        <v>0</v>
      </c>
      <c r="HP47" s="18">
        <f>'март 2016 '!HP42+'февраль 2016'!HP41+'январь 2016'!HP42</f>
        <v>0</v>
      </c>
      <c r="HQ47" s="18">
        <f>'март 2016 '!HQ42+'февраль 2016'!HQ41+'январь 2016'!HQ42</f>
        <v>0</v>
      </c>
      <c r="HR47" s="18">
        <f>'март 2016 '!HR42+'февраль 2016'!HR41+'январь 2016'!HR42</f>
        <v>0</v>
      </c>
      <c r="HS47" s="18">
        <f>'март 2016 '!HS42+'февраль 2016'!HS41+'январь 2016'!HS42</f>
        <v>0</v>
      </c>
      <c r="HT47" s="18">
        <f>'март 2016 '!HT42+'февраль 2016'!HT41+'январь 2016'!HT42</f>
        <v>0</v>
      </c>
      <c r="HU47" s="18">
        <f>'март 2016 '!HU42+'февраль 2016'!HU41+'январь 2016'!HU42</f>
        <v>0</v>
      </c>
      <c r="HV47" s="18">
        <f>'март 2016 '!HV42+'февраль 2016'!HV41+'январь 2016'!HV42</f>
        <v>0</v>
      </c>
      <c r="HW47" s="18">
        <f>'март 2016 '!HW42+'февраль 2016'!HW41+'январь 2016'!HW42</f>
        <v>0</v>
      </c>
      <c r="HX47" s="18">
        <f>'март 2016 '!HX42+'февраль 2016'!HX41+'январь 2016'!HX42</f>
        <v>0</v>
      </c>
      <c r="HY47" s="18">
        <f>'март 2016 '!HY42+'февраль 2016'!HY41+'январь 2016'!HY42</f>
        <v>0</v>
      </c>
      <c r="HZ47" s="18">
        <f>'март 2016 '!HZ42+'февраль 2016'!HZ41+'январь 2016'!HZ42</f>
        <v>0</v>
      </c>
      <c r="IA47" s="18">
        <f>'март 2016 '!IA42+'февраль 2016'!IA41+'январь 2016'!IA42</f>
        <v>0</v>
      </c>
      <c r="IB47" s="18">
        <f>'март 2016 '!IB42+'февраль 2016'!IB41+'январь 2016'!IB42</f>
        <v>0</v>
      </c>
      <c r="IC47" s="18">
        <f>'март 2016 '!IC42+'февраль 2016'!IC41+'январь 2016'!IC42</f>
        <v>0</v>
      </c>
      <c r="ID47" s="18">
        <f>'март 2016 '!ID42+'февраль 2016'!ID41+'январь 2016'!ID42</f>
        <v>0</v>
      </c>
      <c r="IE47" s="18">
        <f>'март 2016 '!IE42+'февраль 2016'!IE41+'январь 2016'!IE42</f>
        <v>0</v>
      </c>
      <c r="IF47" s="18">
        <f>'март 2016 '!IF42+'февраль 2016'!IF41+'январь 2016'!IF42</f>
        <v>0</v>
      </c>
    </row>
    <row r="48" spans="1:240" ht="13.5" customHeight="1">
      <c r="A48" s="15"/>
      <c r="B48" s="44"/>
      <c r="C48" s="16" t="s">
        <v>17</v>
      </c>
      <c r="D48" s="23">
        <f t="shared" si="4"/>
        <v>0</v>
      </c>
      <c r="E48" s="17">
        <v>0</v>
      </c>
      <c r="F48" s="17"/>
      <c r="G48" s="18">
        <f>'март 2016 '!G43+'февраль 2016'!G42+'январь 2016'!G43</f>
        <v>0</v>
      </c>
      <c r="H48" s="18">
        <f>'март 2016 '!H43+'февраль 2016'!H42+'январь 2016'!H43</f>
        <v>0</v>
      </c>
      <c r="I48" s="18">
        <f>'март 2016 '!I43+'февраль 2016'!I42+'январь 2016'!I43</f>
        <v>0</v>
      </c>
      <c r="J48" s="18">
        <f>'март 2016 '!J43+'февраль 2016'!J42+'январь 2016'!J43</f>
        <v>0</v>
      </c>
      <c r="K48" s="18">
        <f>'март 2016 '!K43+'февраль 2016'!K42+'январь 2016'!K43</f>
        <v>0</v>
      </c>
      <c r="L48" s="18">
        <f>'март 2016 '!L43+'февраль 2016'!L42+'январь 2016'!L43</f>
        <v>0</v>
      </c>
      <c r="M48" s="18">
        <f>'март 2016 '!M43+'февраль 2016'!M42+'январь 2016'!M43</f>
        <v>0</v>
      </c>
      <c r="N48" s="18">
        <f>'март 2016 '!N43+'февраль 2016'!N42+'январь 2016'!N43</f>
        <v>0</v>
      </c>
      <c r="O48" s="18">
        <f>'март 2016 '!O43+'февраль 2016'!O42+'январь 2016'!O43</f>
        <v>0</v>
      </c>
      <c r="P48" s="18">
        <f>'март 2016 '!P43+'февраль 2016'!P42+'январь 2016'!P43</f>
        <v>0</v>
      </c>
      <c r="Q48" s="18">
        <f>'март 2016 '!Q43+'февраль 2016'!Q42+'январь 2016'!Q43</f>
        <v>0</v>
      </c>
      <c r="R48" s="18">
        <f>'март 2016 '!R43+'февраль 2016'!R42+'январь 2016'!R43</f>
        <v>0</v>
      </c>
      <c r="S48" s="18">
        <f>'март 2016 '!S43+'февраль 2016'!S42+'январь 2016'!S43</f>
        <v>0</v>
      </c>
      <c r="T48" s="18">
        <f>'март 2016 '!T43+'февраль 2016'!T42+'январь 2016'!T43</f>
        <v>0</v>
      </c>
      <c r="U48" s="18">
        <f>'март 2016 '!U43+'февраль 2016'!U42+'январь 2016'!U43</f>
        <v>0</v>
      </c>
      <c r="V48" s="18">
        <f>'март 2016 '!V43+'февраль 2016'!V42+'январь 2016'!V43</f>
        <v>0</v>
      </c>
      <c r="W48" s="18">
        <f>'март 2016 '!W43+'февраль 2016'!W42+'январь 2016'!W43</f>
        <v>0</v>
      </c>
      <c r="X48" s="18">
        <f>'март 2016 '!X43+'февраль 2016'!X42+'январь 2016'!X43</f>
        <v>0</v>
      </c>
      <c r="Y48" s="18">
        <f>'март 2016 '!Y43+'февраль 2016'!Y42+'январь 2016'!Y43</f>
        <v>0</v>
      </c>
      <c r="Z48" s="18">
        <f>'март 2016 '!Z43+'февраль 2016'!Z42+'январь 2016'!Z43</f>
        <v>0</v>
      </c>
      <c r="AA48" s="18">
        <f>'март 2016 '!AA43+'февраль 2016'!AA42+'январь 2016'!AA43</f>
        <v>0</v>
      </c>
      <c r="AB48" s="18">
        <f>'март 2016 '!AB43+'февраль 2016'!AB42+'январь 2016'!AB43</f>
        <v>0</v>
      </c>
      <c r="AC48" s="18">
        <f>'март 2016 '!AC43+'февраль 2016'!AC42+'январь 2016'!AC43</f>
        <v>0</v>
      </c>
      <c r="AD48" s="18">
        <f>'март 2016 '!AD43+'февраль 2016'!AD42+'январь 2016'!AD43</f>
        <v>0</v>
      </c>
      <c r="AE48" s="18">
        <f>'март 2016 '!AE43+'февраль 2016'!AE42+'январь 2016'!AE43</f>
        <v>0</v>
      </c>
      <c r="AF48" s="18">
        <f>'март 2016 '!AF43+'февраль 2016'!AF42+'январь 2016'!AF43</f>
        <v>0</v>
      </c>
      <c r="AG48" s="18">
        <f>'март 2016 '!AG43+'февраль 2016'!AG42+'январь 2016'!AG43</f>
        <v>0</v>
      </c>
      <c r="AH48" s="18">
        <f>'март 2016 '!AH43+'февраль 2016'!AH42+'январь 2016'!AH43</f>
        <v>0</v>
      </c>
      <c r="AI48" s="18">
        <f>'март 2016 '!AI43+'февраль 2016'!AI42+'январь 2016'!AI43</f>
        <v>0</v>
      </c>
      <c r="AJ48" s="18">
        <f>'март 2016 '!AJ43+'февраль 2016'!AJ42+'январь 2016'!AJ43</f>
        <v>0</v>
      </c>
      <c r="AK48" s="18">
        <f>'март 2016 '!AK43+'февраль 2016'!AK42+'январь 2016'!AK43</f>
        <v>0</v>
      </c>
      <c r="AL48" s="18">
        <f>'март 2016 '!AL43+'февраль 2016'!AL42+'январь 2016'!AL43</f>
        <v>0</v>
      </c>
      <c r="AM48" s="18">
        <f>'март 2016 '!AM43+'февраль 2016'!AM42+'январь 2016'!AM43</f>
        <v>0</v>
      </c>
      <c r="AN48" s="18">
        <f>'март 2016 '!AN43+'февраль 2016'!AN42+'январь 2016'!AN43</f>
        <v>0</v>
      </c>
      <c r="AO48" s="18">
        <f>'март 2016 '!AO43+'февраль 2016'!AO42+'январь 2016'!AO43</f>
        <v>0</v>
      </c>
      <c r="AP48" s="18">
        <f>'март 2016 '!AP43+'февраль 2016'!AP42+'январь 2016'!AP43</f>
        <v>0</v>
      </c>
      <c r="AQ48" s="18">
        <f>'март 2016 '!AQ43+'февраль 2016'!AQ42+'январь 2016'!AQ43</f>
        <v>0</v>
      </c>
      <c r="AR48" s="18">
        <f>'март 2016 '!AR43+'февраль 2016'!AR42+'январь 2016'!AR43</f>
        <v>0</v>
      </c>
      <c r="AS48" s="18">
        <f>'март 2016 '!AS43+'февраль 2016'!AS42+'январь 2016'!AS43</f>
        <v>0</v>
      </c>
      <c r="AT48" s="18">
        <f>'март 2016 '!AT43+'февраль 2016'!AT42+'январь 2016'!AT43</f>
        <v>0</v>
      </c>
      <c r="AU48" s="18">
        <f>'март 2016 '!AU43+'февраль 2016'!AU42+'январь 2016'!AU43</f>
        <v>0</v>
      </c>
      <c r="AV48" s="18">
        <f>'март 2016 '!AV43+'февраль 2016'!AV42+'январь 2016'!AV43</f>
        <v>0</v>
      </c>
      <c r="AW48" s="18">
        <f>'март 2016 '!AW43+'февраль 2016'!AW42+'январь 2016'!AW43</f>
        <v>0</v>
      </c>
      <c r="AX48" s="18">
        <f>'март 2016 '!AX43+'февраль 2016'!AX42+'январь 2016'!AX43</f>
        <v>0</v>
      </c>
      <c r="AY48" s="18">
        <f>'март 2016 '!AY43+'февраль 2016'!AY42+'январь 2016'!AY43</f>
        <v>0</v>
      </c>
      <c r="AZ48" s="18">
        <f>'март 2016 '!AZ43+'февраль 2016'!AZ42+'январь 2016'!AZ43</f>
        <v>0</v>
      </c>
      <c r="BA48" s="18">
        <f>'март 2016 '!BA43+'февраль 2016'!BA42+'январь 2016'!BA43</f>
        <v>0</v>
      </c>
      <c r="BB48" s="18">
        <f>'март 2016 '!BB43+'февраль 2016'!BB42+'январь 2016'!BB43</f>
        <v>0</v>
      </c>
      <c r="BC48" s="18">
        <f>'март 2016 '!BC43+'февраль 2016'!BC42+'январь 2016'!BC43</f>
        <v>0</v>
      </c>
      <c r="BD48" s="18">
        <f>'март 2016 '!BD43+'февраль 2016'!BD42+'январь 2016'!BD43</f>
        <v>0</v>
      </c>
      <c r="BE48" s="18">
        <f>'март 2016 '!BE43+'февраль 2016'!BE42+'январь 2016'!BE43</f>
        <v>0</v>
      </c>
      <c r="BF48" s="18">
        <f>'март 2016 '!BF43+'февраль 2016'!BF42+'январь 2016'!BF43</f>
        <v>0</v>
      </c>
      <c r="BG48" s="18">
        <f>'март 2016 '!BG43+'февраль 2016'!BG42+'январь 2016'!BG43</f>
        <v>0</v>
      </c>
      <c r="BH48" s="18">
        <f>'март 2016 '!BH43+'февраль 2016'!BH42+'январь 2016'!BH43</f>
        <v>0</v>
      </c>
      <c r="BI48" s="18">
        <f>'март 2016 '!BI43+'февраль 2016'!BI42+'январь 2016'!BI43</f>
        <v>0</v>
      </c>
      <c r="BJ48" s="18">
        <f>'март 2016 '!BJ43+'февраль 2016'!BJ42+'январь 2016'!BJ43</f>
        <v>0</v>
      </c>
      <c r="BK48" s="18">
        <f>'март 2016 '!BK43+'февраль 2016'!BK42+'январь 2016'!BK43</f>
        <v>0</v>
      </c>
      <c r="BL48" s="18">
        <f>'март 2016 '!BL43+'февраль 2016'!BL42+'январь 2016'!BL43</f>
        <v>0</v>
      </c>
      <c r="BM48" s="18">
        <f>'март 2016 '!BM43+'февраль 2016'!BM42+'январь 2016'!BM43</f>
        <v>0</v>
      </c>
      <c r="BN48" s="18">
        <f>'март 2016 '!BN43+'февраль 2016'!BN42+'январь 2016'!BN43</f>
        <v>0</v>
      </c>
      <c r="BO48" s="18">
        <f>'март 2016 '!BO43+'февраль 2016'!BO42+'январь 2016'!BO43</f>
        <v>0</v>
      </c>
      <c r="BP48" s="18">
        <f>'март 2016 '!BP43+'февраль 2016'!BP42+'январь 2016'!BP43</f>
        <v>0</v>
      </c>
      <c r="BQ48" s="18">
        <f>'март 2016 '!BQ43+'февраль 2016'!BQ42+'январь 2016'!BQ43</f>
        <v>0</v>
      </c>
      <c r="BR48" s="18">
        <f>'март 2016 '!BR43+'февраль 2016'!BR42+'январь 2016'!BR43</f>
        <v>0</v>
      </c>
      <c r="BS48" s="18">
        <f>'март 2016 '!BS43+'февраль 2016'!BS42+'январь 2016'!BS43</f>
        <v>0</v>
      </c>
      <c r="BT48" s="18">
        <f>'март 2016 '!BT43+'февраль 2016'!BT42+'январь 2016'!BT43</f>
        <v>0</v>
      </c>
      <c r="BU48" s="18">
        <f>'март 2016 '!BU43+'февраль 2016'!BU42+'январь 2016'!BU43</f>
        <v>0</v>
      </c>
      <c r="BV48" s="18">
        <f>'март 2016 '!BV43+'февраль 2016'!BV42+'январь 2016'!BV43</f>
        <v>0</v>
      </c>
      <c r="BW48" s="18">
        <f>'март 2016 '!BW43+'февраль 2016'!BW42+'январь 2016'!BW43</f>
        <v>0</v>
      </c>
      <c r="BX48" s="18">
        <f>'март 2016 '!BX43+'февраль 2016'!BX42+'январь 2016'!BX43</f>
        <v>0</v>
      </c>
      <c r="BY48" s="18">
        <f>'март 2016 '!BY43+'февраль 2016'!BY42+'январь 2016'!BY43</f>
        <v>0</v>
      </c>
      <c r="BZ48" s="18">
        <f>'март 2016 '!BZ43+'февраль 2016'!BZ42+'январь 2016'!BZ43</f>
        <v>0</v>
      </c>
      <c r="CA48" s="18">
        <f>'март 2016 '!CA43+'февраль 2016'!CA42+'январь 2016'!CA43</f>
        <v>0</v>
      </c>
      <c r="CB48" s="18">
        <f>'март 2016 '!CB43+'февраль 2016'!CB42+'январь 2016'!CB43</f>
        <v>0</v>
      </c>
      <c r="CC48" s="18">
        <f>'март 2016 '!CC43+'февраль 2016'!CC42+'январь 2016'!CC43</f>
        <v>0</v>
      </c>
      <c r="CD48" s="18">
        <f>'март 2016 '!CD43+'февраль 2016'!CD42+'январь 2016'!CD43</f>
        <v>0</v>
      </c>
      <c r="CE48" s="18">
        <f>'март 2016 '!CE43+'февраль 2016'!CE42+'январь 2016'!CE43</f>
        <v>0</v>
      </c>
      <c r="CF48" s="18">
        <f>'март 2016 '!CF43+'февраль 2016'!CF42+'январь 2016'!CF43</f>
        <v>0</v>
      </c>
      <c r="CG48" s="18">
        <f>'март 2016 '!CG43+'февраль 2016'!CG42+'январь 2016'!CG43</f>
        <v>0</v>
      </c>
      <c r="CH48" s="18">
        <f>'март 2016 '!CH43+'февраль 2016'!CH42+'январь 2016'!CH43</f>
        <v>0</v>
      </c>
      <c r="CI48" s="18">
        <f>'март 2016 '!CI43+'февраль 2016'!CI42+'январь 2016'!CI43</f>
        <v>0</v>
      </c>
      <c r="CJ48" s="18">
        <f>'март 2016 '!CJ43+'февраль 2016'!CJ42+'январь 2016'!CJ43</f>
        <v>0</v>
      </c>
      <c r="CK48" s="18">
        <f>'март 2016 '!CK43+'февраль 2016'!CK42+'январь 2016'!CK43</f>
        <v>0</v>
      </c>
      <c r="CL48" s="18">
        <f>'март 2016 '!CL43+'февраль 2016'!CL42+'январь 2016'!CL43</f>
        <v>0</v>
      </c>
      <c r="CM48" s="18">
        <f>'март 2016 '!CM43+'февраль 2016'!CM42+'январь 2016'!CM43</f>
        <v>0</v>
      </c>
      <c r="CN48" s="18">
        <f>'март 2016 '!CN43+'февраль 2016'!CN42+'январь 2016'!CN43</f>
        <v>0</v>
      </c>
      <c r="CO48" s="18">
        <f>'март 2016 '!CO43+'февраль 2016'!CO42+'январь 2016'!CO43</f>
        <v>0</v>
      </c>
      <c r="CP48" s="18">
        <f>'март 2016 '!CP43+'февраль 2016'!CP42+'январь 2016'!CP43</f>
        <v>0</v>
      </c>
      <c r="CQ48" s="18">
        <f>'март 2016 '!CQ43+'февраль 2016'!CQ42+'январь 2016'!CQ43</f>
        <v>0</v>
      </c>
      <c r="CR48" s="18">
        <f>'март 2016 '!CR43+'февраль 2016'!CR42+'январь 2016'!CR43</f>
        <v>0</v>
      </c>
      <c r="CS48" s="18">
        <f>'март 2016 '!CS43+'февраль 2016'!CS42+'январь 2016'!CS43</f>
        <v>0</v>
      </c>
      <c r="CT48" s="18">
        <f>'март 2016 '!CT43+'февраль 2016'!CT42+'январь 2016'!CT43</f>
        <v>0</v>
      </c>
      <c r="CU48" s="18">
        <f>'март 2016 '!CU43+'февраль 2016'!CU42+'январь 2016'!CU43</f>
        <v>0</v>
      </c>
      <c r="CV48" s="18">
        <f>'март 2016 '!CV43+'февраль 2016'!CV42+'январь 2016'!CV43</f>
        <v>0</v>
      </c>
      <c r="CW48" s="18">
        <f>'март 2016 '!CW43+'февраль 2016'!CW42+'январь 2016'!CW43</f>
        <v>0</v>
      </c>
      <c r="CX48" s="18">
        <f>'март 2016 '!CX43+'февраль 2016'!CX42+'январь 2016'!CX43</f>
        <v>0</v>
      </c>
      <c r="CY48" s="18">
        <f>'март 2016 '!CY43+'февраль 2016'!CY42+'январь 2016'!CY43</f>
        <v>0</v>
      </c>
      <c r="CZ48" s="18">
        <f>'март 2016 '!CZ43+'февраль 2016'!CZ42+'январь 2016'!CZ43</f>
        <v>0</v>
      </c>
      <c r="DA48" s="18">
        <f>'март 2016 '!DA43+'февраль 2016'!DA42+'январь 2016'!DA43</f>
        <v>0</v>
      </c>
      <c r="DB48" s="18">
        <f>'март 2016 '!DB43+'февраль 2016'!DB42+'январь 2016'!DB43</f>
        <v>0</v>
      </c>
      <c r="DC48" s="18">
        <f>'март 2016 '!DC43+'февраль 2016'!DC42+'январь 2016'!DC43</f>
        <v>0</v>
      </c>
      <c r="DD48" s="18">
        <f>'март 2016 '!DD43+'февраль 2016'!DD42+'январь 2016'!DD43</f>
        <v>0</v>
      </c>
      <c r="DE48" s="18">
        <f>'март 2016 '!DE43+'февраль 2016'!DE42+'январь 2016'!DE43</f>
        <v>0</v>
      </c>
      <c r="DF48" s="18">
        <f>'март 2016 '!DF43+'февраль 2016'!DF42+'январь 2016'!DF43</f>
        <v>0</v>
      </c>
      <c r="DG48" s="18">
        <f>'март 2016 '!DG43+'февраль 2016'!DG42+'январь 2016'!DG43</f>
        <v>0</v>
      </c>
      <c r="DH48" s="18">
        <f>'март 2016 '!DH43+'февраль 2016'!DH42+'январь 2016'!DH43</f>
        <v>0</v>
      </c>
      <c r="DI48" s="18">
        <f>'март 2016 '!DI43+'февраль 2016'!DI42+'январь 2016'!DI43</f>
        <v>0</v>
      </c>
      <c r="DJ48" s="18">
        <f>'март 2016 '!DJ43+'февраль 2016'!DJ42+'январь 2016'!DJ43</f>
        <v>0</v>
      </c>
      <c r="DK48" s="18">
        <f>'март 2016 '!DK43+'февраль 2016'!DK42+'январь 2016'!DK43</f>
        <v>0</v>
      </c>
      <c r="DL48" s="18">
        <f>'март 2016 '!DL43+'февраль 2016'!DL42+'январь 2016'!DL43</f>
        <v>0</v>
      </c>
      <c r="DM48" s="18">
        <f>'март 2016 '!DM43+'февраль 2016'!DM42+'январь 2016'!DM43</f>
        <v>0</v>
      </c>
      <c r="DN48" s="18">
        <f>'март 2016 '!DN43+'февраль 2016'!DN42+'январь 2016'!DN43</f>
        <v>0</v>
      </c>
      <c r="DO48" s="18">
        <f>'март 2016 '!DO43+'февраль 2016'!DO42+'январь 2016'!DO43</f>
        <v>0</v>
      </c>
      <c r="DP48" s="18">
        <f>'март 2016 '!DP43+'февраль 2016'!DP42+'январь 2016'!DP43</f>
        <v>0</v>
      </c>
      <c r="DQ48" s="18">
        <f>'март 2016 '!DQ43+'февраль 2016'!DQ42+'январь 2016'!DQ43</f>
        <v>0</v>
      </c>
      <c r="DR48" s="18">
        <f>'март 2016 '!DR43+'февраль 2016'!DR42+'январь 2016'!DR43</f>
        <v>0</v>
      </c>
      <c r="DS48" s="18">
        <f>'март 2016 '!DS43+'февраль 2016'!DS42+'январь 2016'!DS43</f>
        <v>0</v>
      </c>
      <c r="DT48" s="18">
        <f>'март 2016 '!DT43+'февраль 2016'!DT42+'январь 2016'!DT43</f>
        <v>0</v>
      </c>
      <c r="DU48" s="18">
        <f>'март 2016 '!DU43+'февраль 2016'!DU42+'январь 2016'!DU43</f>
        <v>0</v>
      </c>
      <c r="DV48" s="18">
        <f>'март 2016 '!DV43+'февраль 2016'!DV42+'январь 2016'!DV43</f>
        <v>0</v>
      </c>
      <c r="DW48" s="18">
        <f>'март 2016 '!DW43+'февраль 2016'!DW42+'январь 2016'!DW43</f>
        <v>0</v>
      </c>
      <c r="DX48" s="18">
        <f>'март 2016 '!DX43+'февраль 2016'!DX42+'январь 2016'!DX43</f>
        <v>0</v>
      </c>
      <c r="DY48" s="18">
        <f>'март 2016 '!DY43+'февраль 2016'!DY42+'январь 2016'!DY43</f>
        <v>0</v>
      </c>
      <c r="DZ48" s="18">
        <f>'март 2016 '!DZ43+'февраль 2016'!DZ42+'январь 2016'!DZ43</f>
        <v>0</v>
      </c>
      <c r="EA48" s="18">
        <f>'март 2016 '!EA43+'февраль 2016'!EA42+'январь 2016'!EA43</f>
        <v>0</v>
      </c>
      <c r="EB48" s="18">
        <f>'март 2016 '!EB43+'февраль 2016'!EB42+'январь 2016'!EB43</f>
        <v>0</v>
      </c>
      <c r="EC48" s="18">
        <f>'март 2016 '!EC43+'февраль 2016'!EC42+'январь 2016'!EC43</f>
        <v>0</v>
      </c>
      <c r="ED48" s="18">
        <f>'март 2016 '!ED43+'февраль 2016'!ED42+'январь 2016'!ED43</f>
        <v>0</v>
      </c>
      <c r="EE48" s="18">
        <f>'март 2016 '!EE43+'февраль 2016'!EE42+'январь 2016'!EE43</f>
        <v>0</v>
      </c>
      <c r="EF48" s="18">
        <f>'март 2016 '!EF43+'февраль 2016'!EF42+'январь 2016'!EF43</f>
        <v>0</v>
      </c>
      <c r="EG48" s="18">
        <f>'март 2016 '!EG43+'февраль 2016'!EG42+'январь 2016'!EG43</f>
        <v>0</v>
      </c>
      <c r="EH48" s="18">
        <f>'март 2016 '!EH43+'февраль 2016'!EH42+'январь 2016'!EH43</f>
        <v>0</v>
      </c>
      <c r="EI48" s="18">
        <f>'март 2016 '!EI43+'февраль 2016'!EI42+'январь 2016'!EI43</f>
        <v>0</v>
      </c>
      <c r="EJ48" s="18">
        <f>'март 2016 '!EJ43+'февраль 2016'!EJ42+'январь 2016'!EJ43</f>
        <v>0</v>
      </c>
      <c r="EK48" s="18">
        <f>'март 2016 '!EK43+'февраль 2016'!EK42+'январь 2016'!EK43</f>
        <v>0</v>
      </c>
      <c r="EL48" s="18">
        <f>'март 2016 '!EL43+'февраль 2016'!EL42+'январь 2016'!EL43</f>
        <v>0</v>
      </c>
      <c r="EM48" s="18">
        <f>'март 2016 '!EM43+'февраль 2016'!EM42+'январь 2016'!EM43</f>
        <v>0</v>
      </c>
      <c r="EN48" s="18">
        <f>'март 2016 '!EN43+'февраль 2016'!EN42+'январь 2016'!EN43</f>
        <v>0</v>
      </c>
      <c r="EO48" s="18">
        <f>'март 2016 '!EO43+'февраль 2016'!EO42+'январь 2016'!EO43</f>
        <v>0</v>
      </c>
      <c r="EP48" s="18">
        <f>'март 2016 '!EP43+'февраль 2016'!EP42+'январь 2016'!EP43</f>
        <v>0</v>
      </c>
      <c r="EQ48" s="18">
        <f>'март 2016 '!EQ43+'февраль 2016'!EQ42+'январь 2016'!EQ43</f>
        <v>0</v>
      </c>
      <c r="ER48" s="18">
        <f>'март 2016 '!ER43+'февраль 2016'!ER42+'январь 2016'!ER43</f>
        <v>0</v>
      </c>
      <c r="ES48" s="18">
        <f>'март 2016 '!ES43+'февраль 2016'!ES42+'январь 2016'!ES43</f>
        <v>0</v>
      </c>
      <c r="ET48" s="18">
        <f>'март 2016 '!ET43+'февраль 2016'!ET42+'январь 2016'!ET43</f>
        <v>0</v>
      </c>
      <c r="EU48" s="18">
        <f>'март 2016 '!EU43+'февраль 2016'!EU42+'январь 2016'!EU43</f>
        <v>0</v>
      </c>
      <c r="EV48" s="18">
        <f>'март 2016 '!EV43+'февраль 2016'!EV42+'январь 2016'!EV43</f>
        <v>0</v>
      </c>
      <c r="EW48" s="18">
        <f>'март 2016 '!EW43+'февраль 2016'!EW42+'январь 2016'!EW43</f>
        <v>0</v>
      </c>
      <c r="EX48" s="18">
        <f>'март 2016 '!EX43+'февраль 2016'!EX42+'январь 2016'!EX43</f>
        <v>0</v>
      </c>
      <c r="EY48" s="18">
        <f>'март 2016 '!EY43+'февраль 2016'!EY42+'январь 2016'!EY43</f>
        <v>0</v>
      </c>
      <c r="EZ48" s="18">
        <f>'март 2016 '!EZ43+'февраль 2016'!EZ42+'январь 2016'!EZ43</f>
        <v>0</v>
      </c>
      <c r="FA48" s="18">
        <f>'март 2016 '!FA43+'февраль 2016'!FA42+'январь 2016'!FA43</f>
        <v>0</v>
      </c>
      <c r="FB48" s="18">
        <f>'март 2016 '!FB43+'февраль 2016'!FB42+'январь 2016'!FB43</f>
        <v>0</v>
      </c>
      <c r="FC48" s="18">
        <f>'март 2016 '!FC43+'февраль 2016'!FC42+'январь 2016'!FC43</f>
        <v>0</v>
      </c>
      <c r="FD48" s="18">
        <f>'март 2016 '!FD43+'февраль 2016'!FD42+'январь 2016'!FD43</f>
        <v>0</v>
      </c>
      <c r="FE48" s="18">
        <f>'март 2016 '!FE43+'февраль 2016'!FE42+'январь 2016'!FE43</f>
        <v>0</v>
      </c>
      <c r="FF48" s="18">
        <f>'март 2016 '!FF43+'февраль 2016'!FF42+'январь 2016'!FF43</f>
        <v>0</v>
      </c>
      <c r="FG48" s="18">
        <f>'март 2016 '!FG43+'февраль 2016'!FG42+'январь 2016'!FG43</f>
        <v>0</v>
      </c>
      <c r="FH48" s="18">
        <f>'март 2016 '!FH43+'февраль 2016'!FH42+'январь 2016'!FH43</f>
        <v>0</v>
      </c>
      <c r="FI48" s="18">
        <f>'март 2016 '!FI43+'февраль 2016'!FI42+'январь 2016'!FI43</f>
        <v>0</v>
      </c>
      <c r="FJ48" s="18">
        <f>'март 2016 '!FJ43+'февраль 2016'!FJ42+'январь 2016'!FJ43</f>
        <v>0</v>
      </c>
      <c r="FK48" s="18">
        <f>'март 2016 '!FK43+'февраль 2016'!FK42+'январь 2016'!FK43</f>
        <v>0</v>
      </c>
      <c r="FL48" s="18">
        <f>'март 2016 '!FL43+'февраль 2016'!FL42+'январь 2016'!FL43</f>
        <v>0</v>
      </c>
      <c r="FM48" s="18">
        <f>'март 2016 '!FM43+'февраль 2016'!FM42+'январь 2016'!FM43</f>
        <v>0</v>
      </c>
      <c r="FN48" s="18">
        <f>'март 2016 '!FN43+'февраль 2016'!FN42+'январь 2016'!FN43</f>
        <v>0</v>
      </c>
      <c r="FO48" s="18">
        <f>'март 2016 '!FO43+'февраль 2016'!FO42+'январь 2016'!FO43</f>
        <v>0</v>
      </c>
      <c r="FP48" s="18">
        <f>'март 2016 '!FP43+'февраль 2016'!FP42+'январь 2016'!FP43</f>
        <v>0</v>
      </c>
      <c r="FQ48" s="18">
        <f>'март 2016 '!FQ43+'февраль 2016'!FQ42+'январь 2016'!FQ43</f>
        <v>0</v>
      </c>
      <c r="FR48" s="18">
        <f>'март 2016 '!FR43+'февраль 2016'!FR42+'январь 2016'!FR43</f>
        <v>0</v>
      </c>
      <c r="FS48" s="18">
        <f>'март 2016 '!FS43+'февраль 2016'!FS42+'январь 2016'!FS43</f>
        <v>0</v>
      </c>
      <c r="FT48" s="18">
        <f>'март 2016 '!FT43+'февраль 2016'!FT42+'январь 2016'!FT43</f>
        <v>0</v>
      </c>
      <c r="FU48" s="18">
        <f>'март 2016 '!FU43+'февраль 2016'!FU42+'январь 2016'!FU43</f>
        <v>0</v>
      </c>
      <c r="FV48" s="18">
        <f>'март 2016 '!FV43+'февраль 2016'!FV42+'январь 2016'!FV43</f>
        <v>0</v>
      </c>
      <c r="FW48" s="18">
        <f>'март 2016 '!FW43+'февраль 2016'!FW42+'январь 2016'!FW43</f>
        <v>0</v>
      </c>
      <c r="FX48" s="18">
        <f>'март 2016 '!FX43+'февраль 2016'!FX42+'январь 2016'!FX43</f>
        <v>0</v>
      </c>
      <c r="FY48" s="18">
        <f>'март 2016 '!FY43+'февраль 2016'!FY42+'январь 2016'!FY43</f>
        <v>0</v>
      </c>
      <c r="FZ48" s="18">
        <f>'март 2016 '!FZ43+'февраль 2016'!FZ42+'январь 2016'!FZ43</f>
        <v>0</v>
      </c>
      <c r="GA48" s="18">
        <f>'март 2016 '!GA43+'февраль 2016'!GA42+'январь 2016'!GA43</f>
        <v>0</v>
      </c>
      <c r="GB48" s="18">
        <f>'март 2016 '!GB43+'февраль 2016'!GB42+'январь 2016'!GB43</f>
        <v>0</v>
      </c>
      <c r="GC48" s="18">
        <f>'март 2016 '!GC43+'февраль 2016'!GC42+'январь 2016'!GC43</f>
        <v>0</v>
      </c>
      <c r="GD48" s="18">
        <f>'март 2016 '!GD43+'февраль 2016'!GD42+'январь 2016'!GD43</f>
        <v>0</v>
      </c>
      <c r="GE48" s="18">
        <f>'март 2016 '!GE43+'февраль 2016'!GE42+'январь 2016'!GE43</f>
        <v>0</v>
      </c>
      <c r="GF48" s="18">
        <f>'март 2016 '!GF43+'февраль 2016'!GF42+'январь 2016'!GF43</f>
        <v>0</v>
      </c>
      <c r="GG48" s="18">
        <f>'март 2016 '!GG43+'февраль 2016'!GG42+'январь 2016'!GG43</f>
        <v>0</v>
      </c>
      <c r="GH48" s="18">
        <f>'март 2016 '!GH43+'февраль 2016'!GH42+'январь 2016'!GH43</f>
        <v>0</v>
      </c>
      <c r="GI48" s="18">
        <f>'март 2016 '!GI43+'февраль 2016'!GI42+'январь 2016'!GI43</f>
        <v>0</v>
      </c>
      <c r="GJ48" s="18">
        <f>'март 2016 '!GJ43+'февраль 2016'!GJ42+'январь 2016'!GJ43</f>
        <v>0</v>
      </c>
      <c r="GK48" s="18">
        <f>'март 2016 '!GK43+'февраль 2016'!GK42+'январь 2016'!GK43</f>
        <v>0</v>
      </c>
      <c r="GL48" s="18">
        <f>'март 2016 '!GL43+'февраль 2016'!GL42+'январь 2016'!GL43</f>
        <v>0</v>
      </c>
      <c r="GM48" s="18">
        <f>'март 2016 '!GM43+'февраль 2016'!GM42+'январь 2016'!GM43</f>
        <v>0</v>
      </c>
      <c r="GN48" s="18">
        <f>'март 2016 '!GN43+'февраль 2016'!GN42+'январь 2016'!GN43</f>
        <v>0</v>
      </c>
      <c r="GO48" s="18">
        <f>'март 2016 '!GO43+'февраль 2016'!GO42+'январь 2016'!GO43</f>
        <v>0</v>
      </c>
      <c r="GP48" s="18">
        <f>'март 2016 '!GP43+'февраль 2016'!GP42+'январь 2016'!GP43</f>
        <v>0</v>
      </c>
      <c r="GQ48" s="18">
        <f>'март 2016 '!GQ43+'февраль 2016'!GQ42+'январь 2016'!GQ43</f>
        <v>0</v>
      </c>
      <c r="GR48" s="18">
        <f>'март 2016 '!GR43+'февраль 2016'!GR42+'январь 2016'!GR43</f>
        <v>0</v>
      </c>
      <c r="GS48" s="18">
        <f>'март 2016 '!GS43+'февраль 2016'!GS42+'январь 2016'!GS43</f>
        <v>0</v>
      </c>
      <c r="GT48" s="18">
        <f>'март 2016 '!GT43+'февраль 2016'!GT42+'январь 2016'!GT43</f>
        <v>0</v>
      </c>
      <c r="GU48" s="18">
        <f>'март 2016 '!GU43+'февраль 2016'!GU42+'январь 2016'!GU43</f>
        <v>0</v>
      </c>
      <c r="GV48" s="18">
        <f>'март 2016 '!GV43+'февраль 2016'!GV42+'январь 2016'!GV43</f>
        <v>0</v>
      </c>
      <c r="GW48" s="18">
        <f>'март 2016 '!GW43+'февраль 2016'!GW42+'январь 2016'!GW43</f>
        <v>0</v>
      </c>
      <c r="GX48" s="18">
        <f>'март 2016 '!GX43+'февраль 2016'!GX42+'январь 2016'!GX43</f>
        <v>0</v>
      </c>
      <c r="GY48" s="18">
        <f>'март 2016 '!GY43+'февраль 2016'!GY42+'январь 2016'!GY43</f>
        <v>0</v>
      </c>
      <c r="GZ48" s="18">
        <f>'март 2016 '!GZ43+'февраль 2016'!GZ42+'январь 2016'!GZ43</f>
        <v>0</v>
      </c>
      <c r="HA48" s="18">
        <f>'март 2016 '!HA43+'февраль 2016'!HA42+'январь 2016'!HA43</f>
        <v>0</v>
      </c>
      <c r="HB48" s="18">
        <f>'март 2016 '!HB43+'февраль 2016'!HB42+'январь 2016'!HB43</f>
        <v>0</v>
      </c>
      <c r="HC48" s="18">
        <f>'март 2016 '!HC43+'февраль 2016'!HC42+'январь 2016'!HC43</f>
        <v>0</v>
      </c>
      <c r="HD48" s="18">
        <f>'март 2016 '!HD43+'февраль 2016'!HD42+'январь 2016'!HD43</f>
        <v>0</v>
      </c>
      <c r="HE48" s="18">
        <f>'март 2016 '!HE43+'февраль 2016'!HE42+'январь 2016'!HE43</f>
        <v>0</v>
      </c>
      <c r="HF48" s="18">
        <f>'март 2016 '!HF43+'февраль 2016'!HF42+'январь 2016'!HF43</f>
        <v>0</v>
      </c>
      <c r="HG48" s="18">
        <f>'март 2016 '!HG43+'февраль 2016'!HG42+'январь 2016'!HG43</f>
        <v>0</v>
      </c>
      <c r="HH48" s="18">
        <f>'март 2016 '!HH43+'февраль 2016'!HH42+'январь 2016'!HH43</f>
        <v>0</v>
      </c>
      <c r="HI48" s="18">
        <f>'март 2016 '!HI43+'февраль 2016'!HI42+'январь 2016'!HI43</f>
        <v>0</v>
      </c>
      <c r="HJ48" s="18">
        <f>'март 2016 '!HJ43+'февраль 2016'!HJ42+'январь 2016'!HJ43</f>
        <v>0</v>
      </c>
      <c r="HK48" s="18">
        <f>'март 2016 '!HK43+'февраль 2016'!HK42+'январь 2016'!HK43</f>
        <v>0</v>
      </c>
      <c r="HL48" s="18">
        <f>'март 2016 '!HL43+'февраль 2016'!HL42+'январь 2016'!HL43</f>
        <v>0</v>
      </c>
      <c r="HM48" s="18">
        <f>'март 2016 '!HM43+'февраль 2016'!HM42+'январь 2016'!HM43</f>
        <v>0</v>
      </c>
      <c r="HN48" s="18">
        <f>'март 2016 '!HN43+'февраль 2016'!HN42+'январь 2016'!HN43</f>
        <v>0</v>
      </c>
      <c r="HO48" s="18">
        <f>'март 2016 '!HO43+'февраль 2016'!HO42+'январь 2016'!HO43</f>
        <v>0</v>
      </c>
      <c r="HP48" s="18">
        <f>'март 2016 '!HP43+'февраль 2016'!HP42+'январь 2016'!HP43</f>
        <v>0</v>
      </c>
      <c r="HQ48" s="18">
        <f>'март 2016 '!HQ43+'февраль 2016'!HQ42+'январь 2016'!HQ43</f>
        <v>0</v>
      </c>
      <c r="HR48" s="18">
        <f>'март 2016 '!HR43+'февраль 2016'!HR42+'январь 2016'!HR43</f>
        <v>0</v>
      </c>
      <c r="HS48" s="18">
        <f>'март 2016 '!HS43+'февраль 2016'!HS42+'январь 2016'!HS43</f>
        <v>0</v>
      </c>
      <c r="HT48" s="18">
        <f>'март 2016 '!HT43+'февраль 2016'!HT42+'январь 2016'!HT43</f>
        <v>0</v>
      </c>
      <c r="HU48" s="18">
        <f>'март 2016 '!HU43+'февраль 2016'!HU42+'январь 2016'!HU43</f>
        <v>0</v>
      </c>
      <c r="HV48" s="18">
        <f>'март 2016 '!HV43+'февраль 2016'!HV42+'январь 2016'!HV43</f>
        <v>0</v>
      </c>
      <c r="HW48" s="18">
        <f>'март 2016 '!HW43+'февраль 2016'!HW42+'январь 2016'!HW43</f>
        <v>0</v>
      </c>
      <c r="HX48" s="18">
        <f>'март 2016 '!HX43+'февраль 2016'!HX42+'январь 2016'!HX43</f>
        <v>0</v>
      </c>
      <c r="HY48" s="18">
        <f>'март 2016 '!HY43+'февраль 2016'!HY42+'январь 2016'!HY43</f>
        <v>0</v>
      </c>
      <c r="HZ48" s="18">
        <f>'март 2016 '!HZ43+'февраль 2016'!HZ42+'январь 2016'!HZ43</f>
        <v>0</v>
      </c>
      <c r="IA48" s="18">
        <f>'март 2016 '!IA43+'февраль 2016'!IA42+'январь 2016'!IA43</f>
        <v>0</v>
      </c>
      <c r="IB48" s="18">
        <f>'март 2016 '!IB43+'февраль 2016'!IB42+'январь 2016'!IB43</f>
        <v>0</v>
      </c>
      <c r="IC48" s="18">
        <f>'март 2016 '!IC43+'февраль 2016'!IC42+'январь 2016'!IC43</f>
        <v>0</v>
      </c>
      <c r="ID48" s="18">
        <f>'март 2016 '!ID43+'февраль 2016'!ID42+'январь 2016'!ID43</f>
        <v>0</v>
      </c>
      <c r="IE48" s="18">
        <f>'март 2016 '!IE43+'февраль 2016'!IE42+'январь 2016'!IE43</f>
        <v>0</v>
      </c>
      <c r="IF48" s="18">
        <f>'март 2016 '!IF43+'февраль 2016'!IF42+'январь 2016'!IF43</f>
        <v>0</v>
      </c>
    </row>
    <row r="49" spans="1:240" ht="13.5" customHeight="1">
      <c r="A49" s="15" t="s">
        <v>61</v>
      </c>
      <c r="B49" s="45" t="s">
        <v>62</v>
      </c>
      <c r="C49" s="16" t="s">
        <v>40</v>
      </c>
      <c r="D49" s="23">
        <f t="shared" si="4"/>
        <v>159</v>
      </c>
      <c r="E49" s="17">
        <f t="shared" si="5"/>
        <v>159</v>
      </c>
      <c r="F49" s="17"/>
      <c r="G49" s="18">
        <f>'март 2016 '!G44+'февраль 2016'!G43+'январь 2016'!G44</f>
        <v>0</v>
      </c>
      <c r="H49" s="18">
        <f>'март 2016 '!H44+'февраль 2016'!H43+'январь 2016'!H44</f>
        <v>0</v>
      </c>
      <c r="I49" s="18">
        <f>'март 2016 '!I44+'февраль 2016'!I43+'январь 2016'!I44</f>
        <v>0</v>
      </c>
      <c r="J49" s="18">
        <f>'март 2016 '!J44+'февраль 2016'!J43+'январь 2016'!J44</f>
        <v>0</v>
      </c>
      <c r="K49" s="18">
        <f>'март 2016 '!K44+'февраль 2016'!K43+'январь 2016'!K44</f>
        <v>0</v>
      </c>
      <c r="L49" s="18">
        <f>'март 2016 '!L44+'февраль 2016'!L43+'январь 2016'!L44</f>
        <v>0</v>
      </c>
      <c r="M49" s="18">
        <f>'март 2016 '!M44+'февраль 2016'!M43+'январь 2016'!M44</f>
        <v>0</v>
      </c>
      <c r="N49" s="18">
        <f>'март 2016 '!N44+'февраль 2016'!N43+'январь 2016'!N44</f>
        <v>1</v>
      </c>
      <c r="O49" s="18">
        <f>'март 2016 '!O44+'февраль 2016'!O43+'январь 2016'!O44</f>
        <v>0</v>
      </c>
      <c r="P49" s="18">
        <f>'март 2016 '!P44+'февраль 2016'!P43+'январь 2016'!P44</f>
        <v>0</v>
      </c>
      <c r="Q49" s="18">
        <f>'март 2016 '!Q44+'февраль 2016'!Q43+'январь 2016'!Q44</f>
        <v>0</v>
      </c>
      <c r="R49" s="18">
        <f>'март 2016 '!R44+'февраль 2016'!R43+'январь 2016'!R44</f>
        <v>0</v>
      </c>
      <c r="S49" s="18">
        <f>'март 2016 '!S44+'февраль 2016'!S43+'январь 2016'!S44</f>
        <v>1</v>
      </c>
      <c r="T49" s="18">
        <f>'март 2016 '!T44+'февраль 2016'!T43+'январь 2016'!T44</f>
        <v>0</v>
      </c>
      <c r="U49" s="18">
        <f>'март 2016 '!U44+'февраль 2016'!U43+'январь 2016'!U44</f>
        <v>5</v>
      </c>
      <c r="V49" s="18">
        <f>'март 2016 '!V44+'февраль 2016'!V43+'январь 2016'!V44</f>
        <v>0</v>
      </c>
      <c r="W49" s="18">
        <f>'март 2016 '!W44+'февраль 2016'!W43+'январь 2016'!W44</f>
        <v>0</v>
      </c>
      <c r="X49" s="18">
        <f>'март 2016 '!X44+'февраль 2016'!X43+'январь 2016'!X44</f>
        <v>2</v>
      </c>
      <c r="Y49" s="18">
        <f>'март 2016 '!Y44+'февраль 2016'!Y43+'январь 2016'!Y44</f>
        <v>0</v>
      </c>
      <c r="Z49" s="18">
        <f>'март 2016 '!Z44+'февраль 2016'!Z43+'январь 2016'!Z44</f>
        <v>0</v>
      </c>
      <c r="AA49" s="18">
        <f>'март 2016 '!AA44+'февраль 2016'!AA43+'январь 2016'!AA44</f>
        <v>0</v>
      </c>
      <c r="AB49" s="18">
        <f>'март 2016 '!AB44+'февраль 2016'!AB43+'январь 2016'!AB44</f>
        <v>0</v>
      </c>
      <c r="AC49" s="18">
        <f>'март 2016 '!AC44+'февраль 2016'!AC43+'январь 2016'!AC44</f>
        <v>0</v>
      </c>
      <c r="AD49" s="18">
        <f>'март 2016 '!AD44+'февраль 2016'!AD43+'январь 2016'!AD44</f>
        <v>5</v>
      </c>
      <c r="AE49" s="18">
        <f>'март 2016 '!AE44+'февраль 2016'!AE43+'январь 2016'!AE44</f>
        <v>0</v>
      </c>
      <c r="AF49" s="18">
        <f>'март 2016 '!AF44+'февраль 2016'!AF43+'январь 2016'!AF44</f>
        <v>0</v>
      </c>
      <c r="AG49" s="18">
        <f>'март 2016 '!AG44+'февраль 2016'!AG43+'январь 2016'!AG44</f>
        <v>4</v>
      </c>
      <c r="AH49" s="18">
        <f>'март 2016 '!AH44+'февраль 2016'!AH43+'январь 2016'!AH44</f>
        <v>0</v>
      </c>
      <c r="AI49" s="18">
        <f>'март 2016 '!AI44+'февраль 2016'!AI43+'январь 2016'!AI44</f>
        <v>0</v>
      </c>
      <c r="AJ49" s="18">
        <f>'март 2016 '!AJ44+'февраль 2016'!AJ43+'январь 2016'!AJ44</f>
        <v>0</v>
      </c>
      <c r="AK49" s="18">
        <f>'март 2016 '!AK44+'февраль 2016'!AK43+'январь 2016'!AK44</f>
        <v>1</v>
      </c>
      <c r="AL49" s="18">
        <f>'март 2016 '!AL44+'февраль 2016'!AL43+'январь 2016'!AL44</f>
        <v>1</v>
      </c>
      <c r="AM49" s="18">
        <f>'март 2016 '!AM44+'февраль 2016'!AM43+'январь 2016'!AM44</f>
        <v>0</v>
      </c>
      <c r="AN49" s="18">
        <f>'март 2016 '!AN44+'февраль 2016'!AN43+'январь 2016'!AN44</f>
        <v>0</v>
      </c>
      <c r="AO49" s="18">
        <f>'март 2016 '!AO44+'февраль 2016'!AO43+'январь 2016'!AO44</f>
        <v>0</v>
      </c>
      <c r="AP49" s="18">
        <f>'март 2016 '!AP44+'февраль 2016'!AP43+'январь 2016'!AP44</f>
        <v>0</v>
      </c>
      <c r="AQ49" s="18">
        <f>'март 2016 '!AQ44+'февраль 2016'!AQ43+'январь 2016'!AQ44</f>
        <v>0</v>
      </c>
      <c r="AR49" s="18">
        <f>'март 2016 '!AR44+'февраль 2016'!AR43+'январь 2016'!AR44</f>
        <v>0</v>
      </c>
      <c r="AS49" s="18">
        <f>'март 2016 '!AS44+'февраль 2016'!AS43+'январь 2016'!AS44</f>
        <v>0</v>
      </c>
      <c r="AT49" s="18">
        <f>'март 2016 '!AT44+'февраль 2016'!AT43+'январь 2016'!AT44</f>
        <v>4</v>
      </c>
      <c r="AU49" s="18">
        <f>'март 2016 '!AU44+'февраль 2016'!AU43+'январь 2016'!AU44</f>
        <v>0</v>
      </c>
      <c r="AV49" s="18">
        <f>'март 2016 '!AV44+'февраль 2016'!AV43+'январь 2016'!AV44</f>
        <v>0</v>
      </c>
      <c r="AW49" s="18">
        <f>'март 2016 '!AW44+'февраль 2016'!AW43+'январь 2016'!AW44</f>
        <v>0</v>
      </c>
      <c r="AX49" s="18">
        <f>'март 2016 '!AX44+'февраль 2016'!AX43+'январь 2016'!AX44</f>
        <v>3</v>
      </c>
      <c r="AY49" s="18">
        <f>'март 2016 '!AY44+'февраль 2016'!AY43+'январь 2016'!AY44</f>
        <v>0</v>
      </c>
      <c r="AZ49" s="18">
        <f>'март 2016 '!AZ44+'февраль 2016'!AZ43+'январь 2016'!AZ44</f>
        <v>0</v>
      </c>
      <c r="BA49" s="18">
        <f>'март 2016 '!BA44+'февраль 2016'!BA43+'январь 2016'!BA44</f>
        <v>2</v>
      </c>
      <c r="BB49" s="18">
        <f>'март 2016 '!BB44+'февраль 2016'!BB43+'январь 2016'!BB44</f>
        <v>3</v>
      </c>
      <c r="BC49" s="18">
        <f>'март 2016 '!BC44+'февраль 2016'!BC43+'январь 2016'!BC44</f>
        <v>0</v>
      </c>
      <c r="BD49" s="18">
        <f>'март 2016 '!BD44+'февраль 2016'!BD43+'январь 2016'!BD44</f>
        <v>0</v>
      </c>
      <c r="BE49" s="18">
        <f>'март 2016 '!BE44+'февраль 2016'!BE43+'январь 2016'!BE44</f>
        <v>0</v>
      </c>
      <c r="BF49" s="18">
        <f>'март 2016 '!BF44+'февраль 2016'!BF43+'январь 2016'!BF44</f>
        <v>0</v>
      </c>
      <c r="BG49" s="18">
        <f>'март 2016 '!BG44+'февраль 2016'!BG43+'январь 2016'!BG44</f>
        <v>1</v>
      </c>
      <c r="BH49" s="18">
        <f>'март 2016 '!BH44+'февраль 2016'!BH43+'январь 2016'!BH44</f>
        <v>2</v>
      </c>
      <c r="BI49" s="18">
        <f>'март 2016 '!BI44+'февраль 2016'!BI43+'январь 2016'!BI44</f>
        <v>0</v>
      </c>
      <c r="BJ49" s="18">
        <f>'март 2016 '!BJ44+'февраль 2016'!BJ43+'январь 2016'!BJ44</f>
        <v>0</v>
      </c>
      <c r="BK49" s="18">
        <f>'март 2016 '!BK44+'февраль 2016'!BK43+'январь 2016'!BK44</f>
        <v>0</v>
      </c>
      <c r="BL49" s="18">
        <f>'март 2016 '!BL44+'февраль 2016'!BL43+'январь 2016'!BL44</f>
        <v>0</v>
      </c>
      <c r="BM49" s="18">
        <f>'март 2016 '!BM44+'февраль 2016'!BM43+'январь 2016'!BM44</f>
        <v>0</v>
      </c>
      <c r="BN49" s="18">
        <f>'март 2016 '!BN44+'февраль 2016'!BN43+'январь 2016'!BN44</f>
        <v>0</v>
      </c>
      <c r="BO49" s="18">
        <f>'март 2016 '!BO44+'февраль 2016'!BO43+'январь 2016'!BO44</f>
        <v>0</v>
      </c>
      <c r="BP49" s="18">
        <f>'март 2016 '!BP44+'февраль 2016'!BP43+'январь 2016'!BP44</f>
        <v>0</v>
      </c>
      <c r="BQ49" s="18">
        <f>'март 2016 '!BQ44+'февраль 2016'!BQ43+'январь 2016'!BQ44</f>
        <v>1</v>
      </c>
      <c r="BR49" s="18">
        <f>'март 2016 '!BR44+'февраль 2016'!BR43+'январь 2016'!BR44</f>
        <v>0</v>
      </c>
      <c r="BS49" s="18">
        <f>'март 2016 '!BS44+'февраль 2016'!BS43+'январь 2016'!BS44</f>
        <v>0</v>
      </c>
      <c r="BT49" s="18">
        <f>'март 2016 '!BT44+'февраль 2016'!BT43+'январь 2016'!BT44</f>
        <v>0</v>
      </c>
      <c r="BU49" s="18">
        <f>'март 2016 '!BU44+'февраль 2016'!BU43+'январь 2016'!BU44</f>
        <v>0</v>
      </c>
      <c r="BV49" s="18">
        <f>'март 2016 '!BV44+'февраль 2016'!BV43+'январь 2016'!BV44</f>
        <v>0</v>
      </c>
      <c r="BW49" s="18">
        <f>'март 2016 '!BW44+'февраль 2016'!BW43+'январь 2016'!BW44</f>
        <v>0</v>
      </c>
      <c r="BX49" s="18">
        <f>'март 2016 '!BX44+'февраль 2016'!BX43+'январь 2016'!BX44</f>
        <v>0</v>
      </c>
      <c r="BY49" s="18">
        <f>'март 2016 '!BY44+'февраль 2016'!BY43+'январь 2016'!BY44</f>
        <v>6</v>
      </c>
      <c r="BZ49" s="18">
        <f>'март 2016 '!BZ44+'февраль 2016'!BZ43+'январь 2016'!BZ44</f>
        <v>0</v>
      </c>
      <c r="CA49" s="18">
        <f>'март 2016 '!CA44+'февраль 2016'!CA43+'январь 2016'!CA44</f>
        <v>0</v>
      </c>
      <c r="CB49" s="18">
        <f>'март 2016 '!CB44+'февраль 2016'!CB43+'январь 2016'!CB44</f>
        <v>0</v>
      </c>
      <c r="CC49" s="18">
        <f>'март 2016 '!CC44+'февраль 2016'!CC43+'январь 2016'!CC44</f>
        <v>0</v>
      </c>
      <c r="CD49" s="18">
        <f>'март 2016 '!CD44+'февраль 2016'!CD43+'январь 2016'!CD44</f>
        <v>0</v>
      </c>
      <c r="CE49" s="18">
        <f>'март 2016 '!CE44+'февраль 2016'!CE43+'январь 2016'!CE44</f>
        <v>0</v>
      </c>
      <c r="CF49" s="18">
        <f>'март 2016 '!CF44+'февраль 2016'!CF43+'январь 2016'!CF44</f>
        <v>0</v>
      </c>
      <c r="CG49" s="18">
        <f>'март 2016 '!CG44+'февраль 2016'!CG43+'январь 2016'!CG44</f>
        <v>0</v>
      </c>
      <c r="CH49" s="18">
        <f>'март 2016 '!CH44+'февраль 2016'!CH43+'январь 2016'!CH44</f>
        <v>0</v>
      </c>
      <c r="CI49" s="18">
        <f>'март 2016 '!CI44+'февраль 2016'!CI43+'январь 2016'!CI44</f>
        <v>0</v>
      </c>
      <c r="CJ49" s="18">
        <f>'март 2016 '!CJ44+'февраль 2016'!CJ43+'январь 2016'!CJ44</f>
        <v>0</v>
      </c>
      <c r="CK49" s="18">
        <f>'март 2016 '!CK44+'февраль 2016'!CK43+'январь 2016'!CK44</f>
        <v>0</v>
      </c>
      <c r="CL49" s="18">
        <f>'март 2016 '!CL44+'февраль 2016'!CL43+'январь 2016'!CL44</f>
        <v>0</v>
      </c>
      <c r="CM49" s="18">
        <f>'март 2016 '!CM44+'февраль 2016'!CM43+'январь 2016'!CM44</f>
        <v>0</v>
      </c>
      <c r="CN49" s="18">
        <f>'март 2016 '!CN44+'февраль 2016'!CN43+'январь 2016'!CN44</f>
        <v>0</v>
      </c>
      <c r="CO49" s="18">
        <f>'март 2016 '!CO44+'февраль 2016'!CO43+'январь 2016'!CO44</f>
        <v>0</v>
      </c>
      <c r="CP49" s="18">
        <f>'март 2016 '!CP44+'февраль 2016'!CP43+'январь 2016'!CP44</f>
        <v>0</v>
      </c>
      <c r="CQ49" s="18">
        <f>'март 2016 '!CQ44+'февраль 2016'!CQ43+'январь 2016'!CQ44</f>
        <v>0</v>
      </c>
      <c r="CR49" s="18">
        <f>'март 2016 '!CR44+'февраль 2016'!CR43+'январь 2016'!CR44</f>
        <v>0</v>
      </c>
      <c r="CS49" s="18">
        <f>'март 2016 '!CS44+'февраль 2016'!CS43+'январь 2016'!CS44</f>
        <v>0</v>
      </c>
      <c r="CT49" s="18">
        <f>'март 2016 '!CT44+'февраль 2016'!CT43+'январь 2016'!CT44</f>
        <v>0</v>
      </c>
      <c r="CU49" s="18">
        <f>'март 2016 '!CU44+'февраль 2016'!CU43+'январь 2016'!CU44</f>
        <v>0</v>
      </c>
      <c r="CV49" s="18">
        <f>'март 2016 '!CV44+'февраль 2016'!CV43+'январь 2016'!CV44</f>
        <v>0</v>
      </c>
      <c r="CW49" s="18">
        <f>'март 2016 '!CW44+'февраль 2016'!CW43+'январь 2016'!CW44</f>
        <v>2</v>
      </c>
      <c r="CX49" s="18">
        <f>'март 2016 '!CX44+'февраль 2016'!CX43+'январь 2016'!CX44</f>
        <v>0</v>
      </c>
      <c r="CY49" s="18">
        <f>'март 2016 '!CY44+'февраль 2016'!CY43+'январь 2016'!CY44</f>
        <v>3</v>
      </c>
      <c r="CZ49" s="18">
        <f>'март 2016 '!CZ44+'февраль 2016'!CZ43+'январь 2016'!CZ44</f>
        <v>0</v>
      </c>
      <c r="DA49" s="18">
        <f>'март 2016 '!DA44+'февраль 2016'!DA43+'январь 2016'!DA44</f>
        <v>0</v>
      </c>
      <c r="DB49" s="18">
        <f>'март 2016 '!DB44+'февраль 2016'!DB43+'январь 2016'!DB44</f>
        <v>0</v>
      </c>
      <c r="DC49" s="18">
        <f>'март 2016 '!DC44+'февраль 2016'!DC43+'январь 2016'!DC44</f>
        <v>0</v>
      </c>
      <c r="DD49" s="18">
        <f>'март 2016 '!DD44+'февраль 2016'!DD43+'январь 2016'!DD44</f>
        <v>0</v>
      </c>
      <c r="DE49" s="18">
        <f>'март 2016 '!DE44+'февраль 2016'!DE43+'январь 2016'!DE44</f>
        <v>0</v>
      </c>
      <c r="DF49" s="18">
        <f>'март 2016 '!DF44+'февраль 2016'!DF43+'январь 2016'!DF44</f>
        <v>0</v>
      </c>
      <c r="DG49" s="18">
        <f>'март 2016 '!DG44+'февраль 2016'!DG43+'январь 2016'!DG44</f>
        <v>0</v>
      </c>
      <c r="DH49" s="18">
        <f>'март 2016 '!DH44+'февраль 2016'!DH43+'январь 2016'!DH44</f>
        <v>0</v>
      </c>
      <c r="DI49" s="18">
        <f>'март 2016 '!DI44+'февраль 2016'!DI43+'январь 2016'!DI44</f>
        <v>0</v>
      </c>
      <c r="DJ49" s="18">
        <f>'март 2016 '!DJ44+'февраль 2016'!DJ43+'январь 2016'!DJ44</f>
        <v>0</v>
      </c>
      <c r="DK49" s="18">
        <f>'март 2016 '!DK44+'февраль 2016'!DK43+'январь 2016'!DK44</f>
        <v>13</v>
      </c>
      <c r="DL49" s="18">
        <f>'март 2016 '!DL44+'февраль 2016'!DL43+'январь 2016'!DL44</f>
        <v>8</v>
      </c>
      <c r="DM49" s="18">
        <f>'март 2016 '!DM44+'февраль 2016'!DM43+'январь 2016'!DM44</f>
        <v>7</v>
      </c>
      <c r="DN49" s="18">
        <f>'март 2016 '!DN44+'февраль 2016'!DN43+'январь 2016'!DN44</f>
        <v>0</v>
      </c>
      <c r="DO49" s="18">
        <f>'март 2016 '!DO44+'февраль 2016'!DO43+'январь 2016'!DO44</f>
        <v>3</v>
      </c>
      <c r="DP49" s="18">
        <f>'март 2016 '!DP44+'февраль 2016'!DP43+'январь 2016'!DP44</f>
        <v>2</v>
      </c>
      <c r="DQ49" s="18">
        <f>'март 2016 '!DQ44+'февраль 2016'!DQ43+'январь 2016'!DQ44</f>
        <v>0</v>
      </c>
      <c r="DR49" s="18">
        <f>'март 2016 '!DR44+'февраль 2016'!DR43+'январь 2016'!DR44</f>
        <v>0</v>
      </c>
      <c r="DS49" s="18">
        <f>'март 2016 '!DS44+'февраль 2016'!DS43+'январь 2016'!DS44</f>
        <v>0</v>
      </c>
      <c r="DT49" s="18">
        <f>'март 2016 '!DT44+'февраль 2016'!DT43+'январь 2016'!DT44</f>
        <v>0</v>
      </c>
      <c r="DU49" s="18">
        <f>'март 2016 '!DU44+'февраль 2016'!DU43+'январь 2016'!DU44</f>
        <v>0</v>
      </c>
      <c r="DV49" s="18">
        <f>'март 2016 '!DV44+'февраль 2016'!DV43+'январь 2016'!DV44</f>
        <v>0</v>
      </c>
      <c r="DW49" s="18">
        <f>'март 2016 '!DW44+'февраль 2016'!DW43+'январь 2016'!DW44</f>
        <v>0</v>
      </c>
      <c r="DX49" s="18">
        <f>'март 2016 '!DX44+'февраль 2016'!DX43+'январь 2016'!DX44</f>
        <v>0</v>
      </c>
      <c r="DY49" s="18">
        <f>'март 2016 '!DY44+'февраль 2016'!DY43+'январь 2016'!DY44</f>
        <v>4</v>
      </c>
      <c r="DZ49" s="18">
        <f>'март 2016 '!DZ44+'февраль 2016'!DZ43+'январь 2016'!DZ44</f>
        <v>0</v>
      </c>
      <c r="EA49" s="18">
        <f>'март 2016 '!EA44+'февраль 2016'!EA43+'январь 2016'!EA44</f>
        <v>0</v>
      </c>
      <c r="EB49" s="18">
        <f>'март 2016 '!EB44+'февраль 2016'!EB43+'январь 2016'!EB44</f>
        <v>4</v>
      </c>
      <c r="EC49" s="18">
        <f>'март 2016 '!EC44+'февраль 2016'!EC43+'январь 2016'!EC44</f>
        <v>0</v>
      </c>
      <c r="ED49" s="18">
        <f>'март 2016 '!ED44+'февраль 2016'!ED43+'январь 2016'!ED44</f>
        <v>0</v>
      </c>
      <c r="EE49" s="18">
        <f>'март 2016 '!EE44+'февраль 2016'!EE43+'январь 2016'!EE44</f>
        <v>0</v>
      </c>
      <c r="EF49" s="18">
        <f>'март 2016 '!EF44+'февраль 2016'!EF43+'январь 2016'!EF44</f>
        <v>0</v>
      </c>
      <c r="EG49" s="18">
        <f>'март 2016 '!EG44+'февраль 2016'!EG43+'январь 2016'!EG44</f>
        <v>0</v>
      </c>
      <c r="EH49" s="18">
        <f>'март 2016 '!EH44+'февраль 2016'!EH43+'январь 2016'!EH44</f>
        <v>13</v>
      </c>
      <c r="EI49" s="18">
        <f>'март 2016 '!EI44+'февраль 2016'!EI43+'январь 2016'!EI44</f>
        <v>0</v>
      </c>
      <c r="EJ49" s="18">
        <f>'март 2016 '!EJ44+'февраль 2016'!EJ43+'январь 2016'!EJ44</f>
        <v>0</v>
      </c>
      <c r="EK49" s="18">
        <f>'март 2016 '!EK44+'февраль 2016'!EK43+'январь 2016'!EK44</f>
        <v>0</v>
      </c>
      <c r="EL49" s="18">
        <f>'март 2016 '!EL44+'февраль 2016'!EL43+'январь 2016'!EL44</f>
        <v>0</v>
      </c>
      <c r="EM49" s="18">
        <f>'март 2016 '!EM44+'февраль 2016'!EM43+'январь 2016'!EM44</f>
        <v>0</v>
      </c>
      <c r="EN49" s="18">
        <f>'март 2016 '!EN44+'февраль 2016'!EN43+'январь 2016'!EN44</f>
        <v>0</v>
      </c>
      <c r="EO49" s="18">
        <f>'март 2016 '!EO44+'февраль 2016'!EO43+'январь 2016'!EO44</f>
        <v>0</v>
      </c>
      <c r="EP49" s="18">
        <f>'март 2016 '!EP44+'февраль 2016'!EP43+'январь 2016'!EP44</f>
        <v>0</v>
      </c>
      <c r="EQ49" s="18">
        <f>'март 2016 '!EQ44+'февраль 2016'!EQ43+'январь 2016'!EQ44</f>
        <v>0</v>
      </c>
      <c r="ER49" s="18">
        <f>'март 2016 '!ER44+'февраль 2016'!ER43+'январь 2016'!ER44</f>
        <v>0</v>
      </c>
      <c r="ES49" s="18">
        <f>'март 2016 '!ES44+'февраль 2016'!ES43+'январь 2016'!ES44</f>
        <v>0</v>
      </c>
      <c r="ET49" s="18">
        <f>'март 2016 '!ET44+'февраль 2016'!ET43+'январь 2016'!ET44</f>
        <v>0</v>
      </c>
      <c r="EU49" s="18">
        <f>'март 2016 '!EU44+'февраль 2016'!EU43+'январь 2016'!EU44</f>
        <v>0</v>
      </c>
      <c r="EV49" s="18">
        <f>'март 2016 '!EV44+'февраль 2016'!EV43+'январь 2016'!EV44</f>
        <v>1</v>
      </c>
      <c r="EW49" s="18">
        <f>'март 2016 '!EW44+'февраль 2016'!EW43+'январь 2016'!EW44</f>
        <v>0</v>
      </c>
      <c r="EX49" s="18">
        <f>'март 2016 '!EX44+'февраль 2016'!EX43+'январь 2016'!EX44</f>
        <v>0</v>
      </c>
      <c r="EY49" s="18">
        <f>'март 2016 '!EY44+'февраль 2016'!EY43+'январь 2016'!EY44</f>
        <v>2</v>
      </c>
      <c r="EZ49" s="18">
        <f>'март 2016 '!EZ44+'февраль 2016'!EZ43+'январь 2016'!EZ44</f>
        <v>0</v>
      </c>
      <c r="FA49" s="18">
        <f>'март 2016 '!FA44+'февраль 2016'!FA43+'январь 2016'!FA44</f>
        <v>0</v>
      </c>
      <c r="FB49" s="18">
        <f>'март 2016 '!FB44+'февраль 2016'!FB43+'январь 2016'!FB44</f>
        <v>0</v>
      </c>
      <c r="FC49" s="18">
        <f>'март 2016 '!FC44+'февраль 2016'!FC43+'январь 2016'!FC44</f>
        <v>0</v>
      </c>
      <c r="FD49" s="18">
        <f>'март 2016 '!FD44+'февраль 2016'!FD43+'январь 2016'!FD44</f>
        <v>0</v>
      </c>
      <c r="FE49" s="18">
        <f>'март 2016 '!FE44+'февраль 2016'!FE43+'январь 2016'!FE44</f>
        <v>0</v>
      </c>
      <c r="FF49" s="18">
        <f>'март 2016 '!FF44+'февраль 2016'!FF43+'январь 2016'!FF44</f>
        <v>0</v>
      </c>
      <c r="FG49" s="18">
        <f>'март 2016 '!FG44+'февраль 2016'!FG43+'январь 2016'!FG44</f>
        <v>0</v>
      </c>
      <c r="FH49" s="18">
        <f>'март 2016 '!FH44+'февраль 2016'!FH43+'январь 2016'!FH44</f>
        <v>0</v>
      </c>
      <c r="FI49" s="18">
        <f>'март 2016 '!FI44+'февраль 2016'!FI43+'январь 2016'!FI44</f>
        <v>0</v>
      </c>
      <c r="FJ49" s="18">
        <f>'март 2016 '!FJ44+'февраль 2016'!FJ43+'январь 2016'!FJ44</f>
        <v>0</v>
      </c>
      <c r="FK49" s="18">
        <f>'март 2016 '!FK44+'февраль 2016'!FK43+'январь 2016'!FK44</f>
        <v>0</v>
      </c>
      <c r="FL49" s="18">
        <f>'март 2016 '!FL44+'февраль 2016'!FL43+'январь 2016'!FL44</f>
        <v>0</v>
      </c>
      <c r="FM49" s="18">
        <f>'март 2016 '!FM44+'февраль 2016'!FM43+'январь 2016'!FM44</f>
        <v>0</v>
      </c>
      <c r="FN49" s="18">
        <f>'март 2016 '!FN44+'февраль 2016'!FN43+'январь 2016'!FN44</f>
        <v>0</v>
      </c>
      <c r="FO49" s="18">
        <f>'март 2016 '!FO44+'февраль 2016'!FO43+'январь 2016'!FO44</f>
        <v>0</v>
      </c>
      <c r="FP49" s="18">
        <f>'март 2016 '!FP44+'февраль 2016'!FP43+'январь 2016'!FP44</f>
        <v>0</v>
      </c>
      <c r="FQ49" s="18">
        <f>'март 2016 '!FQ44+'февраль 2016'!FQ43+'январь 2016'!FQ44</f>
        <v>7</v>
      </c>
      <c r="FR49" s="18">
        <f>'март 2016 '!FR44+'февраль 2016'!FR43+'январь 2016'!FR44</f>
        <v>0</v>
      </c>
      <c r="FS49" s="18">
        <f>'март 2016 '!FS44+'февраль 2016'!FS43+'январь 2016'!FS44</f>
        <v>0</v>
      </c>
      <c r="FT49" s="18">
        <f>'март 2016 '!FT44+'февраль 2016'!FT43+'январь 2016'!FT44</f>
        <v>0</v>
      </c>
      <c r="FU49" s="18">
        <f>'март 2016 '!FU44+'февраль 2016'!FU43+'январь 2016'!FU44</f>
        <v>0</v>
      </c>
      <c r="FV49" s="18">
        <f>'март 2016 '!FV44+'февраль 2016'!FV43+'январь 2016'!FV44</f>
        <v>8</v>
      </c>
      <c r="FW49" s="18">
        <f>'март 2016 '!FW44+'февраль 2016'!FW43+'январь 2016'!FW44</f>
        <v>0</v>
      </c>
      <c r="FX49" s="18">
        <f>'март 2016 '!FX44+'февраль 2016'!FX43+'январь 2016'!FX44</f>
        <v>2</v>
      </c>
      <c r="FY49" s="18">
        <f>'март 2016 '!FY44+'февраль 2016'!FY43+'январь 2016'!FY44</f>
        <v>1</v>
      </c>
      <c r="FZ49" s="18">
        <f>'март 2016 '!FZ44+'февраль 2016'!FZ43+'январь 2016'!FZ44</f>
        <v>0</v>
      </c>
      <c r="GA49" s="18">
        <f>'март 2016 '!GA44+'февраль 2016'!GA43+'январь 2016'!GA44</f>
        <v>0</v>
      </c>
      <c r="GB49" s="18">
        <f>'март 2016 '!GB44+'февраль 2016'!GB43+'январь 2016'!GB44</f>
        <v>0</v>
      </c>
      <c r="GC49" s="18">
        <f>'март 2016 '!GC44+'февраль 2016'!GC43+'январь 2016'!GC44</f>
        <v>0</v>
      </c>
      <c r="GD49" s="18">
        <f>'март 2016 '!GD44+'февраль 2016'!GD43+'январь 2016'!GD44</f>
        <v>0</v>
      </c>
      <c r="GE49" s="18">
        <f>'март 2016 '!GE44+'февраль 2016'!GE43+'январь 2016'!GE44</f>
        <v>1</v>
      </c>
      <c r="GF49" s="18">
        <f>'март 2016 '!GF44+'февраль 2016'!GF43+'январь 2016'!GF44</f>
        <v>0</v>
      </c>
      <c r="GG49" s="18">
        <f>'март 2016 '!GG44+'февраль 2016'!GG43+'январь 2016'!GG44</f>
        <v>0</v>
      </c>
      <c r="GH49" s="18">
        <f>'март 2016 '!GH44+'февраль 2016'!GH43+'январь 2016'!GH44</f>
        <v>0</v>
      </c>
      <c r="GI49" s="18">
        <f>'март 2016 '!GI44+'февраль 2016'!GI43+'январь 2016'!GI44</f>
        <v>0</v>
      </c>
      <c r="GJ49" s="18">
        <f>'март 2016 '!GJ44+'февраль 2016'!GJ43+'январь 2016'!GJ44</f>
        <v>1</v>
      </c>
      <c r="GK49" s="18">
        <f>'март 2016 '!GK44+'февраль 2016'!GK43+'январь 2016'!GK44</f>
        <v>0</v>
      </c>
      <c r="GL49" s="18">
        <f>'март 2016 '!GL44+'февраль 2016'!GL43+'январь 2016'!GL44</f>
        <v>0</v>
      </c>
      <c r="GM49" s="18">
        <f>'март 2016 '!GM44+'февраль 2016'!GM43+'январь 2016'!GM44</f>
        <v>0</v>
      </c>
      <c r="GN49" s="18">
        <f>'март 2016 '!GN44+'февраль 2016'!GN43+'январь 2016'!GN44</f>
        <v>0</v>
      </c>
      <c r="GO49" s="18">
        <f>'март 2016 '!GO44+'февраль 2016'!GO43+'январь 2016'!GO44</f>
        <v>0</v>
      </c>
      <c r="GP49" s="18">
        <f>'март 2016 '!GP44+'февраль 2016'!GP43+'январь 2016'!GP44</f>
        <v>7</v>
      </c>
      <c r="GQ49" s="18">
        <f>'март 2016 '!GQ44+'февраль 2016'!GQ43+'январь 2016'!GQ44</f>
        <v>1</v>
      </c>
      <c r="GR49" s="18">
        <f>'март 2016 '!GR44+'февраль 2016'!GR43+'январь 2016'!GR44</f>
        <v>0</v>
      </c>
      <c r="GS49" s="18">
        <f>'март 2016 '!GS44+'февраль 2016'!GS43+'январь 2016'!GS44</f>
        <v>0</v>
      </c>
      <c r="GT49" s="18">
        <f>'март 2016 '!GT44+'февраль 2016'!GT43+'январь 2016'!GT44</f>
        <v>0</v>
      </c>
      <c r="GU49" s="18">
        <f>'март 2016 '!GU44+'февраль 2016'!GU43+'январь 2016'!GU44</f>
        <v>0</v>
      </c>
      <c r="GV49" s="18">
        <f>'март 2016 '!GV44+'февраль 2016'!GV43+'январь 2016'!GV44</f>
        <v>0</v>
      </c>
      <c r="GW49" s="18">
        <f>'март 2016 '!GW44+'февраль 2016'!GW43+'январь 2016'!GW44</f>
        <v>0</v>
      </c>
      <c r="GX49" s="18">
        <f>'март 2016 '!GX44+'февраль 2016'!GX43+'январь 2016'!GX44</f>
        <v>0</v>
      </c>
      <c r="GY49" s="18">
        <f>'март 2016 '!GY44+'февраль 2016'!GY43+'январь 2016'!GY44</f>
        <v>0</v>
      </c>
      <c r="GZ49" s="18">
        <f>'март 2016 '!GZ44+'февраль 2016'!GZ43+'январь 2016'!GZ44</f>
        <v>1</v>
      </c>
      <c r="HA49" s="18">
        <f>'март 2016 '!HA44+'февраль 2016'!HA43+'январь 2016'!HA44</f>
        <v>0</v>
      </c>
      <c r="HB49" s="18">
        <f>'март 2016 '!HB44+'февраль 2016'!HB43+'январь 2016'!HB44</f>
        <v>4</v>
      </c>
      <c r="HC49" s="18">
        <f>'март 2016 '!HC44+'февраль 2016'!HC43+'январь 2016'!HC44</f>
        <v>4</v>
      </c>
      <c r="HD49" s="18">
        <f>'март 2016 '!HD44+'февраль 2016'!HD43+'январь 2016'!HD44</f>
        <v>0</v>
      </c>
      <c r="HE49" s="18">
        <f>'март 2016 '!HE44+'февраль 2016'!HE43+'январь 2016'!HE44</f>
        <v>0</v>
      </c>
      <c r="HF49" s="18">
        <f>'март 2016 '!HF44+'февраль 2016'!HF43+'январь 2016'!HF44</f>
        <v>0</v>
      </c>
      <c r="HG49" s="18">
        <f>'март 2016 '!HG44+'февраль 2016'!HG43+'январь 2016'!HG44</f>
        <v>0</v>
      </c>
      <c r="HH49" s="18">
        <f>'март 2016 '!HH44+'февраль 2016'!HH43+'январь 2016'!HH44</f>
        <v>0</v>
      </c>
      <c r="HI49" s="18">
        <f>'март 2016 '!HI44+'февраль 2016'!HI43+'январь 2016'!HI44</f>
        <v>0</v>
      </c>
      <c r="HJ49" s="18">
        <f>'март 2016 '!HJ44+'февраль 2016'!HJ43+'январь 2016'!HJ44</f>
        <v>0</v>
      </c>
      <c r="HK49" s="18">
        <f>'март 2016 '!HK44+'февраль 2016'!HK43+'январь 2016'!HK44</f>
        <v>6</v>
      </c>
      <c r="HL49" s="18">
        <f>'март 2016 '!HL44+'февраль 2016'!HL43+'январь 2016'!HL44</f>
        <v>0</v>
      </c>
      <c r="HM49" s="18">
        <f>'март 2016 '!HM44+'февраль 2016'!HM43+'январь 2016'!HM44</f>
        <v>0</v>
      </c>
      <c r="HN49" s="18">
        <f>'март 2016 '!HN44+'февраль 2016'!HN43+'январь 2016'!HN44</f>
        <v>0</v>
      </c>
      <c r="HO49" s="18">
        <f>'март 2016 '!HO44+'февраль 2016'!HO43+'январь 2016'!HO44</f>
        <v>0</v>
      </c>
      <c r="HP49" s="18">
        <f>'март 2016 '!HP44+'февраль 2016'!HP43+'январь 2016'!HP44</f>
        <v>0</v>
      </c>
      <c r="HQ49" s="18">
        <f>'март 2016 '!HQ44+'февраль 2016'!HQ43+'январь 2016'!HQ44</f>
        <v>0</v>
      </c>
      <c r="HR49" s="18">
        <f>'март 2016 '!HR44+'февраль 2016'!HR43+'январь 2016'!HR44</f>
        <v>0</v>
      </c>
      <c r="HS49" s="18">
        <f>'март 2016 '!HS44+'февраль 2016'!HS43+'январь 2016'!HS44</f>
        <v>0</v>
      </c>
      <c r="HT49" s="18">
        <f>'март 2016 '!HT44+'февраль 2016'!HT43+'январь 2016'!HT44</f>
        <v>0</v>
      </c>
      <c r="HU49" s="18">
        <f>'март 2016 '!HU44+'февраль 2016'!HU43+'январь 2016'!HU44</f>
        <v>0</v>
      </c>
      <c r="HV49" s="18">
        <f>'март 2016 '!HV44+'февраль 2016'!HV43+'январь 2016'!HV44</f>
        <v>0</v>
      </c>
      <c r="HW49" s="18">
        <f>'март 2016 '!HW44+'февраль 2016'!HW43+'январь 2016'!HW44</f>
        <v>9</v>
      </c>
      <c r="HX49" s="18">
        <f>'март 2016 '!HX44+'февраль 2016'!HX43+'январь 2016'!HX44</f>
        <v>1</v>
      </c>
      <c r="HY49" s="18">
        <f>'март 2016 '!HY44+'февраль 2016'!HY43+'январь 2016'!HY44</f>
        <v>0</v>
      </c>
      <c r="HZ49" s="18">
        <f>'март 2016 '!HZ44+'февраль 2016'!HZ43+'январь 2016'!HZ44</f>
        <v>0</v>
      </c>
      <c r="IA49" s="18">
        <f>'март 2016 '!IA44+'февраль 2016'!IA43+'январь 2016'!IA44</f>
        <v>0</v>
      </c>
      <c r="IB49" s="18">
        <f>'март 2016 '!IB44+'февраль 2016'!IB43+'январь 2016'!IB44</f>
        <v>0</v>
      </c>
      <c r="IC49" s="18">
        <f>'март 2016 '!IC44+'февраль 2016'!IC43+'январь 2016'!IC44</f>
        <v>0</v>
      </c>
      <c r="ID49" s="18">
        <f>'март 2016 '!ID44+'февраль 2016'!ID43+'январь 2016'!ID44</f>
        <v>0</v>
      </c>
      <c r="IE49" s="18">
        <f>'март 2016 '!IE44+'февраль 2016'!IE43+'январь 2016'!IE44</f>
        <v>0</v>
      </c>
      <c r="IF49" s="18">
        <f>'март 2016 '!IF44+'февраль 2016'!IF43+'январь 2016'!IF44</f>
        <v>2</v>
      </c>
    </row>
    <row r="50" spans="1:240" ht="13.5" customHeight="1">
      <c r="A50" s="15"/>
      <c r="B50" s="45"/>
      <c r="C50" s="16" t="s">
        <v>17</v>
      </c>
      <c r="D50" s="23">
        <f t="shared" si="4"/>
        <v>86.35199999999999</v>
      </c>
      <c r="E50" s="17">
        <f t="shared" si="5"/>
        <v>86.35199999999999</v>
      </c>
      <c r="F50" s="17"/>
      <c r="G50" s="18">
        <f>'март 2016 '!G45+'февраль 2016'!G44+'январь 2016'!G45</f>
        <v>0</v>
      </c>
      <c r="H50" s="18">
        <f>'март 2016 '!H45+'февраль 2016'!H44+'январь 2016'!H45</f>
        <v>0</v>
      </c>
      <c r="I50" s="18">
        <f>'март 2016 '!I45+'февраль 2016'!I44+'январь 2016'!I45</f>
        <v>0</v>
      </c>
      <c r="J50" s="18">
        <f>'март 2016 '!J45+'февраль 2016'!J44+'январь 2016'!J45</f>
        <v>0</v>
      </c>
      <c r="K50" s="18">
        <f>'март 2016 '!K45+'февраль 2016'!K44+'январь 2016'!K45</f>
        <v>0</v>
      </c>
      <c r="L50" s="18">
        <f>'март 2016 '!L45+'февраль 2016'!L44+'январь 2016'!L45</f>
        <v>0</v>
      </c>
      <c r="M50" s="18">
        <f>'март 2016 '!M45+'февраль 2016'!M44+'январь 2016'!M45</f>
        <v>0</v>
      </c>
      <c r="N50" s="18">
        <f>'март 2016 '!N45+'февраль 2016'!N44+'январь 2016'!N45</f>
        <v>0.157</v>
      </c>
      <c r="O50" s="18">
        <f>'март 2016 '!O45+'февраль 2016'!O44+'январь 2016'!O45</f>
        <v>0</v>
      </c>
      <c r="P50" s="18">
        <f>'март 2016 '!P45+'февраль 2016'!P44+'январь 2016'!P45</f>
        <v>0</v>
      </c>
      <c r="Q50" s="18">
        <f>'март 2016 '!Q45+'февраль 2016'!Q44+'январь 2016'!Q45</f>
        <v>0</v>
      </c>
      <c r="R50" s="18">
        <f>'март 2016 '!R45+'февраль 2016'!R44+'январь 2016'!R45</f>
        <v>0</v>
      </c>
      <c r="S50" s="18">
        <f>'март 2016 '!S45+'февраль 2016'!S44+'январь 2016'!S45</f>
        <v>1.0309999999999999</v>
      </c>
      <c r="T50" s="18">
        <f>'март 2016 '!T45+'февраль 2016'!T44+'январь 2016'!T45</f>
        <v>0</v>
      </c>
      <c r="U50" s="18">
        <f>'март 2016 '!U45+'февраль 2016'!U44+'январь 2016'!U45</f>
        <v>2.3220000000000001</v>
      </c>
      <c r="V50" s="18">
        <f>'март 2016 '!V45+'февраль 2016'!V44+'январь 2016'!V45</f>
        <v>0</v>
      </c>
      <c r="W50" s="18">
        <f>'март 2016 '!W45+'февраль 2016'!W44+'январь 2016'!W45</f>
        <v>0</v>
      </c>
      <c r="X50" s="18">
        <f>'март 2016 '!X45+'февраль 2016'!X44+'январь 2016'!X45</f>
        <v>1.7949999999999999</v>
      </c>
      <c r="Y50" s="18">
        <f>'март 2016 '!Y45+'февраль 2016'!Y44+'январь 2016'!Y45</f>
        <v>0</v>
      </c>
      <c r="Z50" s="18">
        <f>'март 2016 '!Z45+'февраль 2016'!Z44+'январь 2016'!Z45</f>
        <v>0</v>
      </c>
      <c r="AA50" s="18">
        <f>'март 2016 '!AA45+'февраль 2016'!AA44+'январь 2016'!AA45</f>
        <v>0</v>
      </c>
      <c r="AB50" s="18">
        <f>'март 2016 '!AB45+'февраль 2016'!AB44+'январь 2016'!AB45</f>
        <v>0</v>
      </c>
      <c r="AC50" s="18">
        <f>'март 2016 '!AC45+'февраль 2016'!AC44+'январь 2016'!AC45</f>
        <v>0</v>
      </c>
      <c r="AD50" s="18">
        <f>'март 2016 '!AD45+'февраль 2016'!AD44+'январь 2016'!AD45</f>
        <v>2.355</v>
      </c>
      <c r="AE50" s="18">
        <f>'март 2016 '!AE45+'февраль 2016'!AE44+'январь 2016'!AE45</f>
        <v>0</v>
      </c>
      <c r="AF50" s="18">
        <f>'март 2016 '!AF45+'февраль 2016'!AF44+'январь 2016'!AF45</f>
        <v>0</v>
      </c>
      <c r="AG50" s="18">
        <f>'март 2016 '!AG45+'февраль 2016'!AG44+'январь 2016'!AG45</f>
        <v>2.6859999999999999</v>
      </c>
      <c r="AH50" s="18">
        <f>'март 2016 '!AH45+'февраль 2016'!AH44+'январь 2016'!AH45</f>
        <v>0</v>
      </c>
      <c r="AI50" s="18">
        <f>'март 2016 '!AI45+'февраль 2016'!AI44+'январь 2016'!AI45</f>
        <v>0</v>
      </c>
      <c r="AJ50" s="18">
        <f>'март 2016 '!AJ45+'февраль 2016'!AJ44+'январь 2016'!AJ45</f>
        <v>0</v>
      </c>
      <c r="AK50" s="18">
        <f>'март 2016 '!AK45+'февраль 2016'!AK44+'январь 2016'!AK45</f>
        <v>1.571</v>
      </c>
      <c r="AL50" s="18">
        <f>'март 2016 '!AL45+'февраль 2016'!AL44+'январь 2016'!AL45</f>
        <v>0.157</v>
      </c>
      <c r="AM50" s="18">
        <f>'март 2016 '!AM45+'февраль 2016'!AM44+'январь 2016'!AM45</f>
        <v>0</v>
      </c>
      <c r="AN50" s="18">
        <f>'март 2016 '!AN45+'февраль 2016'!AN44+'январь 2016'!AN45</f>
        <v>0</v>
      </c>
      <c r="AO50" s="18">
        <f>'март 2016 '!AO45+'февраль 2016'!AO44+'январь 2016'!AO45</f>
        <v>0</v>
      </c>
      <c r="AP50" s="18">
        <f>'март 2016 '!AP45+'февраль 2016'!AP44+'январь 2016'!AP45</f>
        <v>0</v>
      </c>
      <c r="AQ50" s="18">
        <f>'март 2016 '!AQ45+'февраль 2016'!AQ44+'январь 2016'!AQ45</f>
        <v>0</v>
      </c>
      <c r="AR50" s="18">
        <f>'март 2016 '!AR45+'февраль 2016'!AR44+'январь 2016'!AR45</f>
        <v>0</v>
      </c>
      <c r="AS50" s="18">
        <f>'март 2016 '!AS45+'февраль 2016'!AS44+'январь 2016'!AS45</f>
        <v>0</v>
      </c>
      <c r="AT50" s="18">
        <f>'март 2016 '!AT45+'февраль 2016'!AT44+'январь 2016'!AT45</f>
        <v>2.6859999999999999</v>
      </c>
      <c r="AU50" s="18">
        <f>'март 2016 '!AU45+'февраль 2016'!AU44+'январь 2016'!AU45</f>
        <v>0</v>
      </c>
      <c r="AV50" s="18">
        <f>'март 2016 '!AV45+'февраль 2016'!AV44+'январь 2016'!AV45</f>
        <v>0</v>
      </c>
      <c r="AW50" s="18">
        <f>'март 2016 '!AW45+'февраль 2016'!AW44+'январь 2016'!AW45</f>
        <v>0</v>
      </c>
      <c r="AX50" s="18">
        <f>'март 2016 '!AX45+'февраль 2016'!AX44+'январь 2016'!AX45</f>
        <v>1.8660000000000001</v>
      </c>
      <c r="AY50" s="18">
        <f>'март 2016 '!AY45+'февраль 2016'!AY44+'январь 2016'!AY45</f>
        <v>0</v>
      </c>
      <c r="AZ50" s="18">
        <f>'март 2016 '!AZ45+'февраль 2016'!AZ44+'январь 2016'!AZ45</f>
        <v>0</v>
      </c>
      <c r="BA50" s="18">
        <f>'март 2016 '!BA45+'февраль 2016'!BA44+'январь 2016'!BA45</f>
        <v>0.13200000000000001</v>
      </c>
      <c r="BB50" s="18">
        <f>'март 2016 '!BB45+'февраль 2016'!BB44+'январь 2016'!BB45</f>
        <v>1.8660000000000001</v>
      </c>
      <c r="BC50" s="18">
        <f>'март 2016 '!BC45+'февраль 2016'!BC44+'январь 2016'!BC45</f>
        <v>0</v>
      </c>
      <c r="BD50" s="18">
        <f>'март 2016 '!BD45+'февраль 2016'!BD44+'январь 2016'!BD45</f>
        <v>0</v>
      </c>
      <c r="BE50" s="18">
        <f>'март 2016 '!BE45+'февраль 2016'!BE44+'январь 2016'!BE45</f>
        <v>0</v>
      </c>
      <c r="BF50" s="18">
        <f>'март 2016 '!BF45+'февраль 2016'!BF44+'январь 2016'!BF45</f>
        <v>0</v>
      </c>
      <c r="BG50" s="18">
        <f>'март 2016 '!BG45+'февраль 2016'!BG44+'январь 2016'!BG45</f>
        <v>0.157</v>
      </c>
      <c r="BH50" s="18">
        <f>'март 2016 '!BH45+'февраль 2016'!BH44+'январь 2016'!BH45</f>
        <v>0.314</v>
      </c>
      <c r="BI50" s="18">
        <f>'март 2016 '!BI45+'февраль 2016'!BI44+'январь 2016'!BI45</f>
        <v>0</v>
      </c>
      <c r="BJ50" s="18">
        <f>'март 2016 '!BJ45+'февраль 2016'!BJ44+'январь 2016'!BJ45</f>
        <v>0</v>
      </c>
      <c r="BK50" s="18">
        <f>'март 2016 '!BK45+'февраль 2016'!BK44+'январь 2016'!BK45</f>
        <v>0</v>
      </c>
      <c r="BL50" s="18">
        <f>'март 2016 '!BL45+'февраль 2016'!BL44+'январь 2016'!BL45</f>
        <v>0</v>
      </c>
      <c r="BM50" s="18">
        <f>'март 2016 '!BM45+'февраль 2016'!BM44+'январь 2016'!BM45</f>
        <v>0</v>
      </c>
      <c r="BN50" s="18">
        <f>'март 2016 '!BN45+'февраль 2016'!BN44+'январь 2016'!BN45</f>
        <v>0</v>
      </c>
      <c r="BO50" s="18">
        <f>'март 2016 '!BO45+'февраль 2016'!BO44+'январь 2016'!BO45</f>
        <v>0</v>
      </c>
      <c r="BP50" s="18">
        <f>'март 2016 '!BP45+'февраль 2016'!BP44+'январь 2016'!BP45</f>
        <v>0</v>
      </c>
      <c r="BQ50" s="18">
        <f>'март 2016 '!BQ45+'февраль 2016'!BQ44+'январь 2016'!BQ45</f>
        <v>1.355</v>
      </c>
      <c r="BR50" s="18">
        <f>'март 2016 '!BR45+'февраль 2016'!BR44+'январь 2016'!BR45</f>
        <v>0</v>
      </c>
      <c r="BS50" s="18">
        <f>'март 2016 '!BS45+'февраль 2016'!BS44+'январь 2016'!BS45</f>
        <v>0</v>
      </c>
      <c r="BT50" s="18">
        <f>'март 2016 '!BT45+'февраль 2016'!BT44+'январь 2016'!BT45</f>
        <v>0</v>
      </c>
      <c r="BU50" s="18">
        <f>'март 2016 '!BU45+'февраль 2016'!BU44+'январь 2016'!BU45</f>
        <v>0</v>
      </c>
      <c r="BV50" s="18">
        <f>'март 2016 '!BV45+'февраль 2016'!BV44+'январь 2016'!BV45</f>
        <v>0</v>
      </c>
      <c r="BW50" s="18">
        <f>'март 2016 '!BW45+'февраль 2016'!BW44+'январь 2016'!BW45</f>
        <v>0</v>
      </c>
      <c r="BX50" s="18">
        <f>'март 2016 '!BX45+'февраль 2016'!BX44+'январь 2016'!BX45</f>
        <v>0</v>
      </c>
      <c r="BY50" s="18">
        <f>'март 2016 '!BY45+'февраль 2016'!BY44+'январь 2016'!BY45</f>
        <v>4.1369999999999996</v>
      </c>
      <c r="BZ50" s="18">
        <f>'март 2016 '!BZ45+'февраль 2016'!BZ44+'январь 2016'!BZ45</f>
        <v>0</v>
      </c>
      <c r="CA50" s="18">
        <f>'март 2016 '!CA45+'февраль 2016'!CA44+'январь 2016'!CA45</f>
        <v>0</v>
      </c>
      <c r="CB50" s="18">
        <f>'март 2016 '!CB45+'февраль 2016'!CB44+'январь 2016'!CB45</f>
        <v>0</v>
      </c>
      <c r="CC50" s="18">
        <f>'март 2016 '!CC45+'февраль 2016'!CC44+'январь 2016'!CC45</f>
        <v>0</v>
      </c>
      <c r="CD50" s="18">
        <f>'март 2016 '!CD45+'февраль 2016'!CD44+'январь 2016'!CD45</f>
        <v>0</v>
      </c>
      <c r="CE50" s="18">
        <f>'март 2016 '!CE45+'февраль 2016'!CE44+'январь 2016'!CE45</f>
        <v>0</v>
      </c>
      <c r="CF50" s="18">
        <f>'март 2016 '!CF45+'февраль 2016'!CF44+'январь 2016'!CF45</f>
        <v>0</v>
      </c>
      <c r="CG50" s="18">
        <f>'март 2016 '!CG45+'февраль 2016'!CG44+'январь 2016'!CG45</f>
        <v>0</v>
      </c>
      <c r="CH50" s="18">
        <f>'март 2016 '!CH45+'февраль 2016'!CH44+'январь 2016'!CH45</f>
        <v>0</v>
      </c>
      <c r="CI50" s="18">
        <f>'март 2016 '!CI45+'февраль 2016'!CI44+'январь 2016'!CI45</f>
        <v>0</v>
      </c>
      <c r="CJ50" s="18">
        <f>'март 2016 '!CJ45+'февраль 2016'!CJ44+'январь 2016'!CJ45</f>
        <v>0</v>
      </c>
      <c r="CK50" s="18">
        <f>'март 2016 '!CK45+'февраль 2016'!CK44+'январь 2016'!CK45</f>
        <v>0</v>
      </c>
      <c r="CL50" s="18">
        <f>'март 2016 '!CL45+'февраль 2016'!CL44+'январь 2016'!CL45</f>
        <v>0</v>
      </c>
      <c r="CM50" s="18">
        <f>'март 2016 '!CM45+'февраль 2016'!CM44+'январь 2016'!CM45</f>
        <v>0</v>
      </c>
      <c r="CN50" s="18">
        <f>'март 2016 '!CN45+'февраль 2016'!CN44+'январь 2016'!CN45</f>
        <v>0</v>
      </c>
      <c r="CO50" s="18">
        <f>'март 2016 '!CO45+'февраль 2016'!CO44+'январь 2016'!CO45</f>
        <v>0</v>
      </c>
      <c r="CP50" s="18">
        <f>'март 2016 '!CP45+'февраль 2016'!CP44+'январь 2016'!CP45</f>
        <v>0</v>
      </c>
      <c r="CQ50" s="18">
        <f>'март 2016 '!CQ45+'февраль 2016'!CQ44+'январь 2016'!CQ45</f>
        <v>0</v>
      </c>
      <c r="CR50" s="18">
        <f>'март 2016 '!CR45+'февраль 2016'!CR44+'январь 2016'!CR45</f>
        <v>0</v>
      </c>
      <c r="CS50" s="18">
        <f>'март 2016 '!CS45+'февраль 2016'!CS44+'январь 2016'!CS45</f>
        <v>0</v>
      </c>
      <c r="CT50" s="18">
        <f>'март 2016 '!CT45+'февраль 2016'!CT44+'январь 2016'!CT45</f>
        <v>0</v>
      </c>
      <c r="CU50" s="18">
        <f>'март 2016 '!CU45+'февраль 2016'!CU44+'январь 2016'!CU45</f>
        <v>0</v>
      </c>
      <c r="CV50" s="18">
        <f>'март 2016 '!CV45+'февраль 2016'!CV44+'январь 2016'!CV45</f>
        <v>0</v>
      </c>
      <c r="CW50" s="18">
        <f>'март 2016 '!CW45+'февраль 2016'!CW44+'январь 2016'!CW45</f>
        <v>1.325</v>
      </c>
      <c r="CX50" s="18">
        <f>'март 2016 '!CX45+'февраль 2016'!CX44+'январь 2016'!CX45</f>
        <v>0</v>
      </c>
      <c r="CY50" s="18">
        <f>'март 2016 '!CY45+'февраль 2016'!CY44+'январь 2016'!CY45</f>
        <v>1.8660000000000001</v>
      </c>
      <c r="CZ50" s="18">
        <f>'март 2016 '!CZ45+'февраль 2016'!CZ44+'январь 2016'!CZ45</f>
        <v>0</v>
      </c>
      <c r="DA50" s="18">
        <f>'март 2016 '!DA45+'февраль 2016'!DA44+'январь 2016'!DA45</f>
        <v>0</v>
      </c>
      <c r="DB50" s="18">
        <f>'март 2016 '!DB45+'февраль 2016'!DB44+'январь 2016'!DB45</f>
        <v>0</v>
      </c>
      <c r="DC50" s="18">
        <f>'март 2016 '!DC45+'февраль 2016'!DC44+'январь 2016'!DC45</f>
        <v>0</v>
      </c>
      <c r="DD50" s="18">
        <f>'март 2016 '!DD45+'февраль 2016'!DD44+'январь 2016'!DD45</f>
        <v>0</v>
      </c>
      <c r="DE50" s="18">
        <f>'март 2016 '!DE45+'февраль 2016'!DE44+'январь 2016'!DE45</f>
        <v>0</v>
      </c>
      <c r="DF50" s="18">
        <f>'март 2016 '!DF45+'февраль 2016'!DF44+'январь 2016'!DF45</f>
        <v>0</v>
      </c>
      <c r="DG50" s="18">
        <f>'март 2016 '!DG45+'февраль 2016'!DG44+'январь 2016'!DG45</f>
        <v>0</v>
      </c>
      <c r="DH50" s="18">
        <f>'март 2016 '!DH45+'февраль 2016'!DH44+'январь 2016'!DH45</f>
        <v>0</v>
      </c>
      <c r="DI50" s="18">
        <f>'март 2016 '!DI45+'февраль 2016'!DI44+'январь 2016'!DI45</f>
        <v>0</v>
      </c>
      <c r="DJ50" s="18">
        <f>'март 2016 '!DJ45+'февраль 2016'!DJ44+'январь 2016'!DJ45</f>
        <v>0</v>
      </c>
      <c r="DK50" s="18">
        <f>'март 2016 '!DK45+'февраль 2016'!DK44+'январь 2016'!DK45</f>
        <v>7.3369999999999997</v>
      </c>
      <c r="DL50" s="18">
        <f>'март 2016 '!DL45+'февраль 2016'!DL44+'январь 2016'!DL45</f>
        <v>4.0759999999999996</v>
      </c>
      <c r="DM50" s="18">
        <f>'март 2016 '!DM45+'февраль 2016'!DM44+'январь 2016'!DM45</f>
        <v>3.5670000000000002</v>
      </c>
      <c r="DN50" s="18">
        <f>'март 2016 '!DN45+'февраль 2016'!DN44+'январь 2016'!DN45</f>
        <v>0</v>
      </c>
      <c r="DO50" s="18">
        <f>'март 2016 '!DO45+'февраль 2016'!DO44+'январь 2016'!DO45</f>
        <v>1.5289999999999999</v>
      </c>
      <c r="DP50" s="18">
        <f>'март 2016 '!DP45+'февраль 2016'!DP44+'январь 2016'!DP45</f>
        <v>1.6379999999999999</v>
      </c>
      <c r="DQ50" s="18">
        <f>'март 2016 '!DQ45+'февраль 2016'!DQ44+'январь 2016'!DQ45</f>
        <v>0</v>
      </c>
      <c r="DR50" s="18">
        <f>'март 2016 '!DR45+'февраль 2016'!DR44+'январь 2016'!DR45</f>
        <v>0</v>
      </c>
      <c r="DS50" s="18">
        <f>'март 2016 '!DS45+'февраль 2016'!DS44+'январь 2016'!DS45</f>
        <v>0</v>
      </c>
      <c r="DT50" s="18">
        <f>'март 2016 '!DT45+'февраль 2016'!DT44+'январь 2016'!DT45</f>
        <v>0</v>
      </c>
      <c r="DU50" s="18">
        <f>'март 2016 '!DU45+'февраль 2016'!DU44+'январь 2016'!DU45</f>
        <v>0</v>
      </c>
      <c r="DV50" s="18">
        <f>'март 2016 '!DV45+'февраль 2016'!DV44+'январь 2016'!DV45</f>
        <v>0</v>
      </c>
      <c r="DW50" s="18">
        <f>'март 2016 '!DW45+'февраль 2016'!DW44+'январь 2016'!DW45</f>
        <v>0</v>
      </c>
      <c r="DX50" s="18">
        <f>'март 2016 '!DX45+'февраль 2016'!DX44+'январь 2016'!DX45</f>
        <v>0</v>
      </c>
      <c r="DY50" s="18">
        <f>'март 2016 '!DY45+'февраль 2016'!DY44+'январь 2016'!DY45</f>
        <v>2.5129999999999999</v>
      </c>
      <c r="DZ50" s="18">
        <f>'март 2016 '!DZ45+'февраль 2016'!DZ44+'январь 2016'!DZ45</f>
        <v>0</v>
      </c>
      <c r="EA50" s="18">
        <f>'март 2016 '!EA45+'февраль 2016'!EA44+'январь 2016'!EA45</f>
        <v>0</v>
      </c>
      <c r="EB50" s="18">
        <f>'март 2016 '!EB45+'февраль 2016'!EB44+'январь 2016'!EB45</f>
        <v>2.5129999999999999</v>
      </c>
      <c r="EC50" s="18">
        <f>'март 2016 '!EC45+'февраль 2016'!EC44+'январь 2016'!EC45</f>
        <v>0</v>
      </c>
      <c r="ED50" s="18">
        <f>'март 2016 '!ED45+'февраль 2016'!ED44+'январь 2016'!ED45</f>
        <v>0</v>
      </c>
      <c r="EE50" s="18">
        <f>'март 2016 '!EE45+'февраль 2016'!EE44+'январь 2016'!EE45</f>
        <v>0</v>
      </c>
      <c r="EF50" s="18">
        <f>'март 2016 '!EF45+'февраль 2016'!EF44+'январь 2016'!EF45</f>
        <v>0</v>
      </c>
      <c r="EG50" s="18">
        <f>'март 2016 '!EG45+'февраль 2016'!EG44+'январь 2016'!EG45</f>
        <v>0</v>
      </c>
      <c r="EH50" s="18">
        <f>'март 2016 '!EH45+'февраль 2016'!EH44+'январь 2016'!EH45</f>
        <v>6.6230000000000002</v>
      </c>
      <c r="EI50" s="18">
        <f>'март 2016 '!EI45+'февраль 2016'!EI44+'январь 2016'!EI45</f>
        <v>0</v>
      </c>
      <c r="EJ50" s="18">
        <f>'март 2016 '!EJ45+'февраль 2016'!EJ44+'январь 2016'!EJ45</f>
        <v>0</v>
      </c>
      <c r="EK50" s="18">
        <f>'март 2016 '!EK45+'февраль 2016'!EK44+'январь 2016'!EK45</f>
        <v>0</v>
      </c>
      <c r="EL50" s="18">
        <f>'март 2016 '!EL45+'февраль 2016'!EL44+'январь 2016'!EL45</f>
        <v>0</v>
      </c>
      <c r="EM50" s="18">
        <f>'март 2016 '!EM45+'февраль 2016'!EM44+'январь 2016'!EM45</f>
        <v>0</v>
      </c>
      <c r="EN50" s="18">
        <f>'март 2016 '!EN45+'февраль 2016'!EN44+'январь 2016'!EN45</f>
        <v>0</v>
      </c>
      <c r="EO50" s="18">
        <f>'март 2016 '!EO45+'февраль 2016'!EO44+'январь 2016'!EO45</f>
        <v>0</v>
      </c>
      <c r="EP50" s="18">
        <f>'март 2016 '!EP45+'февраль 2016'!EP44+'январь 2016'!EP45</f>
        <v>0</v>
      </c>
      <c r="EQ50" s="18">
        <f>'март 2016 '!EQ45+'февраль 2016'!EQ44+'январь 2016'!EQ45</f>
        <v>0</v>
      </c>
      <c r="ER50" s="18">
        <f>'март 2016 '!ER45+'февраль 2016'!ER44+'январь 2016'!ER45</f>
        <v>0</v>
      </c>
      <c r="ES50" s="18">
        <f>'март 2016 '!ES45+'февраль 2016'!ES44+'январь 2016'!ES45</f>
        <v>0</v>
      </c>
      <c r="ET50" s="18">
        <f>'март 2016 '!ET45+'февраль 2016'!ET44+'январь 2016'!ET45</f>
        <v>0</v>
      </c>
      <c r="EU50" s="18">
        <f>'март 2016 '!EU45+'февраль 2016'!EU44+'январь 2016'!EU45</f>
        <v>0</v>
      </c>
      <c r="EV50" s="18">
        <f>'март 2016 '!EV45+'февраль 2016'!EV44+'январь 2016'!EV45</f>
        <v>0.157</v>
      </c>
      <c r="EW50" s="18">
        <f>'март 2016 '!EW45+'февраль 2016'!EW44+'январь 2016'!EW45</f>
        <v>0</v>
      </c>
      <c r="EX50" s="18">
        <f>'март 2016 '!EX45+'февраль 2016'!EX44+'январь 2016'!EX45</f>
        <v>0</v>
      </c>
      <c r="EY50" s="18">
        <f>'март 2016 '!EY45+'февраль 2016'!EY44+'январь 2016'!EY45</f>
        <v>2.0640000000000001</v>
      </c>
      <c r="EZ50" s="18">
        <f>'март 2016 '!EZ45+'февраль 2016'!EZ44+'январь 2016'!EZ45</f>
        <v>0</v>
      </c>
      <c r="FA50" s="18">
        <f>'март 2016 '!FA45+'февраль 2016'!FA44+'январь 2016'!FA45</f>
        <v>0</v>
      </c>
      <c r="FB50" s="18">
        <f>'март 2016 '!FB45+'февраль 2016'!FB44+'январь 2016'!FB45</f>
        <v>0</v>
      </c>
      <c r="FC50" s="18">
        <f>'март 2016 '!FC45+'февраль 2016'!FC44+'январь 2016'!FC45</f>
        <v>0</v>
      </c>
      <c r="FD50" s="18">
        <f>'март 2016 '!FD45+'февраль 2016'!FD44+'январь 2016'!FD45</f>
        <v>0</v>
      </c>
      <c r="FE50" s="18">
        <f>'март 2016 '!FE45+'февраль 2016'!FE44+'январь 2016'!FE45</f>
        <v>0</v>
      </c>
      <c r="FF50" s="18">
        <f>'март 2016 '!FF45+'февраль 2016'!FF44+'январь 2016'!FF45</f>
        <v>0</v>
      </c>
      <c r="FG50" s="18">
        <f>'март 2016 '!FG45+'февраль 2016'!FG44+'январь 2016'!FG45</f>
        <v>0</v>
      </c>
      <c r="FH50" s="18">
        <f>'март 2016 '!FH45+'февраль 2016'!FH44+'январь 2016'!FH45</f>
        <v>0</v>
      </c>
      <c r="FI50" s="18">
        <f>'март 2016 '!FI45+'февраль 2016'!FI44+'январь 2016'!FI45</f>
        <v>0</v>
      </c>
      <c r="FJ50" s="18">
        <f>'март 2016 '!FJ45+'февраль 2016'!FJ44+'январь 2016'!FJ45</f>
        <v>0</v>
      </c>
      <c r="FK50" s="18">
        <f>'март 2016 '!FK45+'февраль 2016'!FK44+'январь 2016'!FK45</f>
        <v>0</v>
      </c>
      <c r="FL50" s="18">
        <f>'март 2016 '!FL45+'февраль 2016'!FL44+'январь 2016'!FL45</f>
        <v>0</v>
      </c>
      <c r="FM50" s="18">
        <f>'март 2016 '!FM45+'февраль 2016'!FM44+'январь 2016'!FM45</f>
        <v>0</v>
      </c>
      <c r="FN50" s="18">
        <f>'март 2016 '!FN45+'февраль 2016'!FN44+'январь 2016'!FN45</f>
        <v>0</v>
      </c>
      <c r="FO50" s="18">
        <f>'март 2016 '!FO45+'февраль 2016'!FO44+'январь 2016'!FO45</f>
        <v>0</v>
      </c>
      <c r="FP50" s="18">
        <f>'март 2016 '!FP45+'февраль 2016'!FP44+'январь 2016'!FP45</f>
        <v>0</v>
      </c>
      <c r="FQ50" s="18">
        <f>'март 2016 '!FQ45+'февраль 2016'!FQ44+'январь 2016'!FQ45</f>
        <v>3.5670000000000002</v>
      </c>
      <c r="FR50" s="18">
        <f>'март 2016 '!FR45+'февраль 2016'!FR44+'январь 2016'!FR45</f>
        <v>0</v>
      </c>
      <c r="FS50" s="18">
        <f>'март 2016 '!FS45+'февраль 2016'!FS44+'январь 2016'!FS45</f>
        <v>0</v>
      </c>
      <c r="FT50" s="18">
        <f>'март 2016 '!FT45+'февраль 2016'!FT44+'январь 2016'!FT45</f>
        <v>0</v>
      </c>
      <c r="FU50" s="18">
        <f>'март 2016 '!FU45+'февраль 2016'!FU44+'январь 2016'!FU45</f>
        <v>0</v>
      </c>
      <c r="FV50" s="18">
        <f>'март 2016 '!FV45+'февраль 2016'!FV44+'январь 2016'!FV45</f>
        <v>2.601</v>
      </c>
      <c r="FW50" s="18">
        <f>'март 2016 '!FW45+'февраль 2016'!FW44+'январь 2016'!FW45</f>
        <v>0</v>
      </c>
      <c r="FX50" s="18">
        <f>'март 2016 '!FX45+'февраль 2016'!FX44+'январь 2016'!FX45</f>
        <v>1.6379999999999999</v>
      </c>
      <c r="FY50" s="18">
        <f>'март 2016 '!FY45+'февраль 2016'!FY44+'январь 2016'!FY45</f>
        <v>0.81899999999999995</v>
      </c>
      <c r="FZ50" s="18">
        <f>'март 2016 '!FZ45+'февраль 2016'!FZ44+'январь 2016'!FZ45</f>
        <v>0</v>
      </c>
      <c r="GA50" s="18">
        <f>'март 2016 '!GA45+'февраль 2016'!GA44+'январь 2016'!GA45</f>
        <v>0</v>
      </c>
      <c r="GB50" s="18">
        <f>'март 2016 '!GB45+'февраль 2016'!GB44+'январь 2016'!GB45</f>
        <v>0</v>
      </c>
      <c r="GC50" s="18">
        <f>'март 2016 '!GC45+'февраль 2016'!GC44+'январь 2016'!GC45</f>
        <v>0</v>
      </c>
      <c r="GD50" s="18">
        <f>'март 2016 '!GD45+'февраль 2016'!GD44+'январь 2016'!GD45</f>
        <v>0</v>
      </c>
      <c r="GE50" s="18">
        <f>'март 2016 '!GE45+'февраль 2016'!GE44+'январь 2016'!GE45</f>
        <v>0.81899999999999995</v>
      </c>
      <c r="GF50" s="18">
        <f>'март 2016 '!GF45+'февраль 2016'!GF44+'январь 2016'!GF45</f>
        <v>0</v>
      </c>
      <c r="GG50" s="18">
        <f>'март 2016 '!GG45+'февраль 2016'!GG44+'январь 2016'!GG45</f>
        <v>0</v>
      </c>
      <c r="GH50" s="18">
        <f>'март 2016 '!GH45+'февраль 2016'!GH44+'январь 2016'!GH45</f>
        <v>0</v>
      </c>
      <c r="GI50" s="18">
        <f>'март 2016 '!GI45+'февраль 2016'!GI44+'январь 2016'!GI45</f>
        <v>0</v>
      </c>
      <c r="GJ50" s="18">
        <f>'март 2016 '!GJ45+'февраль 2016'!GJ44+'январь 2016'!GJ45</f>
        <v>0.81899999999999995</v>
      </c>
      <c r="GK50" s="18">
        <f>'март 2016 '!GK45+'февраль 2016'!GK44+'январь 2016'!GK45</f>
        <v>0</v>
      </c>
      <c r="GL50" s="18">
        <f>'март 2016 '!GL45+'февраль 2016'!GL44+'январь 2016'!GL45</f>
        <v>0</v>
      </c>
      <c r="GM50" s="18">
        <f>'март 2016 '!GM45+'февраль 2016'!GM44+'январь 2016'!GM45</f>
        <v>0</v>
      </c>
      <c r="GN50" s="18">
        <f>'март 2016 '!GN45+'февраль 2016'!GN44+'январь 2016'!GN45</f>
        <v>0</v>
      </c>
      <c r="GO50" s="18">
        <f>'март 2016 '!GO45+'февраль 2016'!GO44+'январь 2016'!GO45</f>
        <v>0</v>
      </c>
      <c r="GP50" s="18">
        <f>'март 2016 '!GP45+'февраль 2016'!GP44+'январь 2016'!GP45</f>
        <v>4.1980000000000004</v>
      </c>
      <c r="GQ50" s="18">
        <f>'март 2016 '!GQ45+'февраль 2016'!GQ44+'январь 2016'!GQ45</f>
        <v>0.81899999999999995</v>
      </c>
      <c r="GR50" s="18">
        <f>'март 2016 '!GR45+'февраль 2016'!GR44+'январь 2016'!GR45</f>
        <v>0</v>
      </c>
      <c r="GS50" s="18">
        <f>'март 2016 '!GS45+'февраль 2016'!GS44+'январь 2016'!GS45</f>
        <v>0</v>
      </c>
      <c r="GT50" s="18">
        <f>'март 2016 '!GT45+'февраль 2016'!GT44+'январь 2016'!GT45</f>
        <v>0</v>
      </c>
      <c r="GU50" s="18">
        <f>'март 2016 '!GU45+'февраль 2016'!GU44+'январь 2016'!GU45</f>
        <v>0</v>
      </c>
      <c r="GV50" s="18">
        <f>'март 2016 '!GV45+'февраль 2016'!GV44+'январь 2016'!GV45</f>
        <v>0</v>
      </c>
      <c r="GW50" s="18">
        <f>'март 2016 '!GW45+'февраль 2016'!GW44+'январь 2016'!GW45</f>
        <v>0</v>
      </c>
      <c r="GX50" s="18">
        <f>'март 2016 '!GX45+'февраль 2016'!GX44+'январь 2016'!GX45</f>
        <v>0</v>
      </c>
      <c r="GY50" s="18">
        <f>'март 2016 '!GY45+'февраль 2016'!GY44+'январь 2016'!GY45</f>
        <v>0</v>
      </c>
      <c r="GZ50" s="18">
        <f>'март 2016 '!GZ45+'февраль 2016'!GZ44+'январь 2016'!GZ45</f>
        <v>0.81899999999999995</v>
      </c>
      <c r="HA50" s="18">
        <f>'март 2016 '!HA45+'февраль 2016'!HA44+'январь 2016'!HA45</f>
        <v>0</v>
      </c>
      <c r="HB50" s="18">
        <f>'март 2016 '!HB45+'февраль 2016'!HB44+'январь 2016'!HB45</f>
        <v>3.02</v>
      </c>
      <c r="HC50" s="18">
        <f>'март 2016 '!HC45+'февраль 2016'!HC44+'январь 2016'!HC45</f>
        <v>0.44700000000000001</v>
      </c>
      <c r="HD50" s="18">
        <f>'март 2016 '!HD45+'февраль 2016'!HD44+'январь 2016'!HD45</f>
        <v>0</v>
      </c>
      <c r="HE50" s="18">
        <f>'март 2016 '!HE45+'февраль 2016'!HE44+'январь 2016'!HE45</f>
        <v>0</v>
      </c>
      <c r="HF50" s="18">
        <f>'март 2016 '!HF45+'февраль 2016'!HF44+'январь 2016'!HF45</f>
        <v>0</v>
      </c>
      <c r="HG50" s="18">
        <f>'март 2016 '!HG45+'февраль 2016'!HG44+'январь 2016'!HG45</f>
        <v>0</v>
      </c>
      <c r="HH50" s="18">
        <f>'март 2016 '!HH45+'февраль 2016'!HH44+'январь 2016'!HH45</f>
        <v>0</v>
      </c>
      <c r="HI50" s="18">
        <f>'март 2016 '!HI45+'февраль 2016'!HI44+'январь 2016'!HI45</f>
        <v>0</v>
      </c>
      <c r="HJ50" s="18">
        <f>'март 2016 '!HJ45+'февраль 2016'!HJ44+'январь 2016'!HJ45</f>
        <v>0</v>
      </c>
      <c r="HK50" s="18">
        <f>'март 2016 '!HK45+'февраль 2016'!HK44+'январь 2016'!HK45</f>
        <v>0.76100000000000001</v>
      </c>
      <c r="HL50" s="18">
        <f>'март 2016 '!HL45+'февраль 2016'!HL44+'январь 2016'!HL45</f>
        <v>0</v>
      </c>
      <c r="HM50" s="18">
        <f>'март 2016 '!HM45+'февраль 2016'!HM44+'январь 2016'!HM45</f>
        <v>0</v>
      </c>
      <c r="HN50" s="18">
        <f>'март 2016 '!HN45+'февраль 2016'!HN44+'январь 2016'!HN45</f>
        <v>0</v>
      </c>
      <c r="HO50" s="18">
        <f>'март 2016 '!HO45+'февраль 2016'!HO44+'январь 2016'!HO45</f>
        <v>0</v>
      </c>
      <c r="HP50" s="18">
        <f>'март 2016 '!HP45+'февраль 2016'!HP44+'январь 2016'!HP45</f>
        <v>0</v>
      </c>
      <c r="HQ50" s="18">
        <f>'март 2016 '!HQ45+'февраль 2016'!HQ44+'январь 2016'!HQ45</f>
        <v>0</v>
      </c>
      <c r="HR50" s="18">
        <f>'март 2016 '!HR45+'февраль 2016'!HR44+'январь 2016'!HR45</f>
        <v>0</v>
      </c>
      <c r="HS50" s="18">
        <f>'март 2016 '!HS45+'февраль 2016'!HS44+'январь 2016'!HS45</f>
        <v>0</v>
      </c>
      <c r="HT50" s="18">
        <f>'март 2016 '!HT45+'февраль 2016'!HT44+'январь 2016'!HT45</f>
        <v>0</v>
      </c>
      <c r="HU50" s="18">
        <f>'март 2016 '!HU45+'февраль 2016'!HU44+'январь 2016'!HU45</f>
        <v>0</v>
      </c>
      <c r="HV50" s="18">
        <f>'март 2016 '!HV45+'февраль 2016'!HV44+'январь 2016'!HV45</f>
        <v>0</v>
      </c>
      <c r="HW50" s="18">
        <f>'март 2016 '!HW45+'февраль 2016'!HW44+'январь 2016'!HW45</f>
        <v>3.363</v>
      </c>
      <c r="HX50" s="18">
        <f>'март 2016 '!HX45+'февраль 2016'!HX44+'январь 2016'!HX45</f>
        <v>0.157</v>
      </c>
      <c r="HY50" s="18">
        <f>'март 2016 '!HY45+'февраль 2016'!HY44+'январь 2016'!HY45</f>
        <v>0</v>
      </c>
      <c r="HZ50" s="18">
        <f>'март 2016 '!HZ45+'февраль 2016'!HZ44+'январь 2016'!HZ45</f>
        <v>0</v>
      </c>
      <c r="IA50" s="18">
        <f>'март 2016 '!IA45+'февраль 2016'!IA44+'январь 2016'!IA45</f>
        <v>0</v>
      </c>
      <c r="IB50" s="18">
        <f>'март 2016 '!IB45+'февраль 2016'!IB44+'январь 2016'!IB45</f>
        <v>0</v>
      </c>
      <c r="IC50" s="18">
        <f>'март 2016 '!IC45+'февраль 2016'!IC44+'январь 2016'!IC45</f>
        <v>0</v>
      </c>
      <c r="ID50" s="18">
        <f>'март 2016 '!ID45+'февраль 2016'!ID44+'январь 2016'!ID45</f>
        <v>0</v>
      </c>
      <c r="IE50" s="18">
        <f>'март 2016 '!IE45+'февраль 2016'!IE44+'январь 2016'!IE45</f>
        <v>0</v>
      </c>
      <c r="IF50" s="18">
        <f>'март 2016 '!IF45+'февраль 2016'!IF44+'январь 2016'!IF45</f>
        <v>2.71</v>
      </c>
    </row>
    <row r="51" spans="1:240" ht="13.5" customHeight="1">
      <c r="A51" s="15" t="s">
        <v>63</v>
      </c>
      <c r="B51" s="45" t="s">
        <v>64</v>
      </c>
      <c r="C51" s="16" t="s">
        <v>40</v>
      </c>
      <c r="D51" s="23">
        <f t="shared" si="4"/>
        <v>2</v>
      </c>
      <c r="E51" s="17">
        <f t="shared" si="5"/>
        <v>2</v>
      </c>
      <c r="F51" s="17"/>
      <c r="G51" s="18">
        <f>'март 2016 '!G46+'февраль 2016'!G45+'январь 2016'!G46</f>
        <v>0</v>
      </c>
      <c r="H51" s="18">
        <f>'март 2016 '!H46+'февраль 2016'!H45+'январь 2016'!H46</f>
        <v>0</v>
      </c>
      <c r="I51" s="18">
        <f>'март 2016 '!I46+'февраль 2016'!I45+'январь 2016'!I46</f>
        <v>0</v>
      </c>
      <c r="J51" s="18">
        <f>'март 2016 '!J46+'февраль 2016'!J45+'январь 2016'!J46</f>
        <v>0</v>
      </c>
      <c r="K51" s="18">
        <f>'март 2016 '!K46+'февраль 2016'!K45+'январь 2016'!K46</f>
        <v>0</v>
      </c>
      <c r="L51" s="18">
        <f>'март 2016 '!L46+'февраль 2016'!L45+'январь 2016'!L46</f>
        <v>0</v>
      </c>
      <c r="M51" s="18">
        <f>'март 2016 '!M46+'февраль 2016'!M45+'январь 2016'!M46</f>
        <v>0</v>
      </c>
      <c r="N51" s="18">
        <f>'март 2016 '!N46+'февраль 2016'!N45+'январь 2016'!N46</f>
        <v>0</v>
      </c>
      <c r="O51" s="18">
        <f>'март 2016 '!O46+'февраль 2016'!O45+'январь 2016'!O46</f>
        <v>0</v>
      </c>
      <c r="P51" s="18">
        <f>'март 2016 '!P46+'февраль 2016'!P45+'январь 2016'!P46</f>
        <v>0</v>
      </c>
      <c r="Q51" s="18">
        <f>'март 2016 '!Q46+'февраль 2016'!Q45+'январь 2016'!Q46</f>
        <v>0</v>
      </c>
      <c r="R51" s="18">
        <f>'март 2016 '!R46+'февраль 2016'!R45+'январь 2016'!R46</f>
        <v>0</v>
      </c>
      <c r="S51" s="18">
        <f>'март 2016 '!S46+'февраль 2016'!S45+'январь 2016'!S46</f>
        <v>0</v>
      </c>
      <c r="T51" s="18">
        <f>'март 2016 '!T46+'февраль 2016'!T45+'январь 2016'!T46</f>
        <v>0</v>
      </c>
      <c r="U51" s="18">
        <f>'март 2016 '!U46+'февраль 2016'!U45+'январь 2016'!U46</f>
        <v>0</v>
      </c>
      <c r="V51" s="18">
        <f>'март 2016 '!V46+'февраль 2016'!V45+'январь 2016'!V46</f>
        <v>0</v>
      </c>
      <c r="W51" s="18">
        <f>'март 2016 '!W46+'февраль 2016'!W45+'январь 2016'!W46</f>
        <v>0</v>
      </c>
      <c r="X51" s="18">
        <f>'март 2016 '!X46+'февраль 2016'!X45+'январь 2016'!X46</f>
        <v>0</v>
      </c>
      <c r="Y51" s="18">
        <f>'март 2016 '!Y46+'февраль 2016'!Y45+'январь 2016'!Y46</f>
        <v>0</v>
      </c>
      <c r="Z51" s="18">
        <f>'март 2016 '!Z46+'февраль 2016'!Z45+'январь 2016'!Z46</f>
        <v>0</v>
      </c>
      <c r="AA51" s="18">
        <f>'март 2016 '!AA46+'февраль 2016'!AA45+'январь 2016'!AA46</f>
        <v>0</v>
      </c>
      <c r="AB51" s="18">
        <f>'март 2016 '!AB46+'февраль 2016'!AB45+'январь 2016'!AB46</f>
        <v>0</v>
      </c>
      <c r="AC51" s="18">
        <f>'март 2016 '!AC46+'февраль 2016'!AC45+'январь 2016'!AC46</f>
        <v>0</v>
      </c>
      <c r="AD51" s="18">
        <f>'март 2016 '!AD46+'февраль 2016'!AD45+'январь 2016'!AD46</f>
        <v>0</v>
      </c>
      <c r="AE51" s="18">
        <f>'март 2016 '!AE46+'февраль 2016'!AE45+'январь 2016'!AE46</f>
        <v>0</v>
      </c>
      <c r="AF51" s="18">
        <f>'март 2016 '!AF46+'февраль 2016'!AF45+'январь 2016'!AF46</f>
        <v>0</v>
      </c>
      <c r="AG51" s="18">
        <f>'март 2016 '!AG46+'февраль 2016'!AG45+'январь 2016'!AG46</f>
        <v>0</v>
      </c>
      <c r="AH51" s="18">
        <f>'март 2016 '!AH46+'февраль 2016'!AH45+'январь 2016'!AH46</f>
        <v>0</v>
      </c>
      <c r="AI51" s="18">
        <f>'март 2016 '!AI46+'февраль 2016'!AI45+'январь 2016'!AI46</f>
        <v>0</v>
      </c>
      <c r="AJ51" s="18">
        <f>'март 2016 '!AJ46+'февраль 2016'!AJ45+'январь 2016'!AJ46</f>
        <v>0</v>
      </c>
      <c r="AK51" s="18">
        <f>'март 2016 '!AK46+'февраль 2016'!AK45+'январь 2016'!AK46</f>
        <v>0</v>
      </c>
      <c r="AL51" s="18">
        <f>'март 2016 '!AL46+'февраль 2016'!AL45+'январь 2016'!AL46</f>
        <v>0</v>
      </c>
      <c r="AM51" s="18">
        <f>'март 2016 '!AM46+'февраль 2016'!AM45+'январь 2016'!AM46</f>
        <v>0</v>
      </c>
      <c r="AN51" s="18">
        <f>'март 2016 '!AN46+'февраль 2016'!AN45+'январь 2016'!AN46</f>
        <v>0</v>
      </c>
      <c r="AO51" s="18">
        <f>'март 2016 '!AO46+'февраль 2016'!AO45+'январь 2016'!AO46</f>
        <v>0</v>
      </c>
      <c r="AP51" s="18">
        <f>'март 2016 '!AP46+'февраль 2016'!AP45+'январь 2016'!AP46</f>
        <v>0</v>
      </c>
      <c r="AQ51" s="18">
        <f>'март 2016 '!AQ46+'февраль 2016'!AQ45+'январь 2016'!AQ46</f>
        <v>0</v>
      </c>
      <c r="AR51" s="18">
        <f>'март 2016 '!AR46+'февраль 2016'!AR45+'январь 2016'!AR46</f>
        <v>0</v>
      </c>
      <c r="AS51" s="18">
        <f>'март 2016 '!AS46+'февраль 2016'!AS45+'январь 2016'!AS46</f>
        <v>0</v>
      </c>
      <c r="AT51" s="18">
        <f>'март 2016 '!AT46+'февраль 2016'!AT45+'январь 2016'!AT46</f>
        <v>0</v>
      </c>
      <c r="AU51" s="18">
        <f>'март 2016 '!AU46+'февраль 2016'!AU45+'январь 2016'!AU46</f>
        <v>0</v>
      </c>
      <c r="AV51" s="18">
        <f>'март 2016 '!AV46+'февраль 2016'!AV45+'январь 2016'!AV46</f>
        <v>0</v>
      </c>
      <c r="AW51" s="18">
        <f>'март 2016 '!AW46+'февраль 2016'!AW45+'январь 2016'!AW46</f>
        <v>0</v>
      </c>
      <c r="AX51" s="18">
        <f>'март 2016 '!AX46+'февраль 2016'!AX45+'январь 2016'!AX46</f>
        <v>0</v>
      </c>
      <c r="AY51" s="18">
        <f>'март 2016 '!AY46+'февраль 2016'!AY45+'январь 2016'!AY46</f>
        <v>0</v>
      </c>
      <c r="AZ51" s="18">
        <f>'март 2016 '!AZ46+'февраль 2016'!AZ45+'январь 2016'!AZ46</f>
        <v>0</v>
      </c>
      <c r="BA51" s="18">
        <f>'март 2016 '!BA46+'февраль 2016'!BA45+'январь 2016'!BA46</f>
        <v>0</v>
      </c>
      <c r="BB51" s="18">
        <f>'март 2016 '!BB46+'февраль 2016'!BB45+'январь 2016'!BB46</f>
        <v>0</v>
      </c>
      <c r="BC51" s="18">
        <f>'март 2016 '!BC46+'февраль 2016'!BC45+'январь 2016'!BC46</f>
        <v>0</v>
      </c>
      <c r="BD51" s="18">
        <f>'март 2016 '!BD46+'февраль 2016'!BD45+'январь 2016'!BD46</f>
        <v>0</v>
      </c>
      <c r="BE51" s="18">
        <f>'март 2016 '!BE46+'февраль 2016'!BE45+'январь 2016'!BE46</f>
        <v>0</v>
      </c>
      <c r="BF51" s="18">
        <f>'март 2016 '!BF46+'февраль 2016'!BF45+'январь 2016'!BF46</f>
        <v>0</v>
      </c>
      <c r="BG51" s="18">
        <f>'март 2016 '!BG46+'февраль 2016'!BG45+'январь 2016'!BG46</f>
        <v>0</v>
      </c>
      <c r="BH51" s="18">
        <f>'март 2016 '!BH46+'февраль 2016'!BH45+'январь 2016'!BH46</f>
        <v>0</v>
      </c>
      <c r="BI51" s="18">
        <f>'март 2016 '!BI46+'февраль 2016'!BI45+'январь 2016'!BI46</f>
        <v>0</v>
      </c>
      <c r="BJ51" s="18">
        <f>'март 2016 '!BJ46+'февраль 2016'!BJ45+'январь 2016'!BJ46</f>
        <v>0</v>
      </c>
      <c r="BK51" s="18">
        <f>'март 2016 '!BK46+'февраль 2016'!BK45+'январь 2016'!BK46</f>
        <v>0</v>
      </c>
      <c r="BL51" s="18">
        <f>'март 2016 '!BL46+'февраль 2016'!BL45+'январь 2016'!BL46</f>
        <v>0</v>
      </c>
      <c r="BM51" s="18">
        <f>'март 2016 '!BM46+'февраль 2016'!BM45+'январь 2016'!BM46</f>
        <v>0</v>
      </c>
      <c r="BN51" s="18">
        <f>'март 2016 '!BN46+'февраль 2016'!BN45+'январь 2016'!BN46</f>
        <v>0</v>
      </c>
      <c r="BO51" s="18">
        <f>'март 2016 '!BO46+'февраль 2016'!BO45+'январь 2016'!BO46</f>
        <v>0</v>
      </c>
      <c r="BP51" s="18">
        <f>'март 2016 '!BP46+'февраль 2016'!BP45+'январь 2016'!BP46</f>
        <v>0</v>
      </c>
      <c r="BQ51" s="18">
        <f>'март 2016 '!BQ46+'февраль 2016'!BQ45+'январь 2016'!BQ46</f>
        <v>0</v>
      </c>
      <c r="BR51" s="18">
        <f>'март 2016 '!BR46+'февраль 2016'!BR45+'январь 2016'!BR46</f>
        <v>0</v>
      </c>
      <c r="BS51" s="18">
        <f>'март 2016 '!BS46+'февраль 2016'!BS45+'январь 2016'!BS46</f>
        <v>0</v>
      </c>
      <c r="BT51" s="18">
        <f>'март 2016 '!BT46+'февраль 2016'!BT45+'январь 2016'!BT46</f>
        <v>0</v>
      </c>
      <c r="BU51" s="18">
        <f>'март 2016 '!BU46+'февраль 2016'!BU45+'январь 2016'!BU46</f>
        <v>2</v>
      </c>
      <c r="BV51" s="18">
        <f>'март 2016 '!BV46+'февраль 2016'!BV45+'январь 2016'!BV46</f>
        <v>0</v>
      </c>
      <c r="BW51" s="18">
        <f>'март 2016 '!BW46+'февраль 2016'!BW45+'январь 2016'!BW46</f>
        <v>0</v>
      </c>
      <c r="BX51" s="18">
        <f>'март 2016 '!BX46+'февраль 2016'!BX45+'январь 2016'!BX46</f>
        <v>0</v>
      </c>
      <c r="BY51" s="18">
        <f>'март 2016 '!BY46+'февраль 2016'!BY45+'январь 2016'!BY46</f>
        <v>0</v>
      </c>
      <c r="BZ51" s="18">
        <f>'март 2016 '!BZ46+'февраль 2016'!BZ45+'январь 2016'!BZ46</f>
        <v>0</v>
      </c>
      <c r="CA51" s="18">
        <f>'март 2016 '!CA46+'февраль 2016'!CA45+'январь 2016'!CA46</f>
        <v>0</v>
      </c>
      <c r="CB51" s="18">
        <f>'март 2016 '!CB46+'февраль 2016'!CB45+'январь 2016'!CB46</f>
        <v>0</v>
      </c>
      <c r="CC51" s="18">
        <f>'март 2016 '!CC46+'февраль 2016'!CC45+'январь 2016'!CC46</f>
        <v>0</v>
      </c>
      <c r="CD51" s="18">
        <f>'март 2016 '!CD46+'февраль 2016'!CD45+'январь 2016'!CD46</f>
        <v>0</v>
      </c>
      <c r="CE51" s="18">
        <f>'март 2016 '!CE46+'февраль 2016'!CE45+'январь 2016'!CE46</f>
        <v>0</v>
      </c>
      <c r="CF51" s="18">
        <f>'март 2016 '!CF46+'февраль 2016'!CF45+'январь 2016'!CF46</f>
        <v>0</v>
      </c>
      <c r="CG51" s="18">
        <f>'март 2016 '!CG46+'февраль 2016'!CG45+'январь 2016'!CG46</f>
        <v>0</v>
      </c>
      <c r="CH51" s="18">
        <f>'март 2016 '!CH46+'февраль 2016'!CH45+'январь 2016'!CH46</f>
        <v>0</v>
      </c>
      <c r="CI51" s="18">
        <f>'март 2016 '!CI46+'февраль 2016'!CI45+'январь 2016'!CI46</f>
        <v>0</v>
      </c>
      <c r="CJ51" s="18">
        <f>'март 2016 '!CJ46+'февраль 2016'!CJ45+'январь 2016'!CJ46</f>
        <v>0</v>
      </c>
      <c r="CK51" s="18">
        <f>'март 2016 '!CK46+'февраль 2016'!CK45+'январь 2016'!CK46</f>
        <v>0</v>
      </c>
      <c r="CL51" s="18">
        <f>'март 2016 '!CL46+'февраль 2016'!CL45+'январь 2016'!CL46</f>
        <v>0</v>
      </c>
      <c r="CM51" s="18">
        <f>'март 2016 '!CM46+'февраль 2016'!CM45+'январь 2016'!CM46</f>
        <v>0</v>
      </c>
      <c r="CN51" s="18">
        <f>'март 2016 '!CN46+'февраль 2016'!CN45+'январь 2016'!CN46</f>
        <v>0</v>
      </c>
      <c r="CO51" s="18">
        <f>'март 2016 '!CO46+'февраль 2016'!CO45+'январь 2016'!CO46</f>
        <v>0</v>
      </c>
      <c r="CP51" s="18">
        <f>'март 2016 '!CP46+'февраль 2016'!CP45+'январь 2016'!CP46</f>
        <v>0</v>
      </c>
      <c r="CQ51" s="18">
        <f>'март 2016 '!CQ46+'февраль 2016'!CQ45+'январь 2016'!CQ46</f>
        <v>0</v>
      </c>
      <c r="CR51" s="18">
        <f>'март 2016 '!CR46+'февраль 2016'!CR45+'январь 2016'!CR46</f>
        <v>0</v>
      </c>
      <c r="CS51" s="18">
        <f>'март 2016 '!CS46+'февраль 2016'!CS45+'январь 2016'!CS46</f>
        <v>0</v>
      </c>
      <c r="CT51" s="18">
        <f>'март 2016 '!CT46+'февраль 2016'!CT45+'январь 2016'!CT46</f>
        <v>0</v>
      </c>
      <c r="CU51" s="18">
        <f>'март 2016 '!CU46+'февраль 2016'!CU45+'январь 2016'!CU46</f>
        <v>0</v>
      </c>
      <c r="CV51" s="18">
        <f>'март 2016 '!CV46+'февраль 2016'!CV45+'январь 2016'!CV46</f>
        <v>0</v>
      </c>
      <c r="CW51" s="18">
        <f>'март 2016 '!CW46+'февраль 2016'!CW45+'январь 2016'!CW46</f>
        <v>0</v>
      </c>
      <c r="CX51" s="18">
        <f>'март 2016 '!CX46+'февраль 2016'!CX45+'январь 2016'!CX46</f>
        <v>0</v>
      </c>
      <c r="CY51" s="18">
        <f>'март 2016 '!CY46+'февраль 2016'!CY45+'январь 2016'!CY46</f>
        <v>0</v>
      </c>
      <c r="CZ51" s="18">
        <f>'март 2016 '!CZ46+'февраль 2016'!CZ45+'январь 2016'!CZ46</f>
        <v>0</v>
      </c>
      <c r="DA51" s="18">
        <f>'март 2016 '!DA46+'февраль 2016'!DA45+'январь 2016'!DA46</f>
        <v>0</v>
      </c>
      <c r="DB51" s="18">
        <f>'март 2016 '!DB46+'февраль 2016'!DB45+'январь 2016'!DB46</f>
        <v>0</v>
      </c>
      <c r="DC51" s="18">
        <f>'март 2016 '!DC46+'февраль 2016'!DC45+'январь 2016'!DC46</f>
        <v>0</v>
      </c>
      <c r="DD51" s="18">
        <f>'март 2016 '!DD46+'февраль 2016'!DD45+'январь 2016'!DD46</f>
        <v>0</v>
      </c>
      <c r="DE51" s="18">
        <f>'март 2016 '!DE46+'февраль 2016'!DE45+'январь 2016'!DE46</f>
        <v>0</v>
      </c>
      <c r="DF51" s="18">
        <f>'март 2016 '!DF46+'февраль 2016'!DF45+'январь 2016'!DF46</f>
        <v>0</v>
      </c>
      <c r="DG51" s="18">
        <f>'март 2016 '!DG46+'февраль 2016'!DG45+'январь 2016'!DG46</f>
        <v>0</v>
      </c>
      <c r="DH51" s="18">
        <f>'март 2016 '!DH46+'февраль 2016'!DH45+'январь 2016'!DH46</f>
        <v>0</v>
      </c>
      <c r="DI51" s="18">
        <f>'март 2016 '!DI46+'февраль 2016'!DI45+'январь 2016'!DI46</f>
        <v>0</v>
      </c>
      <c r="DJ51" s="18">
        <f>'март 2016 '!DJ46+'февраль 2016'!DJ45+'январь 2016'!DJ46</f>
        <v>0</v>
      </c>
      <c r="DK51" s="18">
        <f>'март 2016 '!DK46+'февраль 2016'!DK45+'январь 2016'!DK46</f>
        <v>0</v>
      </c>
      <c r="DL51" s="18">
        <f>'март 2016 '!DL46+'февраль 2016'!DL45+'январь 2016'!DL46</f>
        <v>0</v>
      </c>
      <c r="DM51" s="18">
        <f>'март 2016 '!DM46+'февраль 2016'!DM45+'январь 2016'!DM46</f>
        <v>0</v>
      </c>
      <c r="DN51" s="18">
        <f>'март 2016 '!DN46+'февраль 2016'!DN45+'январь 2016'!DN46</f>
        <v>0</v>
      </c>
      <c r="DO51" s="18">
        <f>'март 2016 '!DO46+'февраль 2016'!DO45+'январь 2016'!DO46</f>
        <v>0</v>
      </c>
      <c r="DP51" s="18">
        <f>'март 2016 '!DP46+'февраль 2016'!DP45+'январь 2016'!DP46</f>
        <v>0</v>
      </c>
      <c r="DQ51" s="18">
        <f>'март 2016 '!DQ46+'февраль 2016'!DQ45+'январь 2016'!DQ46</f>
        <v>0</v>
      </c>
      <c r="DR51" s="18">
        <f>'март 2016 '!DR46+'февраль 2016'!DR45+'январь 2016'!DR46</f>
        <v>0</v>
      </c>
      <c r="DS51" s="18">
        <f>'март 2016 '!DS46+'февраль 2016'!DS45+'январь 2016'!DS46</f>
        <v>0</v>
      </c>
      <c r="DT51" s="18">
        <f>'март 2016 '!DT46+'февраль 2016'!DT45+'январь 2016'!DT46</f>
        <v>0</v>
      </c>
      <c r="DU51" s="18">
        <f>'март 2016 '!DU46+'февраль 2016'!DU45+'январь 2016'!DU46</f>
        <v>0</v>
      </c>
      <c r="DV51" s="18">
        <f>'март 2016 '!DV46+'февраль 2016'!DV45+'январь 2016'!DV46</f>
        <v>0</v>
      </c>
      <c r="DW51" s="18">
        <f>'март 2016 '!DW46+'февраль 2016'!DW45+'январь 2016'!DW46</f>
        <v>0</v>
      </c>
      <c r="DX51" s="18">
        <f>'март 2016 '!DX46+'февраль 2016'!DX45+'январь 2016'!DX46</f>
        <v>0</v>
      </c>
      <c r="DY51" s="18">
        <f>'март 2016 '!DY46+'февраль 2016'!DY45+'январь 2016'!DY46</f>
        <v>0</v>
      </c>
      <c r="DZ51" s="18">
        <f>'март 2016 '!DZ46+'февраль 2016'!DZ45+'январь 2016'!DZ46</f>
        <v>0</v>
      </c>
      <c r="EA51" s="18">
        <f>'март 2016 '!EA46+'февраль 2016'!EA45+'январь 2016'!EA46</f>
        <v>0</v>
      </c>
      <c r="EB51" s="18">
        <f>'март 2016 '!EB46+'февраль 2016'!EB45+'январь 2016'!EB46</f>
        <v>0</v>
      </c>
      <c r="EC51" s="18">
        <f>'март 2016 '!EC46+'февраль 2016'!EC45+'январь 2016'!EC46</f>
        <v>0</v>
      </c>
      <c r="ED51" s="18">
        <f>'март 2016 '!ED46+'февраль 2016'!ED45+'январь 2016'!ED46</f>
        <v>0</v>
      </c>
      <c r="EE51" s="18">
        <f>'март 2016 '!EE46+'февраль 2016'!EE45+'январь 2016'!EE46</f>
        <v>0</v>
      </c>
      <c r="EF51" s="18">
        <f>'март 2016 '!EF46+'февраль 2016'!EF45+'январь 2016'!EF46</f>
        <v>0</v>
      </c>
      <c r="EG51" s="18">
        <f>'март 2016 '!EG46+'февраль 2016'!EG45+'январь 2016'!EG46</f>
        <v>0</v>
      </c>
      <c r="EH51" s="18">
        <f>'март 2016 '!EH46+'февраль 2016'!EH45+'январь 2016'!EH46</f>
        <v>0</v>
      </c>
      <c r="EI51" s="18">
        <f>'март 2016 '!EI46+'февраль 2016'!EI45+'январь 2016'!EI46</f>
        <v>0</v>
      </c>
      <c r="EJ51" s="18">
        <f>'март 2016 '!EJ46+'февраль 2016'!EJ45+'январь 2016'!EJ46</f>
        <v>0</v>
      </c>
      <c r="EK51" s="18">
        <f>'март 2016 '!EK46+'февраль 2016'!EK45+'январь 2016'!EK46</f>
        <v>0</v>
      </c>
      <c r="EL51" s="18">
        <f>'март 2016 '!EL46+'февраль 2016'!EL45+'январь 2016'!EL46</f>
        <v>0</v>
      </c>
      <c r="EM51" s="18">
        <f>'март 2016 '!EM46+'февраль 2016'!EM45+'январь 2016'!EM46</f>
        <v>0</v>
      </c>
      <c r="EN51" s="18">
        <f>'март 2016 '!EN46+'февраль 2016'!EN45+'январь 2016'!EN46</f>
        <v>0</v>
      </c>
      <c r="EO51" s="18">
        <f>'март 2016 '!EO46+'февраль 2016'!EO45+'январь 2016'!EO46</f>
        <v>0</v>
      </c>
      <c r="EP51" s="18">
        <f>'март 2016 '!EP46+'февраль 2016'!EP45+'январь 2016'!EP46</f>
        <v>0</v>
      </c>
      <c r="EQ51" s="18">
        <f>'март 2016 '!EQ46+'февраль 2016'!EQ45+'январь 2016'!EQ46</f>
        <v>0</v>
      </c>
      <c r="ER51" s="18">
        <f>'март 2016 '!ER46+'февраль 2016'!ER45+'январь 2016'!ER46</f>
        <v>0</v>
      </c>
      <c r="ES51" s="18">
        <f>'март 2016 '!ES46+'февраль 2016'!ES45+'январь 2016'!ES46</f>
        <v>0</v>
      </c>
      <c r="ET51" s="18">
        <f>'март 2016 '!ET46+'февраль 2016'!ET45+'январь 2016'!ET46</f>
        <v>0</v>
      </c>
      <c r="EU51" s="18">
        <f>'март 2016 '!EU46+'февраль 2016'!EU45+'январь 2016'!EU46</f>
        <v>0</v>
      </c>
      <c r="EV51" s="18">
        <f>'март 2016 '!EV46+'февраль 2016'!EV45+'январь 2016'!EV46</f>
        <v>0</v>
      </c>
      <c r="EW51" s="18">
        <f>'март 2016 '!EW46+'февраль 2016'!EW45+'январь 2016'!EW46</f>
        <v>0</v>
      </c>
      <c r="EX51" s="18">
        <f>'март 2016 '!EX46+'февраль 2016'!EX45+'январь 2016'!EX46</f>
        <v>0</v>
      </c>
      <c r="EY51" s="18">
        <f>'март 2016 '!EY46+'февраль 2016'!EY45+'январь 2016'!EY46</f>
        <v>0</v>
      </c>
      <c r="EZ51" s="18">
        <f>'март 2016 '!EZ46+'февраль 2016'!EZ45+'январь 2016'!EZ46</f>
        <v>0</v>
      </c>
      <c r="FA51" s="18">
        <f>'март 2016 '!FA46+'февраль 2016'!FA45+'январь 2016'!FA46</f>
        <v>0</v>
      </c>
      <c r="FB51" s="18">
        <f>'март 2016 '!FB46+'февраль 2016'!FB45+'январь 2016'!FB46</f>
        <v>0</v>
      </c>
      <c r="FC51" s="18">
        <f>'март 2016 '!FC46+'февраль 2016'!FC45+'январь 2016'!FC46</f>
        <v>0</v>
      </c>
      <c r="FD51" s="18">
        <f>'март 2016 '!FD46+'февраль 2016'!FD45+'январь 2016'!FD46</f>
        <v>0</v>
      </c>
      <c r="FE51" s="18">
        <f>'март 2016 '!FE46+'февраль 2016'!FE45+'январь 2016'!FE46</f>
        <v>0</v>
      </c>
      <c r="FF51" s="18">
        <f>'март 2016 '!FF46+'февраль 2016'!FF45+'январь 2016'!FF46</f>
        <v>0</v>
      </c>
      <c r="FG51" s="18">
        <f>'март 2016 '!FG46+'февраль 2016'!FG45+'январь 2016'!FG46</f>
        <v>0</v>
      </c>
      <c r="FH51" s="18">
        <f>'март 2016 '!FH46+'февраль 2016'!FH45+'январь 2016'!FH46</f>
        <v>0</v>
      </c>
      <c r="FI51" s="18">
        <f>'март 2016 '!FI46+'февраль 2016'!FI45+'январь 2016'!FI46</f>
        <v>0</v>
      </c>
      <c r="FJ51" s="18">
        <f>'март 2016 '!FJ46+'февраль 2016'!FJ45+'январь 2016'!FJ46</f>
        <v>0</v>
      </c>
      <c r="FK51" s="18">
        <f>'март 2016 '!FK46+'февраль 2016'!FK45+'январь 2016'!FK46</f>
        <v>0</v>
      </c>
      <c r="FL51" s="18">
        <f>'март 2016 '!FL46+'февраль 2016'!FL45+'январь 2016'!FL46</f>
        <v>0</v>
      </c>
      <c r="FM51" s="18">
        <f>'март 2016 '!FM46+'февраль 2016'!FM45+'январь 2016'!FM46</f>
        <v>0</v>
      </c>
      <c r="FN51" s="18">
        <f>'март 2016 '!FN46+'февраль 2016'!FN45+'январь 2016'!FN46</f>
        <v>0</v>
      </c>
      <c r="FO51" s="18">
        <f>'март 2016 '!FO46+'февраль 2016'!FO45+'январь 2016'!FO46</f>
        <v>0</v>
      </c>
      <c r="FP51" s="18">
        <f>'март 2016 '!FP46+'февраль 2016'!FP45+'январь 2016'!FP46</f>
        <v>0</v>
      </c>
      <c r="FQ51" s="18">
        <f>'март 2016 '!FQ46+'февраль 2016'!FQ45+'январь 2016'!FQ46</f>
        <v>0</v>
      </c>
      <c r="FR51" s="18">
        <f>'март 2016 '!FR46+'февраль 2016'!FR45+'январь 2016'!FR46</f>
        <v>0</v>
      </c>
      <c r="FS51" s="18">
        <f>'март 2016 '!FS46+'февраль 2016'!FS45+'январь 2016'!FS46</f>
        <v>0</v>
      </c>
      <c r="FT51" s="18">
        <f>'март 2016 '!FT46+'февраль 2016'!FT45+'январь 2016'!FT46</f>
        <v>0</v>
      </c>
      <c r="FU51" s="18">
        <f>'март 2016 '!FU46+'февраль 2016'!FU45+'январь 2016'!FU46</f>
        <v>0</v>
      </c>
      <c r="FV51" s="18">
        <f>'март 2016 '!FV46+'февраль 2016'!FV45+'январь 2016'!FV46</f>
        <v>0</v>
      </c>
      <c r="FW51" s="18">
        <f>'март 2016 '!FW46+'февраль 2016'!FW45+'январь 2016'!FW46</f>
        <v>0</v>
      </c>
      <c r="FX51" s="18">
        <f>'март 2016 '!FX46+'февраль 2016'!FX45+'январь 2016'!FX46</f>
        <v>0</v>
      </c>
      <c r="FY51" s="18">
        <f>'март 2016 '!FY46+'февраль 2016'!FY45+'январь 2016'!FY46</f>
        <v>0</v>
      </c>
      <c r="FZ51" s="18">
        <f>'март 2016 '!FZ46+'февраль 2016'!FZ45+'январь 2016'!FZ46</f>
        <v>0</v>
      </c>
      <c r="GA51" s="18">
        <f>'март 2016 '!GA46+'февраль 2016'!GA45+'январь 2016'!GA46</f>
        <v>0</v>
      </c>
      <c r="GB51" s="18">
        <f>'март 2016 '!GB46+'февраль 2016'!GB45+'январь 2016'!GB46</f>
        <v>0</v>
      </c>
      <c r="GC51" s="18">
        <f>'март 2016 '!GC46+'февраль 2016'!GC45+'январь 2016'!GC46</f>
        <v>0</v>
      </c>
      <c r="GD51" s="18">
        <f>'март 2016 '!GD46+'февраль 2016'!GD45+'январь 2016'!GD46</f>
        <v>0</v>
      </c>
      <c r="GE51" s="18">
        <f>'март 2016 '!GE46+'февраль 2016'!GE45+'январь 2016'!GE46</f>
        <v>0</v>
      </c>
      <c r="GF51" s="18">
        <f>'март 2016 '!GF46+'февраль 2016'!GF45+'январь 2016'!GF46</f>
        <v>0</v>
      </c>
      <c r="GG51" s="18">
        <f>'март 2016 '!GG46+'февраль 2016'!GG45+'январь 2016'!GG46</f>
        <v>0</v>
      </c>
      <c r="GH51" s="18">
        <f>'март 2016 '!GH46+'февраль 2016'!GH45+'январь 2016'!GH46</f>
        <v>0</v>
      </c>
      <c r="GI51" s="18">
        <f>'март 2016 '!GI46+'февраль 2016'!GI45+'январь 2016'!GI46</f>
        <v>0</v>
      </c>
      <c r="GJ51" s="18">
        <f>'март 2016 '!GJ46+'февраль 2016'!GJ45+'январь 2016'!GJ46</f>
        <v>0</v>
      </c>
      <c r="GK51" s="18">
        <f>'март 2016 '!GK46+'февраль 2016'!GK45+'январь 2016'!GK46</f>
        <v>0</v>
      </c>
      <c r="GL51" s="18">
        <f>'март 2016 '!GL46+'февраль 2016'!GL45+'январь 2016'!GL46</f>
        <v>0</v>
      </c>
      <c r="GM51" s="18">
        <f>'март 2016 '!GM46+'февраль 2016'!GM45+'январь 2016'!GM46</f>
        <v>0</v>
      </c>
      <c r="GN51" s="18">
        <f>'март 2016 '!GN46+'февраль 2016'!GN45+'январь 2016'!GN46</f>
        <v>0</v>
      </c>
      <c r="GO51" s="18">
        <f>'март 2016 '!GO46+'февраль 2016'!GO45+'январь 2016'!GO46</f>
        <v>0</v>
      </c>
      <c r="GP51" s="18">
        <f>'март 2016 '!GP46+'февраль 2016'!GP45+'январь 2016'!GP46</f>
        <v>0</v>
      </c>
      <c r="GQ51" s="18">
        <f>'март 2016 '!GQ46+'февраль 2016'!GQ45+'январь 2016'!GQ46</f>
        <v>0</v>
      </c>
      <c r="GR51" s="18">
        <f>'март 2016 '!GR46+'февраль 2016'!GR45+'январь 2016'!GR46</f>
        <v>0</v>
      </c>
      <c r="GS51" s="18">
        <f>'март 2016 '!GS46+'февраль 2016'!GS45+'январь 2016'!GS46</f>
        <v>0</v>
      </c>
      <c r="GT51" s="18">
        <f>'март 2016 '!GT46+'февраль 2016'!GT45+'январь 2016'!GT46</f>
        <v>0</v>
      </c>
      <c r="GU51" s="18">
        <f>'март 2016 '!GU46+'февраль 2016'!GU45+'январь 2016'!GU46</f>
        <v>0</v>
      </c>
      <c r="GV51" s="18">
        <f>'март 2016 '!GV46+'февраль 2016'!GV45+'январь 2016'!GV46</f>
        <v>0</v>
      </c>
      <c r="GW51" s="18">
        <f>'март 2016 '!GW46+'февраль 2016'!GW45+'январь 2016'!GW46</f>
        <v>0</v>
      </c>
      <c r="GX51" s="18">
        <f>'март 2016 '!GX46+'февраль 2016'!GX45+'январь 2016'!GX46</f>
        <v>0</v>
      </c>
      <c r="GY51" s="18">
        <f>'март 2016 '!GY46+'февраль 2016'!GY45+'январь 2016'!GY46</f>
        <v>0</v>
      </c>
      <c r="GZ51" s="18">
        <f>'март 2016 '!GZ46+'февраль 2016'!GZ45+'январь 2016'!GZ46</f>
        <v>0</v>
      </c>
      <c r="HA51" s="18">
        <f>'март 2016 '!HA46+'февраль 2016'!HA45+'январь 2016'!HA46</f>
        <v>0</v>
      </c>
      <c r="HB51" s="18">
        <f>'март 2016 '!HB46+'февраль 2016'!HB45+'январь 2016'!HB46</f>
        <v>0</v>
      </c>
      <c r="HC51" s="18">
        <f>'март 2016 '!HC46+'февраль 2016'!HC45+'январь 2016'!HC46</f>
        <v>0</v>
      </c>
      <c r="HD51" s="18">
        <f>'март 2016 '!HD46+'февраль 2016'!HD45+'январь 2016'!HD46</f>
        <v>0</v>
      </c>
      <c r="HE51" s="18">
        <f>'март 2016 '!HE46+'февраль 2016'!HE45+'январь 2016'!HE46</f>
        <v>0</v>
      </c>
      <c r="HF51" s="18">
        <f>'март 2016 '!HF46+'февраль 2016'!HF45+'январь 2016'!HF46</f>
        <v>0</v>
      </c>
      <c r="HG51" s="18">
        <f>'март 2016 '!HG46+'февраль 2016'!HG45+'январь 2016'!HG46</f>
        <v>0</v>
      </c>
      <c r="HH51" s="18">
        <f>'март 2016 '!HH46+'февраль 2016'!HH45+'январь 2016'!HH46</f>
        <v>0</v>
      </c>
      <c r="HI51" s="18">
        <f>'март 2016 '!HI46+'февраль 2016'!HI45+'январь 2016'!HI46</f>
        <v>0</v>
      </c>
      <c r="HJ51" s="18">
        <f>'март 2016 '!HJ46+'февраль 2016'!HJ45+'январь 2016'!HJ46</f>
        <v>0</v>
      </c>
      <c r="HK51" s="18">
        <f>'март 2016 '!HK46+'февраль 2016'!HK45+'январь 2016'!HK46</f>
        <v>0</v>
      </c>
      <c r="HL51" s="18">
        <f>'март 2016 '!HL46+'февраль 2016'!HL45+'январь 2016'!HL46</f>
        <v>0</v>
      </c>
      <c r="HM51" s="18">
        <f>'март 2016 '!HM46+'февраль 2016'!HM45+'январь 2016'!HM46</f>
        <v>0</v>
      </c>
      <c r="HN51" s="18">
        <f>'март 2016 '!HN46+'февраль 2016'!HN45+'январь 2016'!HN46</f>
        <v>0</v>
      </c>
      <c r="HO51" s="18">
        <f>'март 2016 '!HO46+'февраль 2016'!HO45+'январь 2016'!HO46</f>
        <v>0</v>
      </c>
      <c r="HP51" s="18">
        <f>'март 2016 '!HP46+'февраль 2016'!HP45+'январь 2016'!HP46</f>
        <v>0</v>
      </c>
      <c r="HQ51" s="18">
        <f>'март 2016 '!HQ46+'февраль 2016'!HQ45+'январь 2016'!HQ46</f>
        <v>0</v>
      </c>
      <c r="HR51" s="18">
        <f>'март 2016 '!HR46+'февраль 2016'!HR45+'январь 2016'!HR46</f>
        <v>0</v>
      </c>
      <c r="HS51" s="18">
        <f>'март 2016 '!HS46+'февраль 2016'!HS45+'январь 2016'!HS46</f>
        <v>0</v>
      </c>
      <c r="HT51" s="18">
        <f>'март 2016 '!HT46+'февраль 2016'!HT45+'январь 2016'!HT46</f>
        <v>0</v>
      </c>
      <c r="HU51" s="18">
        <f>'март 2016 '!HU46+'февраль 2016'!HU45+'январь 2016'!HU46</f>
        <v>0</v>
      </c>
      <c r="HV51" s="18">
        <f>'март 2016 '!HV46+'февраль 2016'!HV45+'январь 2016'!HV46</f>
        <v>0</v>
      </c>
      <c r="HW51" s="18">
        <f>'март 2016 '!HW46+'февраль 2016'!HW45+'январь 2016'!HW46</f>
        <v>0</v>
      </c>
      <c r="HX51" s="18">
        <f>'март 2016 '!HX46+'февраль 2016'!HX45+'январь 2016'!HX46</f>
        <v>0</v>
      </c>
      <c r="HY51" s="18">
        <f>'март 2016 '!HY46+'февраль 2016'!HY45+'январь 2016'!HY46</f>
        <v>0</v>
      </c>
      <c r="HZ51" s="18">
        <f>'март 2016 '!HZ46+'февраль 2016'!HZ45+'январь 2016'!HZ46</f>
        <v>0</v>
      </c>
      <c r="IA51" s="18">
        <f>'март 2016 '!IA46+'февраль 2016'!IA45+'январь 2016'!IA46</f>
        <v>0</v>
      </c>
      <c r="IB51" s="18">
        <f>'март 2016 '!IB46+'февраль 2016'!IB45+'январь 2016'!IB46</f>
        <v>0</v>
      </c>
      <c r="IC51" s="18">
        <f>'март 2016 '!IC46+'февраль 2016'!IC45+'январь 2016'!IC46</f>
        <v>0</v>
      </c>
      <c r="ID51" s="18">
        <f>'март 2016 '!ID46+'февраль 2016'!ID45+'январь 2016'!ID46</f>
        <v>0</v>
      </c>
      <c r="IE51" s="18">
        <f>'март 2016 '!IE46+'февраль 2016'!IE45+'январь 2016'!IE46</f>
        <v>0</v>
      </c>
      <c r="IF51" s="18">
        <f>'март 2016 '!IF46+'февраль 2016'!IF45+'январь 2016'!IF46</f>
        <v>0</v>
      </c>
    </row>
    <row r="52" spans="1:240" ht="13.5" customHeight="1">
      <c r="A52" s="15"/>
      <c r="B52" s="45"/>
      <c r="C52" s="16" t="s">
        <v>17</v>
      </c>
      <c r="D52" s="23">
        <f t="shared" si="4"/>
        <v>32.206000000000003</v>
      </c>
      <c r="E52" s="17">
        <f t="shared" si="5"/>
        <v>32.206000000000003</v>
      </c>
      <c r="F52" s="17"/>
      <c r="G52" s="18">
        <f>'март 2016 '!G47+'февраль 2016'!G46+'январь 2016'!G47</f>
        <v>0</v>
      </c>
      <c r="H52" s="18">
        <f>'март 2016 '!H47+'февраль 2016'!H46+'январь 2016'!H47</f>
        <v>0</v>
      </c>
      <c r="I52" s="18">
        <f>'март 2016 '!I47+'февраль 2016'!I46+'январь 2016'!I47</f>
        <v>0</v>
      </c>
      <c r="J52" s="18">
        <f>'март 2016 '!J47+'февраль 2016'!J46+'январь 2016'!J47</f>
        <v>0</v>
      </c>
      <c r="K52" s="18">
        <f>'март 2016 '!K47+'февраль 2016'!K46+'январь 2016'!K47</f>
        <v>0</v>
      </c>
      <c r="L52" s="18">
        <f>'март 2016 '!L47+'февраль 2016'!L46+'январь 2016'!L47</f>
        <v>0</v>
      </c>
      <c r="M52" s="18">
        <f>'март 2016 '!M47+'февраль 2016'!M46+'январь 2016'!M47</f>
        <v>0</v>
      </c>
      <c r="N52" s="18">
        <f>'март 2016 '!N47+'февраль 2016'!N46+'январь 2016'!N47</f>
        <v>0</v>
      </c>
      <c r="O52" s="18">
        <f>'март 2016 '!O47+'февраль 2016'!O46+'январь 2016'!O47</f>
        <v>0</v>
      </c>
      <c r="P52" s="18">
        <f>'март 2016 '!P47+'февраль 2016'!P46+'январь 2016'!P47</f>
        <v>0</v>
      </c>
      <c r="Q52" s="18">
        <f>'март 2016 '!Q47+'февраль 2016'!Q46+'январь 2016'!Q47</f>
        <v>0</v>
      </c>
      <c r="R52" s="18">
        <f>'март 2016 '!R47+'февраль 2016'!R46+'январь 2016'!R47</f>
        <v>0</v>
      </c>
      <c r="S52" s="18">
        <f>'март 2016 '!S47+'февраль 2016'!S46+'январь 2016'!S47</f>
        <v>0</v>
      </c>
      <c r="T52" s="18">
        <f>'март 2016 '!T47+'февраль 2016'!T46+'январь 2016'!T47</f>
        <v>0</v>
      </c>
      <c r="U52" s="18">
        <f>'март 2016 '!U47+'февраль 2016'!U46+'январь 2016'!U47</f>
        <v>0</v>
      </c>
      <c r="V52" s="18">
        <f>'март 2016 '!V47+'февраль 2016'!V46+'январь 2016'!V47</f>
        <v>0</v>
      </c>
      <c r="W52" s="18">
        <f>'март 2016 '!W47+'февраль 2016'!W46+'январь 2016'!W47</f>
        <v>0</v>
      </c>
      <c r="X52" s="18">
        <f>'март 2016 '!X47+'февраль 2016'!X46+'январь 2016'!X47</f>
        <v>0</v>
      </c>
      <c r="Y52" s="18">
        <f>'март 2016 '!Y47+'февраль 2016'!Y46+'январь 2016'!Y47</f>
        <v>0</v>
      </c>
      <c r="Z52" s="18">
        <f>'март 2016 '!Z47+'февраль 2016'!Z46+'январь 2016'!Z47</f>
        <v>0</v>
      </c>
      <c r="AA52" s="18">
        <f>'март 2016 '!AA47+'февраль 2016'!AA46+'январь 2016'!AA47</f>
        <v>0</v>
      </c>
      <c r="AB52" s="18">
        <f>'март 2016 '!AB47+'февраль 2016'!AB46+'январь 2016'!AB47</f>
        <v>0</v>
      </c>
      <c r="AC52" s="18">
        <f>'март 2016 '!AC47+'февраль 2016'!AC46+'январь 2016'!AC47</f>
        <v>0</v>
      </c>
      <c r="AD52" s="18">
        <f>'март 2016 '!AD47+'февраль 2016'!AD46+'январь 2016'!AD47</f>
        <v>0</v>
      </c>
      <c r="AE52" s="18">
        <f>'март 2016 '!AE47+'февраль 2016'!AE46+'январь 2016'!AE47</f>
        <v>0</v>
      </c>
      <c r="AF52" s="18">
        <f>'март 2016 '!AF47+'февраль 2016'!AF46+'январь 2016'!AF47</f>
        <v>0</v>
      </c>
      <c r="AG52" s="18">
        <f>'март 2016 '!AG47+'февраль 2016'!AG46+'январь 2016'!AG47</f>
        <v>0</v>
      </c>
      <c r="AH52" s="18">
        <f>'март 2016 '!AH47+'февраль 2016'!AH46+'январь 2016'!AH47</f>
        <v>0</v>
      </c>
      <c r="AI52" s="18">
        <f>'март 2016 '!AI47+'февраль 2016'!AI46+'январь 2016'!AI47</f>
        <v>0</v>
      </c>
      <c r="AJ52" s="18">
        <f>'март 2016 '!AJ47+'февраль 2016'!AJ46+'январь 2016'!AJ47</f>
        <v>0</v>
      </c>
      <c r="AK52" s="18">
        <f>'март 2016 '!AK47+'февраль 2016'!AK46+'январь 2016'!AK47</f>
        <v>0</v>
      </c>
      <c r="AL52" s="18">
        <f>'март 2016 '!AL47+'февраль 2016'!AL46+'январь 2016'!AL47</f>
        <v>0</v>
      </c>
      <c r="AM52" s="18">
        <f>'март 2016 '!AM47+'февраль 2016'!AM46+'январь 2016'!AM47</f>
        <v>0</v>
      </c>
      <c r="AN52" s="18">
        <f>'март 2016 '!AN47+'февраль 2016'!AN46+'январь 2016'!AN47</f>
        <v>0</v>
      </c>
      <c r="AO52" s="18">
        <f>'март 2016 '!AO47+'февраль 2016'!AO46+'январь 2016'!AO47</f>
        <v>0</v>
      </c>
      <c r="AP52" s="18">
        <f>'март 2016 '!AP47+'февраль 2016'!AP46+'январь 2016'!AP47</f>
        <v>0</v>
      </c>
      <c r="AQ52" s="18">
        <f>'март 2016 '!AQ47+'февраль 2016'!AQ46+'январь 2016'!AQ47</f>
        <v>0</v>
      </c>
      <c r="AR52" s="18">
        <f>'март 2016 '!AR47+'февраль 2016'!AR46+'январь 2016'!AR47</f>
        <v>0</v>
      </c>
      <c r="AS52" s="18">
        <f>'март 2016 '!AS47+'февраль 2016'!AS46+'январь 2016'!AS47</f>
        <v>0</v>
      </c>
      <c r="AT52" s="18">
        <f>'март 2016 '!AT47+'февраль 2016'!AT46+'январь 2016'!AT47</f>
        <v>0</v>
      </c>
      <c r="AU52" s="18">
        <f>'март 2016 '!AU47+'февраль 2016'!AU46+'январь 2016'!AU47</f>
        <v>0</v>
      </c>
      <c r="AV52" s="18">
        <f>'март 2016 '!AV47+'февраль 2016'!AV46+'январь 2016'!AV47</f>
        <v>0</v>
      </c>
      <c r="AW52" s="18">
        <f>'март 2016 '!AW47+'февраль 2016'!AW46+'январь 2016'!AW47</f>
        <v>0</v>
      </c>
      <c r="AX52" s="18">
        <f>'март 2016 '!AX47+'февраль 2016'!AX46+'январь 2016'!AX47</f>
        <v>0</v>
      </c>
      <c r="AY52" s="18">
        <f>'март 2016 '!AY47+'февраль 2016'!AY46+'январь 2016'!AY47</f>
        <v>0</v>
      </c>
      <c r="AZ52" s="18">
        <f>'март 2016 '!AZ47+'февраль 2016'!AZ46+'январь 2016'!AZ47</f>
        <v>0</v>
      </c>
      <c r="BA52" s="18">
        <f>'март 2016 '!BA47+'февраль 2016'!BA46+'январь 2016'!BA47</f>
        <v>0</v>
      </c>
      <c r="BB52" s="18">
        <f>'март 2016 '!BB47+'февраль 2016'!BB46+'январь 2016'!BB47</f>
        <v>0</v>
      </c>
      <c r="BC52" s="18">
        <f>'март 2016 '!BC47+'февраль 2016'!BC46+'январь 2016'!BC47</f>
        <v>0</v>
      </c>
      <c r="BD52" s="18">
        <f>'март 2016 '!BD47+'февраль 2016'!BD46+'январь 2016'!BD47</f>
        <v>0</v>
      </c>
      <c r="BE52" s="18">
        <f>'март 2016 '!BE47+'февраль 2016'!BE46+'январь 2016'!BE47</f>
        <v>0</v>
      </c>
      <c r="BF52" s="18">
        <f>'март 2016 '!BF47+'февраль 2016'!BF46+'январь 2016'!BF47</f>
        <v>0</v>
      </c>
      <c r="BG52" s="18">
        <f>'март 2016 '!BG47+'февраль 2016'!BG46+'январь 2016'!BG47</f>
        <v>0</v>
      </c>
      <c r="BH52" s="18">
        <f>'март 2016 '!BH47+'февраль 2016'!BH46+'январь 2016'!BH47</f>
        <v>0</v>
      </c>
      <c r="BI52" s="18">
        <f>'март 2016 '!BI47+'февраль 2016'!BI46+'январь 2016'!BI47</f>
        <v>0</v>
      </c>
      <c r="BJ52" s="18">
        <f>'март 2016 '!BJ47+'февраль 2016'!BJ46+'январь 2016'!BJ47</f>
        <v>0</v>
      </c>
      <c r="BK52" s="18">
        <f>'март 2016 '!BK47+'февраль 2016'!BK46+'январь 2016'!BK47</f>
        <v>0</v>
      </c>
      <c r="BL52" s="18">
        <f>'март 2016 '!BL47+'февраль 2016'!BL46+'январь 2016'!BL47</f>
        <v>0</v>
      </c>
      <c r="BM52" s="18">
        <f>'март 2016 '!BM47+'февраль 2016'!BM46+'январь 2016'!BM47</f>
        <v>0</v>
      </c>
      <c r="BN52" s="18">
        <f>'март 2016 '!BN47+'февраль 2016'!BN46+'январь 2016'!BN47</f>
        <v>0</v>
      </c>
      <c r="BO52" s="18">
        <f>'март 2016 '!BO47+'февраль 2016'!BO46+'январь 2016'!BO47</f>
        <v>0</v>
      </c>
      <c r="BP52" s="18">
        <f>'март 2016 '!BP47+'февраль 2016'!BP46+'январь 2016'!BP47</f>
        <v>0</v>
      </c>
      <c r="BQ52" s="18">
        <f>'март 2016 '!BQ47+'февраль 2016'!BQ46+'январь 2016'!BQ47</f>
        <v>0</v>
      </c>
      <c r="BR52" s="18">
        <f>'март 2016 '!BR47+'февраль 2016'!BR46+'январь 2016'!BR47</f>
        <v>0</v>
      </c>
      <c r="BS52" s="18">
        <f>'март 2016 '!BS47+'февраль 2016'!BS46+'январь 2016'!BS47</f>
        <v>0</v>
      </c>
      <c r="BT52" s="18">
        <f>'март 2016 '!BT47+'февраль 2016'!BT46+'январь 2016'!BT47</f>
        <v>0</v>
      </c>
      <c r="BU52" s="18">
        <f>'март 2016 '!BU47+'февраль 2016'!BU46+'январь 2016'!BU47</f>
        <v>32.206000000000003</v>
      </c>
      <c r="BV52" s="18">
        <f>'март 2016 '!BV47+'февраль 2016'!BV46+'январь 2016'!BV47</f>
        <v>0</v>
      </c>
      <c r="BW52" s="18">
        <f>'март 2016 '!BW47+'февраль 2016'!BW46+'январь 2016'!BW47</f>
        <v>0</v>
      </c>
      <c r="BX52" s="18">
        <f>'март 2016 '!BX47+'февраль 2016'!BX46+'январь 2016'!BX47</f>
        <v>0</v>
      </c>
      <c r="BY52" s="18">
        <f>'март 2016 '!BY47+'февраль 2016'!BY46+'январь 2016'!BY47</f>
        <v>0</v>
      </c>
      <c r="BZ52" s="18">
        <f>'март 2016 '!BZ47+'февраль 2016'!BZ46+'январь 2016'!BZ47</f>
        <v>0</v>
      </c>
      <c r="CA52" s="18">
        <f>'март 2016 '!CA47+'февраль 2016'!CA46+'январь 2016'!CA47</f>
        <v>0</v>
      </c>
      <c r="CB52" s="18">
        <f>'март 2016 '!CB47+'февраль 2016'!CB46+'январь 2016'!CB47</f>
        <v>0</v>
      </c>
      <c r="CC52" s="18">
        <f>'март 2016 '!CC47+'февраль 2016'!CC46+'январь 2016'!CC47</f>
        <v>0</v>
      </c>
      <c r="CD52" s="18">
        <f>'март 2016 '!CD47+'февраль 2016'!CD46+'январь 2016'!CD47</f>
        <v>0</v>
      </c>
      <c r="CE52" s="18">
        <f>'март 2016 '!CE47+'февраль 2016'!CE46+'январь 2016'!CE47</f>
        <v>0</v>
      </c>
      <c r="CF52" s="18">
        <f>'март 2016 '!CF47+'февраль 2016'!CF46+'январь 2016'!CF47</f>
        <v>0</v>
      </c>
      <c r="CG52" s="18">
        <f>'март 2016 '!CG47+'февраль 2016'!CG46+'январь 2016'!CG47</f>
        <v>0</v>
      </c>
      <c r="CH52" s="18">
        <f>'март 2016 '!CH47+'февраль 2016'!CH46+'январь 2016'!CH47</f>
        <v>0</v>
      </c>
      <c r="CI52" s="18">
        <f>'март 2016 '!CI47+'февраль 2016'!CI46+'январь 2016'!CI47</f>
        <v>0</v>
      </c>
      <c r="CJ52" s="18">
        <f>'март 2016 '!CJ47+'февраль 2016'!CJ46+'январь 2016'!CJ47</f>
        <v>0</v>
      </c>
      <c r="CK52" s="18">
        <f>'март 2016 '!CK47+'февраль 2016'!CK46+'январь 2016'!CK47</f>
        <v>0</v>
      </c>
      <c r="CL52" s="18">
        <f>'март 2016 '!CL47+'февраль 2016'!CL46+'январь 2016'!CL47</f>
        <v>0</v>
      </c>
      <c r="CM52" s="18">
        <f>'март 2016 '!CM47+'февраль 2016'!CM46+'январь 2016'!CM47</f>
        <v>0</v>
      </c>
      <c r="CN52" s="18">
        <f>'март 2016 '!CN47+'февраль 2016'!CN46+'январь 2016'!CN47</f>
        <v>0</v>
      </c>
      <c r="CO52" s="18">
        <f>'март 2016 '!CO47+'февраль 2016'!CO46+'январь 2016'!CO47</f>
        <v>0</v>
      </c>
      <c r="CP52" s="18">
        <f>'март 2016 '!CP47+'февраль 2016'!CP46+'январь 2016'!CP47</f>
        <v>0</v>
      </c>
      <c r="CQ52" s="18">
        <f>'март 2016 '!CQ47+'февраль 2016'!CQ46+'январь 2016'!CQ47</f>
        <v>0</v>
      </c>
      <c r="CR52" s="18">
        <f>'март 2016 '!CR47+'февраль 2016'!CR46+'январь 2016'!CR47</f>
        <v>0</v>
      </c>
      <c r="CS52" s="18">
        <f>'март 2016 '!CS47+'февраль 2016'!CS46+'январь 2016'!CS47</f>
        <v>0</v>
      </c>
      <c r="CT52" s="18">
        <f>'март 2016 '!CT47+'февраль 2016'!CT46+'январь 2016'!CT47</f>
        <v>0</v>
      </c>
      <c r="CU52" s="18">
        <f>'март 2016 '!CU47+'февраль 2016'!CU46+'январь 2016'!CU47</f>
        <v>0</v>
      </c>
      <c r="CV52" s="18">
        <f>'март 2016 '!CV47+'февраль 2016'!CV46+'январь 2016'!CV47</f>
        <v>0</v>
      </c>
      <c r="CW52" s="18">
        <f>'март 2016 '!CW47+'февраль 2016'!CW46+'январь 2016'!CW47</f>
        <v>0</v>
      </c>
      <c r="CX52" s="18">
        <f>'март 2016 '!CX47+'февраль 2016'!CX46+'январь 2016'!CX47</f>
        <v>0</v>
      </c>
      <c r="CY52" s="18">
        <f>'март 2016 '!CY47+'февраль 2016'!CY46+'январь 2016'!CY47</f>
        <v>0</v>
      </c>
      <c r="CZ52" s="18">
        <f>'март 2016 '!CZ47+'февраль 2016'!CZ46+'январь 2016'!CZ47</f>
        <v>0</v>
      </c>
      <c r="DA52" s="18">
        <f>'март 2016 '!DA47+'февраль 2016'!DA46+'январь 2016'!DA47</f>
        <v>0</v>
      </c>
      <c r="DB52" s="18">
        <f>'март 2016 '!DB47+'февраль 2016'!DB46+'январь 2016'!DB47</f>
        <v>0</v>
      </c>
      <c r="DC52" s="18">
        <f>'март 2016 '!DC47+'февраль 2016'!DC46+'январь 2016'!DC47</f>
        <v>0</v>
      </c>
      <c r="DD52" s="18">
        <f>'март 2016 '!DD47+'февраль 2016'!DD46+'январь 2016'!DD47</f>
        <v>0</v>
      </c>
      <c r="DE52" s="18">
        <f>'март 2016 '!DE47+'февраль 2016'!DE46+'январь 2016'!DE47</f>
        <v>0</v>
      </c>
      <c r="DF52" s="18">
        <f>'март 2016 '!DF47+'февраль 2016'!DF46+'январь 2016'!DF47</f>
        <v>0</v>
      </c>
      <c r="DG52" s="18">
        <f>'март 2016 '!DG47+'февраль 2016'!DG46+'январь 2016'!DG47</f>
        <v>0</v>
      </c>
      <c r="DH52" s="18">
        <f>'март 2016 '!DH47+'февраль 2016'!DH46+'январь 2016'!DH47</f>
        <v>0</v>
      </c>
      <c r="DI52" s="18">
        <f>'март 2016 '!DI47+'февраль 2016'!DI46+'январь 2016'!DI47</f>
        <v>0</v>
      </c>
      <c r="DJ52" s="18">
        <f>'март 2016 '!DJ47+'февраль 2016'!DJ46+'январь 2016'!DJ47</f>
        <v>0</v>
      </c>
      <c r="DK52" s="18">
        <f>'март 2016 '!DK47+'февраль 2016'!DK46+'январь 2016'!DK47</f>
        <v>0</v>
      </c>
      <c r="DL52" s="18">
        <f>'март 2016 '!DL47+'февраль 2016'!DL46+'январь 2016'!DL47</f>
        <v>0</v>
      </c>
      <c r="DM52" s="18">
        <f>'март 2016 '!DM47+'февраль 2016'!DM46+'январь 2016'!DM47</f>
        <v>0</v>
      </c>
      <c r="DN52" s="18">
        <f>'март 2016 '!DN47+'февраль 2016'!DN46+'январь 2016'!DN47</f>
        <v>0</v>
      </c>
      <c r="DO52" s="18">
        <f>'март 2016 '!DO47+'февраль 2016'!DO46+'январь 2016'!DO47</f>
        <v>0</v>
      </c>
      <c r="DP52" s="18">
        <f>'март 2016 '!DP47+'февраль 2016'!DP46+'январь 2016'!DP47</f>
        <v>0</v>
      </c>
      <c r="DQ52" s="18">
        <f>'март 2016 '!DQ47+'февраль 2016'!DQ46+'январь 2016'!DQ47</f>
        <v>0</v>
      </c>
      <c r="DR52" s="18">
        <f>'март 2016 '!DR47+'февраль 2016'!DR46+'январь 2016'!DR47</f>
        <v>0</v>
      </c>
      <c r="DS52" s="18">
        <f>'март 2016 '!DS47+'февраль 2016'!DS46+'январь 2016'!DS47</f>
        <v>0</v>
      </c>
      <c r="DT52" s="18">
        <f>'март 2016 '!DT47+'февраль 2016'!DT46+'январь 2016'!DT47</f>
        <v>0</v>
      </c>
      <c r="DU52" s="18">
        <f>'март 2016 '!DU47+'февраль 2016'!DU46+'январь 2016'!DU47</f>
        <v>0</v>
      </c>
      <c r="DV52" s="18">
        <f>'март 2016 '!DV47+'февраль 2016'!DV46+'январь 2016'!DV47</f>
        <v>0</v>
      </c>
      <c r="DW52" s="18">
        <f>'март 2016 '!DW47+'февраль 2016'!DW46+'январь 2016'!DW47</f>
        <v>0</v>
      </c>
      <c r="DX52" s="18">
        <f>'март 2016 '!DX47+'февраль 2016'!DX46+'январь 2016'!DX47</f>
        <v>0</v>
      </c>
      <c r="DY52" s="18">
        <f>'март 2016 '!DY47+'февраль 2016'!DY46+'январь 2016'!DY47</f>
        <v>0</v>
      </c>
      <c r="DZ52" s="18">
        <f>'март 2016 '!DZ47+'февраль 2016'!DZ46+'январь 2016'!DZ47</f>
        <v>0</v>
      </c>
      <c r="EA52" s="18">
        <f>'март 2016 '!EA47+'февраль 2016'!EA46+'январь 2016'!EA47</f>
        <v>0</v>
      </c>
      <c r="EB52" s="18">
        <f>'март 2016 '!EB47+'февраль 2016'!EB46+'январь 2016'!EB47</f>
        <v>0</v>
      </c>
      <c r="EC52" s="18">
        <f>'март 2016 '!EC47+'февраль 2016'!EC46+'январь 2016'!EC47</f>
        <v>0</v>
      </c>
      <c r="ED52" s="18">
        <f>'март 2016 '!ED47+'февраль 2016'!ED46+'январь 2016'!ED47</f>
        <v>0</v>
      </c>
      <c r="EE52" s="18">
        <f>'март 2016 '!EE47+'февраль 2016'!EE46+'январь 2016'!EE47</f>
        <v>0</v>
      </c>
      <c r="EF52" s="18">
        <f>'март 2016 '!EF47+'февраль 2016'!EF46+'январь 2016'!EF47</f>
        <v>0</v>
      </c>
      <c r="EG52" s="18">
        <f>'март 2016 '!EG47+'февраль 2016'!EG46+'январь 2016'!EG47</f>
        <v>0</v>
      </c>
      <c r="EH52" s="18">
        <f>'март 2016 '!EH47+'февраль 2016'!EH46+'январь 2016'!EH47</f>
        <v>0</v>
      </c>
      <c r="EI52" s="18">
        <f>'март 2016 '!EI47+'февраль 2016'!EI46+'январь 2016'!EI47</f>
        <v>0</v>
      </c>
      <c r="EJ52" s="18">
        <f>'март 2016 '!EJ47+'февраль 2016'!EJ46+'январь 2016'!EJ47</f>
        <v>0</v>
      </c>
      <c r="EK52" s="18">
        <f>'март 2016 '!EK47+'февраль 2016'!EK46+'январь 2016'!EK47</f>
        <v>0</v>
      </c>
      <c r="EL52" s="18">
        <f>'март 2016 '!EL47+'февраль 2016'!EL46+'январь 2016'!EL47</f>
        <v>0</v>
      </c>
      <c r="EM52" s="18">
        <f>'март 2016 '!EM47+'февраль 2016'!EM46+'январь 2016'!EM47</f>
        <v>0</v>
      </c>
      <c r="EN52" s="18">
        <f>'март 2016 '!EN47+'февраль 2016'!EN46+'январь 2016'!EN47</f>
        <v>0</v>
      </c>
      <c r="EO52" s="18">
        <f>'март 2016 '!EO47+'февраль 2016'!EO46+'январь 2016'!EO47</f>
        <v>0</v>
      </c>
      <c r="EP52" s="18">
        <f>'март 2016 '!EP47+'февраль 2016'!EP46+'январь 2016'!EP47</f>
        <v>0</v>
      </c>
      <c r="EQ52" s="18">
        <f>'март 2016 '!EQ47+'февраль 2016'!EQ46+'январь 2016'!EQ47</f>
        <v>0</v>
      </c>
      <c r="ER52" s="18">
        <f>'март 2016 '!ER47+'февраль 2016'!ER46+'январь 2016'!ER47</f>
        <v>0</v>
      </c>
      <c r="ES52" s="18">
        <f>'март 2016 '!ES47+'февраль 2016'!ES46+'январь 2016'!ES47</f>
        <v>0</v>
      </c>
      <c r="ET52" s="18">
        <f>'март 2016 '!ET47+'февраль 2016'!ET46+'январь 2016'!ET47</f>
        <v>0</v>
      </c>
      <c r="EU52" s="18">
        <f>'март 2016 '!EU47+'февраль 2016'!EU46+'январь 2016'!EU47</f>
        <v>0</v>
      </c>
      <c r="EV52" s="18">
        <f>'март 2016 '!EV47+'февраль 2016'!EV46+'январь 2016'!EV47</f>
        <v>0</v>
      </c>
      <c r="EW52" s="18">
        <f>'март 2016 '!EW47+'февраль 2016'!EW46+'январь 2016'!EW47</f>
        <v>0</v>
      </c>
      <c r="EX52" s="18">
        <f>'март 2016 '!EX47+'февраль 2016'!EX46+'январь 2016'!EX47</f>
        <v>0</v>
      </c>
      <c r="EY52" s="18">
        <f>'март 2016 '!EY47+'февраль 2016'!EY46+'январь 2016'!EY47</f>
        <v>0</v>
      </c>
      <c r="EZ52" s="18">
        <f>'март 2016 '!EZ47+'февраль 2016'!EZ46+'январь 2016'!EZ47</f>
        <v>0</v>
      </c>
      <c r="FA52" s="18">
        <f>'март 2016 '!FA47+'февраль 2016'!FA46+'январь 2016'!FA47</f>
        <v>0</v>
      </c>
      <c r="FB52" s="18">
        <f>'март 2016 '!FB47+'февраль 2016'!FB46+'январь 2016'!FB47</f>
        <v>0</v>
      </c>
      <c r="FC52" s="18">
        <f>'март 2016 '!FC47+'февраль 2016'!FC46+'январь 2016'!FC47</f>
        <v>0</v>
      </c>
      <c r="FD52" s="18">
        <f>'март 2016 '!FD47+'февраль 2016'!FD46+'январь 2016'!FD47</f>
        <v>0</v>
      </c>
      <c r="FE52" s="18">
        <f>'март 2016 '!FE47+'февраль 2016'!FE46+'январь 2016'!FE47</f>
        <v>0</v>
      </c>
      <c r="FF52" s="18">
        <f>'март 2016 '!FF47+'февраль 2016'!FF46+'январь 2016'!FF47</f>
        <v>0</v>
      </c>
      <c r="FG52" s="18">
        <f>'март 2016 '!FG47+'февраль 2016'!FG46+'январь 2016'!FG47</f>
        <v>0</v>
      </c>
      <c r="FH52" s="18">
        <f>'март 2016 '!FH47+'февраль 2016'!FH46+'январь 2016'!FH47</f>
        <v>0</v>
      </c>
      <c r="FI52" s="18">
        <f>'март 2016 '!FI47+'февраль 2016'!FI46+'январь 2016'!FI47</f>
        <v>0</v>
      </c>
      <c r="FJ52" s="18">
        <f>'март 2016 '!FJ47+'февраль 2016'!FJ46+'январь 2016'!FJ47</f>
        <v>0</v>
      </c>
      <c r="FK52" s="18">
        <f>'март 2016 '!FK47+'февраль 2016'!FK46+'январь 2016'!FK47</f>
        <v>0</v>
      </c>
      <c r="FL52" s="18">
        <f>'март 2016 '!FL47+'февраль 2016'!FL46+'январь 2016'!FL47</f>
        <v>0</v>
      </c>
      <c r="FM52" s="18">
        <f>'март 2016 '!FM47+'февраль 2016'!FM46+'январь 2016'!FM47</f>
        <v>0</v>
      </c>
      <c r="FN52" s="18">
        <f>'март 2016 '!FN47+'февраль 2016'!FN46+'январь 2016'!FN47</f>
        <v>0</v>
      </c>
      <c r="FO52" s="18">
        <f>'март 2016 '!FO47+'февраль 2016'!FO46+'январь 2016'!FO47</f>
        <v>0</v>
      </c>
      <c r="FP52" s="18">
        <f>'март 2016 '!FP47+'февраль 2016'!FP46+'январь 2016'!FP47</f>
        <v>0</v>
      </c>
      <c r="FQ52" s="18">
        <f>'март 2016 '!FQ47+'февраль 2016'!FQ46+'январь 2016'!FQ47</f>
        <v>0</v>
      </c>
      <c r="FR52" s="18">
        <f>'март 2016 '!FR47+'февраль 2016'!FR46+'январь 2016'!FR47</f>
        <v>0</v>
      </c>
      <c r="FS52" s="18">
        <f>'март 2016 '!FS47+'февраль 2016'!FS46+'январь 2016'!FS47</f>
        <v>0</v>
      </c>
      <c r="FT52" s="18">
        <f>'март 2016 '!FT47+'февраль 2016'!FT46+'январь 2016'!FT47</f>
        <v>0</v>
      </c>
      <c r="FU52" s="18">
        <f>'март 2016 '!FU47+'февраль 2016'!FU46+'январь 2016'!FU47</f>
        <v>0</v>
      </c>
      <c r="FV52" s="18">
        <f>'март 2016 '!FV47+'февраль 2016'!FV46+'январь 2016'!FV47</f>
        <v>0</v>
      </c>
      <c r="FW52" s="18">
        <f>'март 2016 '!FW47+'февраль 2016'!FW46+'январь 2016'!FW47</f>
        <v>0</v>
      </c>
      <c r="FX52" s="18">
        <f>'март 2016 '!FX47+'февраль 2016'!FX46+'январь 2016'!FX47</f>
        <v>0</v>
      </c>
      <c r="FY52" s="18">
        <f>'март 2016 '!FY47+'февраль 2016'!FY46+'январь 2016'!FY47</f>
        <v>0</v>
      </c>
      <c r="FZ52" s="18">
        <f>'март 2016 '!FZ47+'февраль 2016'!FZ46+'январь 2016'!FZ47</f>
        <v>0</v>
      </c>
      <c r="GA52" s="18">
        <f>'март 2016 '!GA47+'февраль 2016'!GA46+'январь 2016'!GA47</f>
        <v>0</v>
      </c>
      <c r="GB52" s="18">
        <f>'март 2016 '!GB47+'февраль 2016'!GB46+'январь 2016'!GB47</f>
        <v>0</v>
      </c>
      <c r="GC52" s="18">
        <f>'март 2016 '!GC47+'февраль 2016'!GC46+'январь 2016'!GC47</f>
        <v>0</v>
      </c>
      <c r="GD52" s="18">
        <f>'март 2016 '!GD47+'февраль 2016'!GD46+'январь 2016'!GD47</f>
        <v>0</v>
      </c>
      <c r="GE52" s="18">
        <f>'март 2016 '!GE47+'февраль 2016'!GE46+'январь 2016'!GE47</f>
        <v>0</v>
      </c>
      <c r="GF52" s="18">
        <f>'март 2016 '!GF47+'февраль 2016'!GF46+'январь 2016'!GF47</f>
        <v>0</v>
      </c>
      <c r="GG52" s="18">
        <f>'март 2016 '!GG47+'февраль 2016'!GG46+'январь 2016'!GG47</f>
        <v>0</v>
      </c>
      <c r="GH52" s="18">
        <f>'март 2016 '!GH47+'февраль 2016'!GH46+'январь 2016'!GH47</f>
        <v>0</v>
      </c>
      <c r="GI52" s="18">
        <f>'март 2016 '!GI47+'февраль 2016'!GI46+'январь 2016'!GI47</f>
        <v>0</v>
      </c>
      <c r="GJ52" s="18">
        <f>'март 2016 '!GJ47+'февраль 2016'!GJ46+'январь 2016'!GJ47</f>
        <v>0</v>
      </c>
      <c r="GK52" s="18">
        <f>'март 2016 '!GK47+'февраль 2016'!GK46+'январь 2016'!GK47</f>
        <v>0</v>
      </c>
      <c r="GL52" s="18">
        <f>'март 2016 '!GL47+'февраль 2016'!GL46+'январь 2016'!GL47</f>
        <v>0</v>
      </c>
      <c r="GM52" s="18">
        <f>'март 2016 '!GM47+'февраль 2016'!GM46+'январь 2016'!GM47</f>
        <v>0</v>
      </c>
      <c r="GN52" s="18">
        <f>'март 2016 '!GN47+'февраль 2016'!GN46+'январь 2016'!GN47</f>
        <v>0</v>
      </c>
      <c r="GO52" s="18">
        <f>'март 2016 '!GO47+'февраль 2016'!GO46+'январь 2016'!GO47</f>
        <v>0</v>
      </c>
      <c r="GP52" s="18">
        <f>'март 2016 '!GP47+'февраль 2016'!GP46+'январь 2016'!GP47</f>
        <v>0</v>
      </c>
      <c r="GQ52" s="18">
        <f>'март 2016 '!GQ47+'февраль 2016'!GQ46+'январь 2016'!GQ47</f>
        <v>0</v>
      </c>
      <c r="GR52" s="18">
        <f>'март 2016 '!GR47+'февраль 2016'!GR46+'январь 2016'!GR47</f>
        <v>0</v>
      </c>
      <c r="GS52" s="18">
        <f>'март 2016 '!GS47+'февраль 2016'!GS46+'январь 2016'!GS47</f>
        <v>0</v>
      </c>
      <c r="GT52" s="18">
        <f>'март 2016 '!GT47+'февраль 2016'!GT46+'январь 2016'!GT47</f>
        <v>0</v>
      </c>
      <c r="GU52" s="18">
        <f>'март 2016 '!GU47+'февраль 2016'!GU46+'январь 2016'!GU47</f>
        <v>0</v>
      </c>
      <c r="GV52" s="18">
        <f>'март 2016 '!GV47+'февраль 2016'!GV46+'январь 2016'!GV47</f>
        <v>0</v>
      </c>
      <c r="GW52" s="18">
        <f>'март 2016 '!GW47+'февраль 2016'!GW46+'январь 2016'!GW47</f>
        <v>0</v>
      </c>
      <c r="GX52" s="18">
        <f>'март 2016 '!GX47+'февраль 2016'!GX46+'январь 2016'!GX47</f>
        <v>0</v>
      </c>
      <c r="GY52" s="18">
        <f>'март 2016 '!GY47+'февраль 2016'!GY46+'январь 2016'!GY47</f>
        <v>0</v>
      </c>
      <c r="GZ52" s="18">
        <f>'март 2016 '!GZ47+'февраль 2016'!GZ46+'январь 2016'!GZ47</f>
        <v>0</v>
      </c>
      <c r="HA52" s="18">
        <f>'март 2016 '!HA47+'февраль 2016'!HA46+'январь 2016'!HA47</f>
        <v>0</v>
      </c>
      <c r="HB52" s="18">
        <f>'март 2016 '!HB47+'февраль 2016'!HB46+'январь 2016'!HB47</f>
        <v>0</v>
      </c>
      <c r="HC52" s="18">
        <f>'март 2016 '!HC47+'февраль 2016'!HC46+'январь 2016'!HC47</f>
        <v>0</v>
      </c>
      <c r="HD52" s="18">
        <f>'март 2016 '!HD47+'февраль 2016'!HD46+'январь 2016'!HD47</f>
        <v>0</v>
      </c>
      <c r="HE52" s="18">
        <f>'март 2016 '!HE47+'февраль 2016'!HE46+'январь 2016'!HE47</f>
        <v>0</v>
      </c>
      <c r="HF52" s="18">
        <f>'март 2016 '!HF47+'февраль 2016'!HF46+'январь 2016'!HF47</f>
        <v>0</v>
      </c>
      <c r="HG52" s="18">
        <f>'март 2016 '!HG47+'февраль 2016'!HG46+'январь 2016'!HG47</f>
        <v>0</v>
      </c>
      <c r="HH52" s="18">
        <f>'март 2016 '!HH47+'февраль 2016'!HH46+'январь 2016'!HH47</f>
        <v>0</v>
      </c>
      <c r="HI52" s="18">
        <f>'март 2016 '!HI47+'февраль 2016'!HI46+'январь 2016'!HI47</f>
        <v>0</v>
      </c>
      <c r="HJ52" s="18">
        <f>'март 2016 '!HJ47+'февраль 2016'!HJ46+'январь 2016'!HJ47</f>
        <v>0</v>
      </c>
      <c r="HK52" s="18">
        <f>'март 2016 '!HK47+'февраль 2016'!HK46+'январь 2016'!HK47</f>
        <v>0</v>
      </c>
      <c r="HL52" s="18">
        <f>'март 2016 '!HL47+'февраль 2016'!HL46+'январь 2016'!HL47</f>
        <v>0</v>
      </c>
      <c r="HM52" s="18">
        <f>'март 2016 '!HM47+'февраль 2016'!HM46+'январь 2016'!HM47</f>
        <v>0</v>
      </c>
      <c r="HN52" s="18">
        <f>'март 2016 '!HN47+'февраль 2016'!HN46+'январь 2016'!HN47</f>
        <v>0</v>
      </c>
      <c r="HO52" s="18">
        <f>'март 2016 '!HO47+'февраль 2016'!HO46+'январь 2016'!HO47</f>
        <v>0</v>
      </c>
      <c r="HP52" s="18">
        <f>'март 2016 '!HP47+'февраль 2016'!HP46+'январь 2016'!HP47</f>
        <v>0</v>
      </c>
      <c r="HQ52" s="18">
        <f>'март 2016 '!HQ47+'февраль 2016'!HQ46+'январь 2016'!HQ47</f>
        <v>0</v>
      </c>
      <c r="HR52" s="18">
        <f>'март 2016 '!HR47+'февраль 2016'!HR46+'январь 2016'!HR47</f>
        <v>0</v>
      </c>
      <c r="HS52" s="18">
        <f>'март 2016 '!HS47+'февраль 2016'!HS46+'январь 2016'!HS47</f>
        <v>0</v>
      </c>
      <c r="HT52" s="18">
        <f>'март 2016 '!HT47+'февраль 2016'!HT46+'январь 2016'!HT47</f>
        <v>0</v>
      </c>
      <c r="HU52" s="18">
        <f>'март 2016 '!HU47+'февраль 2016'!HU46+'январь 2016'!HU47</f>
        <v>0</v>
      </c>
      <c r="HV52" s="18">
        <f>'март 2016 '!HV47+'февраль 2016'!HV46+'январь 2016'!HV47</f>
        <v>0</v>
      </c>
      <c r="HW52" s="18">
        <f>'март 2016 '!HW47+'февраль 2016'!HW46+'январь 2016'!HW47</f>
        <v>0</v>
      </c>
      <c r="HX52" s="18">
        <f>'март 2016 '!HX47+'февраль 2016'!HX46+'январь 2016'!HX47</f>
        <v>0</v>
      </c>
      <c r="HY52" s="18">
        <f>'март 2016 '!HY47+'февраль 2016'!HY46+'январь 2016'!HY47</f>
        <v>0</v>
      </c>
      <c r="HZ52" s="18">
        <f>'март 2016 '!HZ47+'февраль 2016'!HZ46+'январь 2016'!HZ47</f>
        <v>0</v>
      </c>
      <c r="IA52" s="18">
        <f>'март 2016 '!IA47+'февраль 2016'!IA46+'январь 2016'!IA47</f>
        <v>0</v>
      </c>
      <c r="IB52" s="18">
        <f>'март 2016 '!IB47+'февраль 2016'!IB46+'январь 2016'!IB47</f>
        <v>0</v>
      </c>
      <c r="IC52" s="18">
        <f>'март 2016 '!IC47+'февраль 2016'!IC46+'январь 2016'!IC47</f>
        <v>0</v>
      </c>
      <c r="ID52" s="18">
        <f>'март 2016 '!ID47+'февраль 2016'!ID46+'январь 2016'!ID47</f>
        <v>0</v>
      </c>
      <c r="IE52" s="18">
        <f>'март 2016 '!IE47+'февраль 2016'!IE46+'январь 2016'!IE47</f>
        <v>0</v>
      </c>
      <c r="IF52" s="18">
        <f>'март 2016 '!IF47+'февраль 2016'!IF46+'январь 2016'!IF47</f>
        <v>0</v>
      </c>
    </row>
    <row r="53" spans="1:240" ht="13.5" customHeight="1">
      <c r="A53" s="15" t="s">
        <v>65</v>
      </c>
      <c r="B53" s="45" t="s">
        <v>66</v>
      </c>
      <c r="C53" s="16" t="s">
        <v>40</v>
      </c>
      <c r="D53" s="23">
        <f t="shared" si="4"/>
        <v>186</v>
      </c>
      <c r="E53" s="17">
        <f t="shared" si="5"/>
        <v>186</v>
      </c>
      <c r="F53" s="17"/>
      <c r="G53" s="18">
        <f>'март 2016 '!G48+'февраль 2016'!G47+'январь 2016'!G48</f>
        <v>0</v>
      </c>
      <c r="H53" s="18">
        <f>'март 2016 '!H48+'февраль 2016'!H47+'январь 2016'!H48</f>
        <v>0</v>
      </c>
      <c r="I53" s="18">
        <f>'март 2016 '!I48+'февраль 2016'!I47+'январь 2016'!I48</f>
        <v>0</v>
      </c>
      <c r="J53" s="18">
        <f>'март 2016 '!J48+'февраль 2016'!J47+'январь 2016'!J48</f>
        <v>0</v>
      </c>
      <c r="K53" s="18">
        <f>'март 2016 '!K48+'февраль 2016'!K47+'январь 2016'!K48</f>
        <v>0</v>
      </c>
      <c r="L53" s="18">
        <f>'март 2016 '!L48+'февраль 2016'!L47+'январь 2016'!L48</f>
        <v>0</v>
      </c>
      <c r="M53" s="18">
        <f>'март 2016 '!M48+'февраль 2016'!M47+'январь 2016'!M48</f>
        <v>0</v>
      </c>
      <c r="N53" s="18">
        <f>'март 2016 '!N48+'февраль 2016'!N47+'январь 2016'!N48</f>
        <v>0</v>
      </c>
      <c r="O53" s="18">
        <f>'март 2016 '!O48+'февраль 2016'!O47+'январь 2016'!O48</f>
        <v>0</v>
      </c>
      <c r="P53" s="18">
        <f>'март 2016 '!P48+'февраль 2016'!P47+'январь 2016'!P48</f>
        <v>0</v>
      </c>
      <c r="Q53" s="18">
        <f>'март 2016 '!Q48+'февраль 2016'!Q47+'январь 2016'!Q48</f>
        <v>0</v>
      </c>
      <c r="R53" s="18">
        <f>'март 2016 '!R48+'февраль 2016'!R47+'январь 2016'!R48</f>
        <v>0</v>
      </c>
      <c r="S53" s="18">
        <f>'март 2016 '!S48+'февраль 2016'!S47+'январь 2016'!S48</f>
        <v>0</v>
      </c>
      <c r="T53" s="18">
        <f>'март 2016 '!T48+'февраль 2016'!T47+'январь 2016'!T48</f>
        <v>0</v>
      </c>
      <c r="U53" s="18">
        <f>'март 2016 '!U48+'февраль 2016'!U47+'январь 2016'!U48</f>
        <v>6</v>
      </c>
      <c r="V53" s="18">
        <f>'март 2016 '!V48+'февраль 2016'!V47+'январь 2016'!V48</f>
        <v>0</v>
      </c>
      <c r="W53" s="18">
        <f>'март 2016 '!W48+'февраль 2016'!W47+'январь 2016'!W48</f>
        <v>0</v>
      </c>
      <c r="X53" s="18">
        <f>'март 2016 '!X48+'февраль 2016'!X47+'январь 2016'!X48</f>
        <v>13</v>
      </c>
      <c r="Y53" s="18">
        <f>'март 2016 '!Y48+'февраль 2016'!Y47+'январь 2016'!Y48</f>
        <v>0</v>
      </c>
      <c r="Z53" s="18">
        <f>'март 2016 '!Z48+'февраль 2016'!Z47+'январь 2016'!Z48</f>
        <v>0</v>
      </c>
      <c r="AA53" s="18">
        <f>'март 2016 '!AA48+'февраль 2016'!AA47+'январь 2016'!AA48</f>
        <v>0</v>
      </c>
      <c r="AB53" s="18">
        <f>'март 2016 '!AB48+'февраль 2016'!AB47+'январь 2016'!AB48</f>
        <v>0</v>
      </c>
      <c r="AC53" s="18">
        <f>'март 2016 '!AC48+'февраль 2016'!AC47+'январь 2016'!AC48</f>
        <v>0</v>
      </c>
      <c r="AD53" s="18">
        <f>'март 2016 '!AD48+'февраль 2016'!AD47+'январь 2016'!AD48</f>
        <v>13</v>
      </c>
      <c r="AE53" s="18">
        <f>'март 2016 '!AE48+'февраль 2016'!AE47+'январь 2016'!AE48</f>
        <v>0</v>
      </c>
      <c r="AF53" s="18">
        <f>'март 2016 '!AF48+'февраль 2016'!AF47+'январь 2016'!AF48</f>
        <v>0</v>
      </c>
      <c r="AG53" s="18">
        <f>'март 2016 '!AG48+'февраль 2016'!AG47+'январь 2016'!AG48</f>
        <v>0</v>
      </c>
      <c r="AH53" s="18">
        <f>'март 2016 '!AH48+'февраль 2016'!AH47+'январь 2016'!AH48</f>
        <v>0</v>
      </c>
      <c r="AI53" s="18">
        <f>'март 2016 '!AI48+'февраль 2016'!AI47+'январь 2016'!AI48</f>
        <v>0</v>
      </c>
      <c r="AJ53" s="18">
        <f>'март 2016 '!AJ48+'февраль 2016'!AJ47+'январь 2016'!AJ48</f>
        <v>0</v>
      </c>
      <c r="AK53" s="18">
        <f>'март 2016 '!AK48+'февраль 2016'!AK47+'январь 2016'!AK48</f>
        <v>2</v>
      </c>
      <c r="AL53" s="18">
        <f>'март 2016 '!AL48+'февраль 2016'!AL47+'январь 2016'!AL48</f>
        <v>5</v>
      </c>
      <c r="AM53" s="18">
        <f>'март 2016 '!AM48+'февраль 2016'!AM47+'январь 2016'!AM48</f>
        <v>0</v>
      </c>
      <c r="AN53" s="18">
        <f>'март 2016 '!AN48+'февраль 2016'!AN47+'январь 2016'!AN48</f>
        <v>0</v>
      </c>
      <c r="AO53" s="18">
        <f>'март 2016 '!AO48+'февраль 2016'!AO47+'январь 2016'!AO48</f>
        <v>0</v>
      </c>
      <c r="AP53" s="18">
        <f>'март 2016 '!AP48+'февраль 2016'!AP47+'январь 2016'!AP48</f>
        <v>0</v>
      </c>
      <c r="AQ53" s="18">
        <f>'март 2016 '!AQ48+'февраль 2016'!AQ47+'январь 2016'!AQ48</f>
        <v>0</v>
      </c>
      <c r="AR53" s="18">
        <f>'март 2016 '!AR48+'февраль 2016'!AR47+'январь 2016'!AR48</f>
        <v>0</v>
      </c>
      <c r="AS53" s="18">
        <f>'март 2016 '!AS48+'февраль 2016'!AS47+'январь 2016'!AS48</f>
        <v>0</v>
      </c>
      <c r="AT53" s="18">
        <f>'март 2016 '!AT48+'февраль 2016'!AT47+'январь 2016'!AT48</f>
        <v>0</v>
      </c>
      <c r="AU53" s="18">
        <f>'март 2016 '!AU48+'февраль 2016'!AU47+'январь 2016'!AU48</f>
        <v>0</v>
      </c>
      <c r="AV53" s="18">
        <f>'март 2016 '!AV48+'февраль 2016'!AV47+'январь 2016'!AV48</f>
        <v>0</v>
      </c>
      <c r="AW53" s="18">
        <f>'март 2016 '!AW48+'февраль 2016'!AW47+'январь 2016'!AW48</f>
        <v>0</v>
      </c>
      <c r="AX53" s="18">
        <f>'март 2016 '!AX48+'февраль 2016'!AX47+'январь 2016'!AX48</f>
        <v>5</v>
      </c>
      <c r="AY53" s="18">
        <f>'март 2016 '!AY48+'февраль 2016'!AY47+'январь 2016'!AY48</f>
        <v>0</v>
      </c>
      <c r="AZ53" s="18">
        <f>'март 2016 '!AZ48+'февраль 2016'!AZ47+'январь 2016'!AZ48</f>
        <v>0</v>
      </c>
      <c r="BA53" s="18">
        <f>'март 2016 '!BA48+'февраль 2016'!BA47+'январь 2016'!BA48</f>
        <v>3</v>
      </c>
      <c r="BB53" s="18">
        <f>'март 2016 '!BB48+'февраль 2016'!BB47+'январь 2016'!BB48</f>
        <v>3</v>
      </c>
      <c r="BC53" s="18">
        <f>'март 2016 '!BC48+'февраль 2016'!BC47+'январь 2016'!BC48</f>
        <v>0</v>
      </c>
      <c r="BD53" s="18">
        <f>'март 2016 '!BD48+'февраль 2016'!BD47+'январь 2016'!BD48</f>
        <v>0</v>
      </c>
      <c r="BE53" s="18">
        <f>'март 2016 '!BE48+'февраль 2016'!BE47+'январь 2016'!BE48</f>
        <v>0</v>
      </c>
      <c r="BF53" s="18">
        <f>'март 2016 '!BF48+'февраль 2016'!BF47+'январь 2016'!BF48</f>
        <v>0</v>
      </c>
      <c r="BG53" s="18">
        <f>'март 2016 '!BG48+'февраль 2016'!BG47+'январь 2016'!BG48</f>
        <v>0</v>
      </c>
      <c r="BH53" s="18">
        <f>'март 2016 '!BH48+'февраль 2016'!BH47+'январь 2016'!BH48</f>
        <v>0</v>
      </c>
      <c r="BI53" s="18">
        <f>'март 2016 '!BI48+'февраль 2016'!BI47+'январь 2016'!BI48</f>
        <v>0</v>
      </c>
      <c r="BJ53" s="18">
        <f>'март 2016 '!BJ48+'февраль 2016'!BJ47+'январь 2016'!BJ48</f>
        <v>0</v>
      </c>
      <c r="BK53" s="18">
        <f>'март 2016 '!BK48+'февраль 2016'!BK47+'январь 2016'!BK48</f>
        <v>10</v>
      </c>
      <c r="BL53" s="18">
        <f>'март 2016 '!BL48+'февраль 2016'!BL47+'январь 2016'!BL48</f>
        <v>2</v>
      </c>
      <c r="BM53" s="18">
        <f>'март 2016 '!BM48+'февраль 2016'!BM47+'январь 2016'!BM48</f>
        <v>0</v>
      </c>
      <c r="BN53" s="18">
        <f>'март 2016 '!BN48+'февраль 2016'!BN47+'январь 2016'!BN48</f>
        <v>0</v>
      </c>
      <c r="BO53" s="18">
        <f>'март 2016 '!BO48+'февраль 2016'!BO47+'январь 2016'!BO48</f>
        <v>0</v>
      </c>
      <c r="BP53" s="18">
        <f>'март 2016 '!BP48+'февраль 2016'!BP47+'январь 2016'!BP48</f>
        <v>0</v>
      </c>
      <c r="BQ53" s="18">
        <f>'март 2016 '!BQ48+'февраль 2016'!BQ47+'январь 2016'!BQ48</f>
        <v>0</v>
      </c>
      <c r="BR53" s="18">
        <f>'март 2016 '!BR48+'февраль 2016'!BR47+'январь 2016'!BR48</f>
        <v>0</v>
      </c>
      <c r="BS53" s="18">
        <f>'март 2016 '!BS48+'февраль 2016'!BS47+'январь 2016'!BS48</f>
        <v>0</v>
      </c>
      <c r="BT53" s="18">
        <f>'март 2016 '!BT48+'февраль 2016'!BT47+'январь 2016'!BT48</f>
        <v>0</v>
      </c>
      <c r="BU53" s="18">
        <f>'март 2016 '!BU48+'февраль 2016'!BU47+'январь 2016'!BU48</f>
        <v>0</v>
      </c>
      <c r="BV53" s="18">
        <f>'март 2016 '!BV48+'февраль 2016'!BV47+'январь 2016'!BV48</f>
        <v>0</v>
      </c>
      <c r="BW53" s="18">
        <f>'март 2016 '!BW48+'февраль 2016'!BW47+'январь 2016'!BW48</f>
        <v>0</v>
      </c>
      <c r="BX53" s="18">
        <f>'март 2016 '!BX48+'февраль 2016'!BX47+'январь 2016'!BX48</f>
        <v>0</v>
      </c>
      <c r="BY53" s="18">
        <f>'март 2016 '!BY48+'февраль 2016'!BY47+'январь 2016'!BY48</f>
        <v>0</v>
      </c>
      <c r="BZ53" s="18">
        <f>'март 2016 '!BZ48+'февраль 2016'!BZ47+'январь 2016'!BZ48</f>
        <v>0</v>
      </c>
      <c r="CA53" s="18">
        <f>'март 2016 '!CA48+'февраль 2016'!CA47+'январь 2016'!CA48</f>
        <v>0</v>
      </c>
      <c r="CB53" s="18">
        <f>'март 2016 '!CB48+'февраль 2016'!CB47+'январь 2016'!CB48</f>
        <v>0</v>
      </c>
      <c r="CC53" s="18">
        <f>'март 2016 '!CC48+'февраль 2016'!CC47+'январь 2016'!CC48</f>
        <v>0</v>
      </c>
      <c r="CD53" s="18">
        <f>'март 2016 '!CD48+'февраль 2016'!CD47+'январь 2016'!CD48</f>
        <v>0</v>
      </c>
      <c r="CE53" s="18">
        <f>'март 2016 '!CE48+'февраль 2016'!CE47+'январь 2016'!CE48</f>
        <v>0</v>
      </c>
      <c r="CF53" s="18">
        <f>'март 2016 '!CF48+'февраль 2016'!CF47+'январь 2016'!CF48</f>
        <v>0</v>
      </c>
      <c r="CG53" s="18">
        <f>'март 2016 '!CG48+'февраль 2016'!CG47+'январь 2016'!CG48</f>
        <v>0</v>
      </c>
      <c r="CH53" s="18">
        <f>'март 2016 '!CH48+'февраль 2016'!CH47+'январь 2016'!CH48</f>
        <v>0</v>
      </c>
      <c r="CI53" s="18">
        <f>'март 2016 '!CI48+'февраль 2016'!CI47+'январь 2016'!CI48</f>
        <v>0</v>
      </c>
      <c r="CJ53" s="18">
        <f>'март 2016 '!CJ48+'февраль 2016'!CJ47+'январь 2016'!CJ48</f>
        <v>0</v>
      </c>
      <c r="CK53" s="18">
        <f>'март 2016 '!CK48+'февраль 2016'!CK47+'январь 2016'!CK48</f>
        <v>0</v>
      </c>
      <c r="CL53" s="18">
        <f>'март 2016 '!CL48+'февраль 2016'!CL47+'январь 2016'!CL48</f>
        <v>3</v>
      </c>
      <c r="CM53" s="18">
        <f>'март 2016 '!CM48+'февраль 2016'!CM47+'январь 2016'!CM48</f>
        <v>0</v>
      </c>
      <c r="CN53" s="18">
        <f>'март 2016 '!CN48+'февраль 2016'!CN47+'январь 2016'!CN48</f>
        <v>0</v>
      </c>
      <c r="CO53" s="18">
        <f>'март 2016 '!CO48+'февраль 2016'!CO47+'январь 2016'!CO48</f>
        <v>0</v>
      </c>
      <c r="CP53" s="18">
        <f>'март 2016 '!CP48+'февраль 2016'!CP47+'январь 2016'!CP48</f>
        <v>3</v>
      </c>
      <c r="CQ53" s="18">
        <f>'март 2016 '!CQ48+'февраль 2016'!CQ47+'январь 2016'!CQ48</f>
        <v>0</v>
      </c>
      <c r="CR53" s="18">
        <f>'март 2016 '!CR48+'февраль 2016'!CR47+'январь 2016'!CR48</f>
        <v>0</v>
      </c>
      <c r="CS53" s="18">
        <f>'март 2016 '!CS48+'февраль 2016'!CS47+'январь 2016'!CS48</f>
        <v>0</v>
      </c>
      <c r="CT53" s="18">
        <f>'март 2016 '!CT48+'февраль 2016'!CT47+'январь 2016'!CT48</f>
        <v>0</v>
      </c>
      <c r="CU53" s="18">
        <f>'март 2016 '!CU48+'февраль 2016'!CU47+'январь 2016'!CU48</f>
        <v>0</v>
      </c>
      <c r="CV53" s="18">
        <f>'март 2016 '!CV48+'февраль 2016'!CV47+'январь 2016'!CV48</f>
        <v>0</v>
      </c>
      <c r="CW53" s="18">
        <f>'март 2016 '!CW48+'февраль 2016'!CW47+'январь 2016'!CW48</f>
        <v>0</v>
      </c>
      <c r="CX53" s="18">
        <f>'март 2016 '!CX48+'февраль 2016'!CX47+'январь 2016'!CX48</f>
        <v>0</v>
      </c>
      <c r="CY53" s="18">
        <f>'март 2016 '!CY48+'февраль 2016'!CY47+'январь 2016'!CY48</f>
        <v>2</v>
      </c>
      <c r="CZ53" s="18">
        <f>'март 2016 '!CZ48+'февраль 2016'!CZ47+'январь 2016'!CZ48</f>
        <v>0</v>
      </c>
      <c r="DA53" s="18">
        <f>'март 2016 '!DA48+'февраль 2016'!DA47+'январь 2016'!DA48</f>
        <v>0</v>
      </c>
      <c r="DB53" s="18">
        <f>'март 2016 '!DB48+'февраль 2016'!DB47+'январь 2016'!DB48</f>
        <v>0</v>
      </c>
      <c r="DC53" s="18">
        <f>'март 2016 '!DC48+'февраль 2016'!DC47+'январь 2016'!DC48</f>
        <v>0</v>
      </c>
      <c r="DD53" s="18">
        <f>'март 2016 '!DD48+'февраль 2016'!DD47+'январь 2016'!DD48</f>
        <v>0</v>
      </c>
      <c r="DE53" s="18">
        <f>'март 2016 '!DE48+'февраль 2016'!DE47+'январь 2016'!DE48</f>
        <v>0</v>
      </c>
      <c r="DF53" s="18">
        <f>'март 2016 '!DF48+'февраль 2016'!DF47+'январь 2016'!DF48</f>
        <v>0</v>
      </c>
      <c r="DG53" s="18">
        <f>'март 2016 '!DG48+'февраль 2016'!DG47+'январь 2016'!DG48</f>
        <v>0</v>
      </c>
      <c r="DH53" s="18">
        <f>'март 2016 '!DH48+'февраль 2016'!DH47+'январь 2016'!DH48</f>
        <v>0</v>
      </c>
      <c r="DI53" s="18">
        <f>'март 2016 '!DI48+'февраль 2016'!DI47+'январь 2016'!DI48</f>
        <v>0</v>
      </c>
      <c r="DJ53" s="18">
        <f>'март 2016 '!DJ48+'февраль 2016'!DJ47+'январь 2016'!DJ48</f>
        <v>0</v>
      </c>
      <c r="DK53" s="18">
        <f>'март 2016 '!DK48+'февраль 2016'!DK47+'январь 2016'!DK48</f>
        <v>0</v>
      </c>
      <c r="DL53" s="18">
        <f>'март 2016 '!DL48+'февраль 2016'!DL47+'январь 2016'!DL48</f>
        <v>0</v>
      </c>
      <c r="DM53" s="18">
        <f>'март 2016 '!DM48+'февраль 2016'!DM47+'январь 2016'!DM48</f>
        <v>0</v>
      </c>
      <c r="DN53" s="18">
        <f>'март 2016 '!DN48+'февраль 2016'!DN47+'январь 2016'!DN48</f>
        <v>0</v>
      </c>
      <c r="DO53" s="18">
        <f>'март 2016 '!DO48+'февраль 2016'!DO47+'январь 2016'!DO48</f>
        <v>0</v>
      </c>
      <c r="DP53" s="18">
        <f>'март 2016 '!DP48+'февраль 2016'!DP47+'январь 2016'!DP48</f>
        <v>0</v>
      </c>
      <c r="DQ53" s="18">
        <f>'март 2016 '!DQ48+'февраль 2016'!DQ47+'январь 2016'!DQ48</f>
        <v>0</v>
      </c>
      <c r="DR53" s="18">
        <f>'март 2016 '!DR48+'февраль 2016'!DR47+'январь 2016'!DR48</f>
        <v>0</v>
      </c>
      <c r="DS53" s="18">
        <f>'март 2016 '!DS48+'февраль 2016'!DS47+'январь 2016'!DS48</f>
        <v>0</v>
      </c>
      <c r="DT53" s="18">
        <f>'март 2016 '!DT48+'февраль 2016'!DT47+'январь 2016'!DT48</f>
        <v>0</v>
      </c>
      <c r="DU53" s="18">
        <f>'март 2016 '!DU48+'февраль 2016'!DU47+'январь 2016'!DU48</f>
        <v>0</v>
      </c>
      <c r="DV53" s="18">
        <f>'март 2016 '!DV48+'февраль 2016'!DV47+'январь 2016'!DV48</f>
        <v>0</v>
      </c>
      <c r="DW53" s="18">
        <f>'март 2016 '!DW48+'февраль 2016'!DW47+'январь 2016'!DW48</f>
        <v>0</v>
      </c>
      <c r="DX53" s="18">
        <f>'март 2016 '!DX48+'февраль 2016'!DX47+'январь 2016'!DX48</f>
        <v>0</v>
      </c>
      <c r="DY53" s="18">
        <f>'март 2016 '!DY48+'февраль 2016'!DY47+'январь 2016'!DY48</f>
        <v>0</v>
      </c>
      <c r="DZ53" s="18">
        <f>'март 2016 '!DZ48+'февраль 2016'!DZ47+'январь 2016'!DZ48</f>
        <v>0</v>
      </c>
      <c r="EA53" s="18">
        <f>'март 2016 '!EA48+'февраль 2016'!EA47+'январь 2016'!EA48</f>
        <v>0</v>
      </c>
      <c r="EB53" s="18">
        <f>'март 2016 '!EB48+'февраль 2016'!EB47+'январь 2016'!EB48</f>
        <v>0</v>
      </c>
      <c r="EC53" s="18">
        <f>'март 2016 '!EC48+'февраль 2016'!EC47+'январь 2016'!EC48</f>
        <v>0</v>
      </c>
      <c r="ED53" s="18">
        <f>'март 2016 '!ED48+'февраль 2016'!ED47+'январь 2016'!ED48</f>
        <v>0</v>
      </c>
      <c r="EE53" s="18">
        <f>'март 2016 '!EE48+'февраль 2016'!EE47+'январь 2016'!EE48</f>
        <v>0</v>
      </c>
      <c r="EF53" s="18">
        <f>'март 2016 '!EF48+'февраль 2016'!EF47+'январь 2016'!EF48</f>
        <v>0</v>
      </c>
      <c r="EG53" s="18">
        <f>'март 2016 '!EG48+'февраль 2016'!EG47+'январь 2016'!EG48</f>
        <v>0</v>
      </c>
      <c r="EH53" s="18">
        <f>'март 2016 '!EH48+'февраль 2016'!EH47+'январь 2016'!EH48</f>
        <v>0</v>
      </c>
      <c r="EI53" s="18">
        <f>'март 2016 '!EI48+'февраль 2016'!EI47+'январь 2016'!EI48</f>
        <v>0</v>
      </c>
      <c r="EJ53" s="18">
        <f>'март 2016 '!EJ48+'февраль 2016'!EJ47+'январь 2016'!EJ48</f>
        <v>0</v>
      </c>
      <c r="EK53" s="18">
        <f>'март 2016 '!EK48+'февраль 2016'!EK47+'январь 2016'!EK48</f>
        <v>0</v>
      </c>
      <c r="EL53" s="18">
        <f>'март 2016 '!EL48+'февраль 2016'!EL47+'январь 2016'!EL48</f>
        <v>0</v>
      </c>
      <c r="EM53" s="18">
        <f>'март 2016 '!EM48+'февраль 2016'!EM47+'январь 2016'!EM48</f>
        <v>0</v>
      </c>
      <c r="EN53" s="18">
        <f>'март 2016 '!EN48+'февраль 2016'!EN47+'январь 2016'!EN48</f>
        <v>1</v>
      </c>
      <c r="EO53" s="18">
        <f>'март 2016 '!EO48+'февраль 2016'!EO47+'январь 2016'!EO48</f>
        <v>0</v>
      </c>
      <c r="EP53" s="18">
        <f>'март 2016 '!EP48+'февраль 2016'!EP47+'январь 2016'!EP48</f>
        <v>4</v>
      </c>
      <c r="EQ53" s="18">
        <f>'март 2016 '!EQ48+'февраль 2016'!EQ47+'январь 2016'!EQ48</f>
        <v>0</v>
      </c>
      <c r="ER53" s="18">
        <f>'март 2016 '!ER48+'февраль 2016'!ER47+'январь 2016'!ER48</f>
        <v>0</v>
      </c>
      <c r="ES53" s="18">
        <f>'март 2016 '!ES48+'февраль 2016'!ES47+'январь 2016'!ES48</f>
        <v>0</v>
      </c>
      <c r="ET53" s="18">
        <f>'март 2016 '!ET48+'февраль 2016'!ET47+'январь 2016'!ET48</f>
        <v>0</v>
      </c>
      <c r="EU53" s="18">
        <f>'март 2016 '!EU48+'февраль 2016'!EU47+'январь 2016'!EU48</f>
        <v>0</v>
      </c>
      <c r="EV53" s="18">
        <f>'март 2016 '!EV48+'февраль 2016'!EV47+'январь 2016'!EV48</f>
        <v>2</v>
      </c>
      <c r="EW53" s="18">
        <f>'март 2016 '!EW48+'февраль 2016'!EW47+'январь 2016'!EW48</f>
        <v>0</v>
      </c>
      <c r="EX53" s="18">
        <f>'март 2016 '!EX48+'февраль 2016'!EX47+'январь 2016'!EX48</f>
        <v>0</v>
      </c>
      <c r="EY53" s="18">
        <f>'март 2016 '!EY48+'февраль 2016'!EY47+'январь 2016'!EY48</f>
        <v>7</v>
      </c>
      <c r="EZ53" s="18">
        <f>'март 2016 '!EZ48+'февраль 2016'!EZ47+'январь 2016'!EZ48</f>
        <v>0</v>
      </c>
      <c r="FA53" s="18">
        <f>'март 2016 '!FA48+'февраль 2016'!FA47+'январь 2016'!FA48</f>
        <v>0</v>
      </c>
      <c r="FB53" s="18">
        <f>'март 2016 '!FB48+'февраль 2016'!FB47+'январь 2016'!FB48</f>
        <v>0</v>
      </c>
      <c r="FC53" s="18">
        <f>'март 2016 '!FC48+'февраль 2016'!FC47+'январь 2016'!FC48</f>
        <v>0</v>
      </c>
      <c r="FD53" s="18">
        <f>'март 2016 '!FD48+'февраль 2016'!FD47+'январь 2016'!FD48</f>
        <v>0</v>
      </c>
      <c r="FE53" s="18">
        <f>'март 2016 '!FE48+'февраль 2016'!FE47+'январь 2016'!FE48</f>
        <v>0</v>
      </c>
      <c r="FF53" s="18">
        <f>'март 2016 '!FF48+'февраль 2016'!FF47+'январь 2016'!FF48</f>
        <v>0</v>
      </c>
      <c r="FG53" s="18">
        <f>'март 2016 '!FG48+'февраль 2016'!FG47+'январь 2016'!FG48</f>
        <v>0</v>
      </c>
      <c r="FH53" s="18">
        <f>'март 2016 '!FH48+'февраль 2016'!FH47+'январь 2016'!FH48</f>
        <v>0</v>
      </c>
      <c r="FI53" s="18">
        <f>'март 2016 '!FI48+'февраль 2016'!FI47+'январь 2016'!FI48</f>
        <v>0</v>
      </c>
      <c r="FJ53" s="18">
        <f>'март 2016 '!FJ48+'февраль 2016'!FJ47+'январь 2016'!FJ48</f>
        <v>0</v>
      </c>
      <c r="FK53" s="18">
        <f>'март 2016 '!FK48+'февраль 2016'!FK47+'январь 2016'!FK48</f>
        <v>0</v>
      </c>
      <c r="FL53" s="18">
        <f>'март 2016 '!FL48+'февраль 2016'!FL47+'январь 2016'!FL48</f>
        <v>0</v>
      </c>
      <c r="FM53" s="18">
        <f>'март 2016 '!FM48+'февраль 2016'!FM47+'январь 2016'!FM48</f>
        <v>0</v>
      </c>
      <c r="FN53" s="18">
        <f>'март 2016 '!FN48+'февраль 2016'!FN47+'январь 2016'!FN48</f>
        <v>0</v>
      </c>
      <c r="FO53" s="18">
        <f>'март 2016 '!FO48+'февраль 2016'!FO47+'январь 2016'!FO48</f>
        <v>0</v>
      </c>
      <c r="FP53" s="18">
        <f>'март 2016 '!FP48+'февраль 2016'!FP47+'январь 2016'!FP48</f>
        <v>0</v>
      </c>
      <c r="FQ53" s="18">
        <f>'март 2016 '!FQ48+'февраль 2016'!FQ47+'январь 2016'!FQ48</f>
        <v>0</v>
      </c>
      <c r="FR53" s="18">
        <f>'март 2016 '!FR48+'февраль 2016'!FR47+'январь 2016'!FR48</f>
        <v>0</v>
      </c>
      <c r="FS53" s="18">
        <f>'март 2016 '!FS48+'февраль 2016'!FS47+'январь 2016'!FS48</f>
        <v>0</v>
      </c>
      <c r="FT53" s="18">
        <f>'март 2016 '!FT48+'февраль 2016'!FT47+'январь 2016'!FT48</f>
        <v>0</v>
      </c>
      <c r="FU53" s="18">
        <f>'март 2016 '!FU48+'февраль 2016'!FU47+'январь 2016'!FU48</f>
        <v>0</v>
      </c>
      <c r="FV53" s="18">
        <f>'март 2016 '!FV48+'февраль 2016'!FV47+'январь 2016'!FV48</f>
        <v>0</v>
      </c>
      <c r="FW53" s="18">
        <f>'март 2016 '!FW48+'февраль 2016'!FW47+'январь 2016'!FW48</f>
        <v>0</v>
      </c>
      <c r="FX53" s="18">
        <f>'март 2016 '!FX48+'февраль 2016'!FX47+'январь 2016'!FX48</f>
        <v>3</v>
      </c>
      <c r="FY53" s="18">
        <f>'март 2016 '!FY48+'февраль 2016'!FY47+'январь 2016'!FY48</f>
        <v>5</v>
      </c>
      <c r="FZ53" s="18">
        <f>'март 2016 '!FZ48+'февраль 2016'!FZ47+'январь 2016'!FZ48</f>
        <v>0</v>
      </c>
      <c r="GA53" s="18">
        <f>'март 2016 '!GA48+'февраль 2016'!GA47+'январь 2016'!GA48</f>
        <v>0</v>
      </c>
      <c r="GB53" s="18">
        <f>'март 2016 '!GB48+'февраль 2016'!GB47+'январь 2016'!GB48</f>
        <v>5</v>
      </c>
      <c r="GC53" s="18">
        <f>'март 2016 '!GC48+'февраль 2016'!GC47+'январь 2016'!GC48</f>
        <v>0</v>
      </c>
      <c r="GD53" s="18">
        <f>'март 2016 '!GD48+'февраль 2016'!GD47+'январь 2016'!GD48</f>
        <v>0</v>
      </c>
      <c r="GE53" s="18">
        <f>'март 2016 '!GE48+'февраль 2016'!GE47+'январь 2016'!GE48</f>
        <v>3</v>
      </c>
      <c r="GF53" s="18">
        <f>'март 2016 '!GF48+'февраль 2016'!GF47+'январь 2016'!GF48</f>
        <v>0</v>
      </c>
      <c r="GG53" s="18">
        <f>'март 2016 '!GG48+'февраль 2016'!GG47+'январь 2016'!GG48</f>
        <v>0</v>
      </c>
      <c r="GH53" s="18">
        <f>'март 2016 '!GH48+'февраль 2016'!GH47+'январь 2016'!GH48</f>
        <v>0</v>
      </c>
      <c r="GI53" s="18">
        <f>'март 2016 '!GI48+'февраль 2016'!GI47+'январь 2016'!GI48</f>
        <v>0</v>
      </c>
      <c r="GJ53" s="18">
        <f>'март 2016 '!GJ48+'февраль 2016'!GJ47+'январь 2016'!GJ48</f>
        <v>3</v>
      </c>
      <c r="GK53" s="18">
        <f>'март 2016 '!GK48+'февраль 2016'!GK47+'январь 2016'!GK48</f>
        <v>0</v>
      </c>
      <c r="GL53" s="18">
        <f>'март 2016 '!GL48+'февраль 2016'!GL47+'январь 2016'!GL48</f>
        <v>0</v>
      </c>
      <c r="GM53" s="18">
        <f>'март 2016 '!GM48+'февраль 2016'!GM47+'январь 2016'!GM48</f>
        <v>0</v>
      </c>
      <c r="GN53" s="18">
        <f>'март 2016 '!GN48+'февраль 2016'!GN47+'январь 2016'!GN48</f>
        <v>0</v>
      </c>
      <c r="GO53" s="18">
        <f>'март 2016 '!GO48+'февраль 2016'!GO47+'январь 2016'!GO48</f>
        <v>0</v>
      </c>
      <c r="GP53" s="18">
        <f>'март 2016 '!GP48+'февраль 2016'!GP47+'январь 2016'!GP48</f>
        <v>0</v>
      </c>
      <c r="GQ53" s="18">
        <f>'март 2016 '!GQ48+'февраль 2016'!GQ47+'январь 2016'!GQ48</f>
        <v>3</v>
      </c>
      <c r="GR53" s="18">
        <f>'март 2016 '!GR48+'февраль 2016'!GR47+'январь 2016'!GR48</f>
        <v>0</v>
      </c>
      <c r="GS53" s="18">
        <f>'март 2016 '!GS48+'февраль 2016'!GS47+'январь 2016'!GS48</f>
        <v>0</v>
      </c>
      <c r="GT53" s="18">
        <f>'март 2016 '!GT48+'февраль 2016'!GT47+'январь 2016'!GT48</f>
        <v>0</v>
      </c>
      <c r="GU53" s="18">
        <f>'март 2016 '!GU48+'февраль 2016'!GU47+'январь 2016'!GU48</f>
        <v>0</v>
      </c>
      <c r="GV53" s="18">
        <f>'март 2016 '!GV48+'февраль 2016'!GV47+'январь 2016'!GV48</f>
        <v>0</v>
      </c>
      <c r="GW53" s="18">
        <f>'март 2016 '!GW48+'февраль 2016'!GW47+'январь 2016'!GW48</f>
        <v>0</v>
      </c>
      <c r="GX53" s="18">
        <f>'март 2016 '!GX48+'февраль 2016'!GX47+'январь 2016'!GX48</f>
        <v>0</v>
      </c>
      <c r="GY53" s="18">
        <f>'март 2016 '!GY48+'февраль 2016'!GY47+'январь 2016'!GY48</f>
        <v>0</v>
      </c>
      <c r="GZ53" s="18">
        <f>'март 2016 '!GZ48+'февраль 2016'!GZ47+'январь 2016'!GZ48</f>
        <v>3</v>
      </c>
      <c r="HA53" s="18">
        <f>'март 2016 '!HA48+'февраль 2016'!HA47+'январь 2016'!HA48</f>
        <v>6</v>
      </c>
      <c r="HB53" s="18">
        <f>'март 2016 '!HB48+'февраль 2016'!HB47+'январь 2016'!HB48</f>
        <v>4</v>
      </c>
      <c r="HC53" s="18">
        <f>'март 2016 '!HC48+'февраль 2016'!HC47+'январь 2016'!HC48</f>
        <v>20</v>
      </c>
      <c r="HD53" s="18">
        <f>'март 2016 '!HD48+'февраль 2016'!HD47+'январь 2016'!HD48</f>
        <v>0</v>
      </c>
      <c r="HE53" s="18">
        <f>'март 2016 '!HE48+'февраль 2016'!HE47+'январь 2016'!HE48</f>
        <v>0</v>
      </c>
      <c r="HF53" s="18">
        <f>'март 2016 '!HF48+'февраль 2016'!HF47+'январь 2016'!HF48</f>
        <v>0</v>
      </c>
      <c r="HG53" s="18">
        <f>'март 2016 '!HG48+'февраль 2016'!HG47+'январь 2016'!HG48</f>
        <v>2</v>
      </c>
      <c r="HH53" s="18">
        <f>'март 2016 '!HH48+'февраль 2016'!HH47+'январь 2016'!HH48</f>
        <v>0</v>
      </c>
      <c r="HI53" s="18">
        <f>'март 2016 '!HI48+'февраль 2016'!HI47+'январь 2016'!HI48</f>
        <v>0</v>
      </c>
      <c r="HJ53" s="18">
        <f>'март 2016 '!HJ48+'февраль 2016'!HJ47+'январь 2016'!HJ48</f>
        <v>0</v>
      </c>
      <c r="HK53" s="18">
        <f>'март 2016 '!HK48+'февраль 2016'!HK47+'январь 2016'!HK48</f>
        <v>4</v>
      </c>
      <c r="HL53" s="18">
        <f>'март 2016 '!HL48+'февраль 2016'!HL47+'январь 2016'!HL48</f>
        <v>0</v>
      </c>
      <c r="HM53" s="18">
        <f>'март 2016 '!HM48+'февраль 2016'!HM47+'январь 2016'!HM48</f>
        <v>0</v>
      </c>
      <c r="HN53" s="18">
        <f>'март 2016 '!HN48+'февраль 2016'!HN47+'январь 2016'!HN48</f>
        <v>0</v>
      </c>
      <c r="HO53" s="18">
        <f>'март 2016 '!HO48+'февраль 2016'!HO47+'январь 2016'!HO48</f>
        <v>0</v>
      </c>
      <c r="HP53" s="18">
        <f>'март 2016 '!HP48+'февраль 2016'!HP47+'январь 2016'!HP48</f>
        <v>0</v>
      </c>
      <c r="HQ53" s="18">
        <f>'март 2016 '!HQ48+'февраль 2016'!HQ47+'январь 2016'!HQ48</f>
        <v>0</v>
      </c>
      <c r="HR53" s="18">
        <f>'март 2016 '!HR48+'февраль 2016'!HR47+'январь 2016'!HR48</f>
        <v>0</v>
      </c>
      <c r="HS53" s="18">
        <f>'март 2016 '!HS48+'февраль 2016'!HS47+'январь 2016'!HS48</f>
        <v>0</v>
      </c>
      <c r="HT53" s="18">
        <f>'март 2016 '!HT48+'февраль 2016'!HT47+'январь 2016'!HT48</f>
        <v>0</v>
      </c>
      <c r="HU53" s="18">
        <f>'март 2016 '!HU48+'февраль 2016'!HU47+'январь 2016'!HU48</f>
        <v>0</v>
      </c>
      <c r="HV53" s="18">
        <f>'март 2016 '!HV48+'февраль 2016'!HV47+'январь 2016'!HV48</f>
        <v>0</v>
      </c>
      <c r="HW53" s="18">
        <f>'март 2016 '!HW48+'февраль 2016'!HW47+'январь 2016'!HW48</f>
        <v>4</v>
      </c>
      <c r="HX53" s="18">
        <f>'март 2016 '!HX48+'февраль 2016'!HX47+'январь 2016'!HX48</f>
        <v>7</v>
      </c>
      <c r="HY53" s="18">
        <f>'март 2016 '!HY48+'февраль 2016'!HY47+'январь 2016'!HY48</f>
        <v>0</v>
      </c>
      <c r="HZ53" s="18">
        <f>'март 2016 '!HZ48+'февраль 2016'!HZ47+'январь 2016'!HZ48</f>
        <v>0</v>
      </c>
      <c r="IA53" s="18">
        <f>'март 2016 '!IA48+'февраль 2016'!IA47+'январь 2016'!IA48</f>
        <v>0</v>
      </c>
      <c r="IB53" s="18">
        <f>'март 2016 '!IB48+'февраль 2016'!IB47+'январь 2016'!IB48</f>
        <v>0</v>
      </c>
      <c r="IC53" s="18">
        <f>'март 2016 '!IC48+'февраль 2016'!IC47+'январь 2016'!IC48</f>
        <v>0</v>
      </c>
      <c r="ID53" s="18">
        <f>'март 2016 '!ID48+'февраль 2016'!ID47+'январь 2016'!ID48</f>
        <v>0</v>
      </c>
      <c r="IE53" s="18">
        <f>'март 2016 '!IE48+'февраль 2016'!IE47+'январь 2016'!IE48</f>
        <v>0</v>
      </c>
      <c r="IF53" s="18">
        <f>'март 2016 '!IF48+'февраль 2016'!IF47+'январь 2016'!IF48</f>
        <v>30</v>
      </c>
    </row>
    <row r="54" spans="1:240" ht="13.5" customHeight="1">
      <c r="A54" s="15"/>
      <c r="B54" s="45"/>
      <c r="C54" s="16" t="s">
        <v>17</v>
      </c>
      <c r="D54" s="23">
        <f t="shared" si="4"/>
        <v>91.942999999999998</v>
      </c>
      <c r="E54" s="17">
        <f t="shared" si="5"/>
        <v>91.942999999999998</v>
      </c>
      <c r="F54" s="17"/>
      <c r="G54" s="18">
        <f>'март 2016 '!G49+'февраль 2016'!G48+'январь 2016'!G49</f>
        <v>0</v>
      </c>
      <c r="H54" s="18">
        <f>'март 2016 '!H49+'февраль 2016'!H48+'январь 2016'!H49</f>
        <v>0</v>
      </c>
      <c r="I54" s="18">
        <f>'март 2016 '!I49+'февраль 2016'!I48+'январь 2016'!I49</f>
        <v>0</v>
      </c>
      <c r="J54" s="18">
        <f>'март 2016 '!J49+'февраль 2016'!J48+'январь 2016'!J49</f>
        <v>0</v>
      </c>
      <c r="K54" s="18">
        <f>'март 2016 '!K49+'февраль 2016'!K48+'январь 2016'!K49</f>
        <v>0</v>
      </c>
      <c r="L54" s="18">
        <f>'март 2016 '!L49+'февраль 2016'!L48+'январь 2016'!L49</f>
        <v>0</v>
      </c>
      <c r="M54" s="18">
        <f>'март 2016 '!M49+'февраль 2016'!M48+'январь 2016'!M49</f>
        <v>0</v>
      </c>
      <c r="N54" s="18">
        <f>'март 2016 '!N49+'февраль 2016'!N48+'январь 2016'!N49</f>
        <v>0</v>
      </c>
      <c r="O54" s="18">
        <f>'март 2016 '!O49+'февраль 2016'!O48+'январь 2016'!O49</f>
        <v>0</v>
      </c>
      <c r="P54" s="18">
        <f>'март 2016 '!P49+'февраль 2016'!P48+'январь 2016'!P49</f>
        <v>0</v>
      </c>
      <c r="Q54" s="18">
        <f>'март 2016 '!Q49+'февраль 2016'!Q48+'январь 2016'!Q49</f>
        <v>0</v>
      </c>
      <c r="R54" s="18">
        <f>'март 2016 '!R49+'февраль 2016'!R48+'январь 2016'!R49</f>
        <v>0</v>
      </c>
      <c r="S54" s="18">
        <f>'март 2016 '!S49+'февраль 2016'!S48+'январь 2016'!S49</f>
        <v>0</v>
      </c>
      <c r="T54" s="18">
        <f>'март 2016 '!T49+'февраль 2016'!T48+'январь 2016'!T49</f>
        <v>0</v>
      </c>
      <c r="U54" s="18">
        <f>'март 2016 '!U49+'февраль 2016'!U48+'январь 2016'!U49</f>
        <v>1.2190000000000001</v>
      </c>
      <c r="V54" s="18">
        <f>'март 2016 '!V49+'февраль 2016'!V48+'январь 2016'!V49</f>
        <v>0</v>
      </c>
      <c r="W54" s="18">
        <f>'март 2016 '!W49+'февраль 2016'!W48+'январь 2016'!W49</f>
        <v>0</v>
      </c>
      <c r="X54" s="18">
        <f>'март 2016 '!X49+'февраль 2016'!X48+'январь 2016'!X49</f>
        <v>3.5379999999999998</v>
      </c>
      <c r="Y54" s="18">
        <f>'март 2016 '!Y49+'февраль 2016'!Y48+'январь 2016'!Y49</f>
        <v>0</v>
      </c>
      <c r="Z54" s="18">
        <f>'март 2016 '!Z49+'февраль 2016'!Z48+'январь 2016'!Z49</f>
        <v>0</v>
      </c>
      <c r="AA54" s="18">
        <f>'март 2016 '!AA49+'февраль 2016'!AA48+'январь 2016'!AA49</f>
        <v>0</v>
      </c>
      <c r="AB54" s="18">
        <f>'март 2016 '!AB49+'февраль 2016'!AB48+'январь 2016'!AB49</f>
        <v>0</v>
      </c>
      <c r="AC54" s="18">
        <f>'март 2016 '!AC49+'февраль 2016'!AC48+'январь 2016'!AC49</f>
        <v>0</v>
      </c>
      <c r="AD54" s="18">
        <f>'март 2016 '!AD49+'февраль 2016'!AD48+'январь 2016'!AD49</f>
        <v>12.08</v>
      </c>
      <c r="AE54" s="18">
        <f>'март 2016 '!AE49+'февраль 2016'!AE48+'январь 2016'!AE49</f>
        <v>0</v>
      </c>
      <c r="AF54" s="18">
        <f>'март 2016 '!AF49+'февраль 2016'!AF48+'январь 2016'!AF49</f>
        <v>0</v>
      </c>
      <c r="AG54" s="18">
        <f>'март 2016 '!AG49+'февраль 2016'!AG48+'январь 2016'!AG49</f>
        <v>0</v>
      </c>
      <c r="AH54" s="18">
        <f>'март 2016 '!AH49+'февраль 2016'!AH48+'январь 2016'!AH49</f>
        <v>0</v>
      </c>
      <c r="AI54" s="18">
        <f>'март 2016 '!AI49+'февраль 2016'!AI48+'январь 2016'!AI49</f>
        <v>0</v>
      </c>
      <c r="AJ54" s="18">
        <f>'март 2016 '!AJ49+'февраль 2016'!AJ48+'январь 2016'!AJ49</f>
        <v>0</v>
      </c>
      <c r="AK54" s="18">
        <f>'март 2016 '!AK49+'февраль 2016'!AK48+'январь 2016'!AK49</f>
        <v>0.40600000000000003</v>
      </c>
      <c r="AL54" s="18">
        <f>'март 2016 '!AL49+'февраль 2016'!AL48+'январь 2016'!AL49</f>
        <v>1.016</v>
      </c>
      <c r="AM54" s="18">
        <f>'март 2016 '!AM49+'февраль 2016'!AM48+'январь 2016'!AM49</f>
        <v>0</v>
      </c>
      <c r="AN54" s="18">
        <f>'март 2016 '!AN49+'февраль 2016'!AN48+'январь 2016'!AN49</f>
        <v>0</v>
      </c>
      <c r="AO54" s="18">
        <f>'март 2016 '!AO49+'февраль 2016'!AO48+'январь 2016'!AO49</f>
        <v>0</v>
      </c>
      <c r="AP54" s="18">
        <f>'март 2016 '!AP49+'февраль 2016'!AP48+'январь 2016'!AP49</f>
        <v>0</v>
      </c>
      <c r="AQ54" s="18">
        <f>'март 2016 '!AQ49+'февраль 2016'!AQ48+'январь 2016'!AQ49</f>
        <v>0</v>
      </c>
      <c r="AR54" s="18">
        <f>'март 2016 '!AR49+'февраль 2016'!AR48+'январь 2016'!AR49</f>
        <v>0</v>
      </c>
      <c r="AS54" s="18">
        <f>'март 2016 '!AS49+'февраль 2016'!AS48+'январь 2016'!AS49</f>
        <v>0</v>
      </c>
      <c r="AT54" s="18">
        <f>'март 2016 '!AT49+'февраль 2016'!AT48+'январь 2016'!AT49</f>
        <v>0</v>
      </c>
      <c r="AU54" s="18">
        <f>'март 2016 '!AU49+'февраль 2016'!AU48+'январь 2016'!AU49</f>
        <v>0</v>
      </c>
      <c r="AV54" s="18">
        <f>'март 2016 '!AV49+'февраль 2016'!AV48+'январь 2016'!AV49</f>
        <v>0</v>
      </c>
      <c r="AW54" s="18">
        <f>'март 2016 '!AW49+'февраль 2016'!AW48+'январь 2016'!AW49</f>
        <v>0</v>
      </c>
      <c r="AX54" s="18">
        <f>'март 2016 '!AX49+'февраль 2016'!AX48+'январь 2016'!AX49</f>
        <v>2.4</v>
      </c>
      <c r="AY54" s="18">
        <f>'март 2016 '!AY49+'февраль 2016'!AY48+'январь 2016'!AY49</f>
        <v>0</v>
      </c>
      <c r="AZ54" s="18">
        <f>'март 2016 '!AZ49+'февраль 2016'!AZ48+'январь 2016'!AZ49</f>
        <v>0</v>
      </c>
      <c r="BA54" s="18">
        <f>'март 2016 '!BA49+'февраль 2016'!BA48+'январь 2016'!BA49</f>
        <v>0.60899999999999999</v>
      </c>
      <c r="BB54" s="18">
        <f>'март 2016 '!BB49+'февраль 2016'!BB48+'январь 2016'!BB49</f>
        <v>1.4410000000000001</v>
      </c>
      <c r="BC54" s="18">
        <f>'март 2016 '!BC49+'февраль 2016'!BC48+'январь 2016'!BC49</f>
        <v>0</v>
      </c>
      <c r="BD54" s="18">
        <f>'март 2016 '!BD49+'февраль 2016'!BD48+'январь 2016'!BD49</f>
        <v>0</v>
      </c>
      <c r="BE54" s="18">
        <f>'март 2016 '!BE49+'февраль 2016'!BE48+'январь 2016'!BE49</f>
        <v>0</v>
      </c>
      <c r="BF54" s="18">
        <f>'март 2016 '!BF49+'февраль 2016'!BF48+'январь 2016'!BF49</f>
        <v>0</v>
      </c>
      <c r="BG54" s="18">
        <f>'март 2016 '!BG49+'февраль 2016'!BG48+'январь 2016'!BG49</f>
        <v>0</v>
      </c>
      <c r="BH54" s="18">
        <f>'март 2016 '!BH49+'февраль 2016'!BH48+'январь 2016'!BH49</f>
        <v>0</v>
      </c>
      <c r="BI54" s="18">
        <f>'март 2016 '!BI49+'февраль 2016'!BI48+'январь 2016'!BI49</f>
        <v>0</v>
      </c>
      <c r="BJ54" s="18">
        <f>'март 2016 '!BJ49+'февраль 2016'!BJ48+'январь 2016'!BJ49</f>
        <v>0</v>
      </c>
      <c r="BK54" s="18">
        <f>'март 2016 '!BK49+'февраль 2016'!BK48+'январь 2016'!BK49</f>
        <v>2.0310000000000001</v>
      </c>
      <c r="BL54" s="18">
        <f>'март 2016 '!BL49+'февраль 2016'!BL48+'январь 2016'!BL49</f>
        <v>0.95899999999999996</v>
      </c>
      <c r="BM54" s="18">
        <f>'март 2016 '!BM49+'февраль 2016'!BM48+'январь 2016'!BM49</f>
        <v>0</v>
      </c>
      <c r="BN54" s="18">
        <f>'март 2016 '!BN49+'февраль 2016'!BN48+'январь 2016'!BN49</f>
        <v>0</v>
      </c>
      <c r="BO54" s="18">
        <f>'март 2016 '!BO49+'февраль 2016'!BO48+'январь 2016'!BO49</f>
        <v>0</v>
      </c>
      <c r="BP54" s="18">
        <f>'март 2016 '!BP49+'февраль 2016'!BP48+'январь 2016'!BP49</f>
        <v>0</v>
      </c>
      <c r="BQ54" s="18">
        <f>'март 2016 '!BQ49+'февраль 2016'!BQ48+'январь 2016'!BQ49</f>
        <v>0</v>
      </c>
      <c r="BR54" s="18">
        <f>'март 2016 '!BR49+'февраль 2016'!BR48+'январь 2016'!BR49</f>
        <v>0</v>
      </c>
      <c r="BS54" s="18">
        <f>'март 2016 '!BS49+'февраль 2016'!BS48+'январь 2016'!BS49</f>
        <v>0</v>
      </c>
      <c r="BT54" s="18">
        <f>'март 2016 '!BT49+'февраль 2016'!BT48+'январь 2016'!BT49</f>
        <v>0</v>
      </c>
      <c r="BU54" s="18">
        <f>'март 2016 '!BU49+'февраль 2016'!BU48+'январь 2016'!BU49</f>
        <v>0</v>
      </c>
      <c r="BV54" s="18">
        <f>'март 2016 '!BV49+'февраль 2016'!BV48+'январь 2016'!BV49</f>
        <v>0</v>
      </c>
      <c r="BW54" s="18">
        <f>'март 2016 '!BW49+'февраль 2016'!BW48+'январь 2016'!BW49</f>
        <v>0</v>
      </c>
      <c r="BX54" s="18">
        <f>'март 2016 '!BX49+'февраль 2016'!BX48+'январь 2016'!BX49</f>
        <v>0</v>
      </c>
      <c r="BY54" s="18">
        <f>'март 2016 '!BY49+'февраль 2016'!BY48+'январь 2016'!BY49</f>
        <v>0</v>
      </c>
      <c r="BZ54" s="18">
        <f>'март 2016 '!BZ49+'февраль 2016'!BZ48+'январь 2016'!BZ49</f>
        <v>0</v>
      </c>
      <c r="CA54" s="18">
        <f>'март 2016 '!CA49+'февраль 2016'!CA48+'январь 2016'!CA49</f>
        <v>0</v>
      </c>
      <c r="CB54" s="18">
        <f>'март 2016 '!CB49+'февраль 2016'!CB48+'январь 2016'!CB49</f>
        <v>0</v>
      </c>
      <c r="CC54" s="18">
        <f>'март 2016 '!CC49+'февраль 2016'!CC48+'январь 2016'!CC49</f>
        <v>0</v>
      </c>
      <c r="CD54" s="18">
        <f>'март 2016 '!CD49+'февраль 2016'!CD48+'январь 2016'!CD49</f>
        <v>0</v>
      </c>
      <c r="CE54" s="18">
        <f>'март 2016 '!CE49+'февраль 2016'!CE48+'январь 2016'!CE49</f>
        <v>0</v>
      </c>
      <c r="CF54" s="18">
        <f>'март 2016 '!CF49+'февраль 2016'!CF48+'январь 2016'!CF49</f>
        <v>0</v>
      </c>
      <c r="CG54" s="18">
        <f>'март 2016 '!CG49+'февраль 2016'!CG48+'январь 2016'!CG49</f>
        <v>0</v>
      </c>
      <c r="CH54" s="18">
        <f>'март 2016 '!CH49+'февраль 2016'!CH48+'январь 2016'!CH49</f>
        <v>0</v>
      </c>
      <c r="CI54" s="18">
        <f>'март 2016 '!CI49+'февраль 2016'!CI48+'январь 2016'!CI49</f>
        <v>0</v>
      </c>
      <c r="CJ54" s="18">
        <f>'март 2016 '!CJ49+'февраль 2016'!CJ48+'январь 2016'!CJ49</f>
        <v>0</v>
      </c>
      <c r="CK54" s="18">
        <f>'март 2016 '!CK49+'февраль 2016'!CK48+'январь 2016'!CK49</f>
        <v>0</v>
      </c>
      <c r="CL54" s="18">
        <f>'март 2016 '!CL49+'февраль 2016'!CL48+'январь 2016'!CL49</f>
        <v>0.65600000000000003</v>
      </c>
      <c r="CM54" s="18">
        <f>'март 2016 '!CM49+'февраль 2016'!CM48+'январь 2016'!CM49</f>
        <v>0</v>
      </c>
      <c r="CN54" s="18">
        <f>'март 2016 '!CN49+'февраль 2016'!CN48+'январь 2016'!CN49</f>
        <v>0</v>
      </c>
      <c r="CO54" s="18">
        <f>'март 2016 '!CO49+'февраль 2016'!CO48+'январь 2016'!CO49</f>
        <v>0</v>
      </c>
      <c r="CP54" s="18">
        <f>'март 2016 '!CP49+'февраль 2016'!CP48+'январь 2016'!CP49</f>
        <v>1.4410000000000001</v>
      </c>
      <c r="CQ54" s="18">
        <f>'март 2016 '!CQ49+'февраль 2016'!CQ48+'январь 2016'!CQ49</f>
        <v>0</v>
      </c>
      <c r="CR54" s="18">
        <f>'март 2016 '!CR49+'февраль 2016'!CR48+'январь 2016'!CR49</f>
        <v>0</v>
      </c>
      <c r="CS54" s="18">
        <f>'март 2016 '!CS49+'февраль 2016'!CS48+'январь 2016'!CS49</f>
        <v>0</v>
      </c>
      <c r="CT54" s="18">
        <f>'март 2016 '!CT49+'февраль 2016'!CT48+'январь 2016'!CT49</f>
        <v>0</v>
      </c>
      <c r="CU54" s="18">
        <f>'март 2016 '!CU49+'февраль 2016'!CU48+'январь 2016'!CU49</f>
        <v>0</v>
      </c>
      <c r="CV54" s="18">
        <f>'март 2016 '!CV49+'февраль 2016'!CV48+'январь 2016'!CV49</f>
        <v>0</v>
      </c>
      <c r="CW54" s="18">
        <f>'март 2016 '!CW49+'февраль 2016'!CW48+'январь 2016'!CW49</f>
        <v>0</v>
      </c>
      <c r="CX54" s="18">
        <f>'март 2016 '!CX49+'февраль 2016'!CX48+'январь 2016'!CX49</f>
        <v>0</v>
      </c>
      <c r="CY54" s="18">
        <f>'март 2016 '!CY49+'февраль 2016'!CY48+'январь 2016'!CY49</f>
        <v>0.95899999999999996</v>
      </c>
      <c r="CZ54" s="18">
        <f>'март 2016 '!CZ49+'февраль 2016'!CZ48+'январь 2016'!CZ49</f>
        <v>0</v>
      </c>
      <c r="DA54" s="18">
        <f>'март 2016 '!DA49+'февраль 2016'!DA48+'январь 2016'!DA49</f>
        <v>0</v>
      </c>
      <c r="DB54" s="18">
        <f>'март 2016 '!DB49+'февраль 2016'!DB48+'январь 2016'!DB49</f>
        <v>0</v>
      </c>
      <c r="DC54" s="18">
        <f>'март 2016 '!DC49+'февраль 2016'!DC48+'январь 2016'!DC49</f>
        <v>0</v>
      </c>
      <c r="DD54" s="18">
        <f>'март 2016 '!DD49+'февраль 2016'!DD48+'январь 2016'!DD49</f>
        <v>0</v>
      </c>
      <c r="DE54" s="18">
        <f>'март 2016 '!DE49+'февраль 2016'!DE48+'январь 2016'!DE49</f>
        <v>0</v>
      </c>
      <c r="DF54" s="18">
        <f>'март 2016 '!DF49+'февраль 2016'!DF48+'январь 2016'!DF49</f>
        <v>0</v>
      </c>
      <c r="DG54" s="18">
        <f>'март 2016 '!DG49+'февраль 2016'!DG48+'январь 2016'!DG49</f>
        <v>0</v>
      </c>
      <c r="DH54" s="18">
        <f>'март 2016 '!DH49+'февраль 2016'!DH48+'январь 2016'!DH49</f>
        <v>0</v>
      </c>
      <c r="DI54" s="18">
        <f>'март 2016 '!DI49+'февраль 2016'!DI48+'январь 2016'!DI49</f>
        <v>0</v>
      </c>
      <c r="DJ54" s="18">
        <f>'март 2016 '!DJ49+'февраль 2016'!DJ48+'январь 2016'!DJ49</f>
        <v>0</v>
      </c>
      <c r="DK54" s="18">
        <f>'март 2016 '!DK49+'февраль 2016'!DK48+'январь 2016'!DK49</f>
        <v>0</v>
      </c>
      <c r="DL54" s="18">
        <f>'март 2016 '!DL49+'февраль 2016'!DL48+'январь 2016'!DL49</f>
        <v>0</v>
      </c>
      <c r="DM54" s="18">
        <f>'март 2016 '!DM49+'февраль 2016'!DM48+'январь 2016'!DM49</f>
        <v>0</v>
      </c>
      <c r="DN54" s="18">
        <f>'март 2016 '!DN49+'февраль 2016'!DN48+'январь 2016'!DN49</f>
        <v>0</v>
      </c>
      <c r="DO54" s="18">
        <f>'март 2016 '!DO49+'февраль 2016'!DO48+'январь 2016'!DO49</f>
        <v>0</v>
      </c>
      <c r="DP54" s="18">
        <f>'март 2016 '!DP49+'февраль 2016'!DP48+'январь 2016'!DP49</f>
        <v>0</v>
      </c>
      <c r="DQ54" s="18">
        <f>'март 2016 '!DQ49+'февраль 2016'!DQ48+'январь 2016'!DQ49</f>
        <v>0</v>
      </c>
      <c r="DR54" s="18">
        <f>'март 2016 '!DR49+'февраль 2016'!DR48+'январь 2016'!DR49</f>
        <v>0</v>
      </c>
      <c r="DS54" s="18">
        <f>'март 2016 '!DS49+'февраль 2016'!DS48+'январь 2016'!DS49</f>
        <v>0</v>
      </c>
      <c r="DT54" s="18">
        <f>'март 2016 '!DT49+'февраль 2016'!DT48+'январь 2016'!DT49</f>
        <v>0</v>
      </c>
      <c r="DU54" s="18">
        <f>'март 2016 '!DU49+'февраль 2016'!DU48+'январь 2016'!DU49</f>
        <v>0</v>
      </c>
      <c r="DV54" s="18">
        <f>'март 2016 '!DV49+'февраль 2016'!DV48+'январь 2016'!DV49</f>
        <v>0</v>
      </c>
      <c r="DW54" s="18">
        <f>'март 2016 '!DW49+'февраль 2016'!DW48+'январь 2016'!DW49</f>
        <v>0</v>
      </c>
      <c r="DX54" s="18">
        <f>'март 2016 '!DX49+'февраль 2016'!DX48+'январь 2016'!DX49</f>
        <v>0</v>
      </c>
      <c r="DY54" s="18">
        <f>'март 2016 '!DY49+'февраль 2016'!DY48+'январь 2016'!DY49</f>
        <v>0</v>
      </c>
      <c r="DZ54" s="18">
        <f>'март 2016 '!DZ49+'февраль 2016'!DZ48+'январь 2016'!DZ49</f>
        <v>0</v>
      </c>
      <c r="EA54" s="18">
        <f>'март 2016 '!EA49+'февраль 2016'!EA48+'январь 2016'!EA49</f>
        <v>0</v>
      </c>
      <c r="EB54" s="18">
        <f>'март 2016 '!EB49+'февраль 2016'!EB48+'январь 2016'!EB49</f>
        <v>0</v>
      </c>
      <c r="EC54" s="18">
        <f>'март 2016 '!EC49+'февраль 2016'!EC48+'январь 2016'!EC49</f>
        <v>0</v>
      </c>
      <c r="ED54" s="18">
        <f>'март 2016 '!ED49+'февраль 2016'!ED48+'январь 2016'!ED49</f>
        <v>0</v>
      </c>
      <c r="EE54" s="18">
        <f>'март 2016 '!EE49+'февраль 2016'!EE48+'январь 2016'!EE49</f>
        <v>0</v>
      </c>
      <c r="EF54" s="18">
        <f>'март 2016 '!EF49+'февраль 2016'!EF48+'январь 2016'!EF49</f>
        <v>0</v>
      </c>
      <c r="EG54" s="18">
        <f>'март 2016 '!EG49+'февраль 2016'!EG48+'январь 2016'!EG49</f>
        <v>0</v>
      </c>
      <c r="EH54" s="18">
        <f>'март 2016 '!EH49+'февраль 2016'!EH48+'январь 2016'!EH49</f>
        <v>0</v>
      </c>
      <c r="EI54" s="18">
        <f>'март 2016 '!EI49+'февраль 2016'!EI48+'январь 2016'!EI49</f>
        <v>0</v>
      </c>
      <c r="EJ54" s="18">
        <f>'март 2016 '!EJ49+'февраль 2016'!EJ48+'январь 2016'!EJ49</f>
        <v>0</v>
      </c>
      <c r="EK54" s="18">
        <f>'март 2016 '!EK49+'февраль 2016'!EK48+'январь 2016'!EK49</f>
        <v>0</v>
      </c>
      <c r="EL54" s="18">
        <f>'март 2016 '!EL49+'февраль 2016'!EL48+'январь 2016'!EL49</f>
        <v>0</v>
      </c>
      <c r="EM54" s="18">
        <f>'март 2016 '!EM49+'февраль 2016'!EM48+'январь 2016'!EM49</f>
        <v>0</v>
      </c>
      <c r="EN54" s="18">
        <f>'март 2016 '!EN49+'февраль 2016'!EN48+'январь 2016'!EN49</f>
        <v>0.3</v>
      </c>
      <c r="EO54" s="18">
        <f>'март 2016 '!EO49+'февраль 2016'!EO48+'январь 2016'!EO49</f>
        <v>0</v>
      </c>
      <c r="EP54" s="18">
        <f>'март 2016 '!EP49+'февраль 2016'!EP48+'январь 2016'!EP49</f>
        <v>1.92</v>
      </c>
      <c r="EQ54" s="18">
        <f>'март 2016 '!EQ49+'февраль 2016'!EQ48+'январь 2016'!EQ49</f>
        <v>0</v>
      </c>
      <c r="ER54" s="18">
        <f>'март 2016 '!ER49+'февраль 2016'!ER48+'январь 2016'!ER49</f>
        <v>0</v>
      </c>
      <c r="ES54" s="18">
        <f>'март 2016 '!ES49+'февраль 2016'!ES48+'январь 2016'!ES49</f>
        <v>0</v>
      </c>
      <c r="ET54" s="18">
        <f>'март 2016 '!ET49+'февраль 2016'!ET48+'январь 2016'!ET49</f>
        <v>0</v>
      </c>
      <c r="EU54" s="18">
        <f>'март 2016 '!EU49+'февраль 2016'!EU48+'январь 2016'!EU49</f>
        <v>0</v>
      </c>
      <c r="EV54" s="18">
        <f>'март 2016 '!EV49+'февраль 2016'!EV48+'январь 2016'!EV49</f>
        <v>0.40799999999999997</v>
      </c>
      <c r="EW54" s="18">
        <f>'март 2016 '!EW49+'февраль 2016'!EW48+'январь 2016'!EW49</f>
        <v>0</v>
      </c>
      <c r="EX54" s="18">
        <f>'март 2016 '!EX49+'февраль 2016'!EX48+'январь 2016'!EX49</f>
        <v>0</v>
      </c>
      <c r="EY54" s="18">
        <f>'март 2016 '!EY49+'февраль 2016'!EY48+'январь 2016'!EY49</f>
        <v>1.9890000000000001</v>
      </c>
      <c r="EZ54" s="18">
        <f>'март 2016 '!EZ49+'февраль 2016'!EZ48+'январь 2016'!EZ49</f>
        <v>0</v>
      </c>
      <c r="FA54" s="18">
        <f>'март 2016 '!FA49+'февраль 2016'!FA48+'январь 2016'!FA49</f>
        <v>0</v>
      </c>
      <c r="FB54" s="18">
        <f>'март 2016 '!FB49+'февраль 2016'!FB48+'январь 2016'!FB49</f>
        <v>0</v>
      </c>
      <c r="FC54" s="18">
        <f>'март 2016 '!FC49+'февраль 2016'!FC48+'январь 2016'!FC49</f>
        <v>0</v>
      </c>
      <c r="FD54" s="18">
        <f>'март 2016 '!FD49+'февраль 2016'!FD48+'январь 2016'!FD49</f>
        <v>0</v>
      </c>
      <c r="FE54" s="18">
        <f>'март 2016 '!FE49+'февраль 2016'!FE48+'январь 2016'!FE49</f>
        <v>0</v>
      </c>
      <c r="FF54" s="18">
        <f>'март 2016 '!FF49+'февраль 2016'!FF48+'январь 2016'!FF49</f>
        <v>0</v>
      </c>
      <c r="FG54" s="18">
        <f>'март 2016 '!FG49+'февраль 2016'!FG48+'январь 2016'!FG49</f>
        <v>0</v>
      </c>
      <c r="FH54" s="18">
        <f>'март 2016 '!FH49+'февраль 2016'!FH48+'январь 2016'!FH49</f>
        <v>0</v>
      </c>
      <c r="FI54" s="18">
        <f>'март 2016 '!FI49+'февраль 2016'!FI48+'январь 2016'!FI49</f>
        <v>0</v>
      </c>
      <c r="FJ54" s="18">
        <f>'март 2016 '!FJ49+'февраль 2016'!FJ48+'январь 2016'!FJ49</f>
        <v>0</v>
      </c>
      <c r="FK54" s="18">
        <f>'март 2016 '!FK49+'февраль 2016'!FK48+'январь 2016'!FK49</f>
        <v>0</v>
      </c>
      <c r="FL54" s="18">
        <f>'март 2016 '!FL49+'февраль 2016'!FL48+'январь 2016'!FL49</f>
        <v>0</v>
      </c>
      <c r="FM54" s="18">
        <f>'март 2016 '!FM49+'февраль 2016'!FM48+'январь 2016'!FM49</f>
        <v>0</v>
      </c>
      <c r="FN54" s="18">
        <f>'март 2016 '!FN49+'февраль 2016'!FN48+'январь 2016'!FN49</f>
        <v>0</v>
      </c>
      <c r="FO54" s="18">
        <f>'март 2016 '!FO49+'февраль 2016'!FO48+'январь 2016'!FO49</f>
        <v>0</v>
      </c>
      <c r="FP54" s="18">
        <f>'март 2016 '!FP49+'февраль 2016'!FP48+'январь 2016'!FP49</f>
        <v>0</v>
      </c>
      <c r="FQ54" s="18">
        <f>'март 2016 '!FQ49+'февраль 2016'!FQ48+'январь 2016'!FQ49</f>
        <v>0</v>
      </c>
      <c r="FR54" s="18">
        <f>'март 2016 '!FR49+'февраль 2016'!FR48+'январь 2016'!FR49</f>
        <v>0</v>
      </c>
      <c r="FS54" s="18">
        <f>'март 2016 '!FS49+'февраль 2016'!FS48+'январь 2016'!FS49</f>
        <v>0</v>
      </c>
      <c r="FT54" s="18">
        <f>'март 2016 '!FT49+'февраль 2016'!FT48+'январь 2016'!FT49</f>
        <v>0</v>
      </c>
      <c r="FU54" s="18">
        <f>'март 2016 '!FU49+'февраль 2016'!FU48+'январь 2016'!FU49</f>
        <v>0</v>
      </c>
      <c r="FV54" s="18">
        <f>'март 2016 '!FV49+'февраль 2016'!FV48+'январь 2016'!FV49</f>
        <v>0</v>
      </c>
      <c r="FW54" s="18">
        <f>'март 2016 '!FW49+'февраль 2016'!FW48+'январь 2016'!FW49</f>
        <v>0</v>
      </c>
      <c r="FX54" s="18">
        <f>'март 2016 '!FX49+'февраль 2016'!FX48+'январь 2016'!FX49</f>
        <v>1.4410000000000001</v>
      </c>
      <c r="FY54" s="18">
        <f>'март 2016 '!FY49+'февраль 2016'!FY48+'январь 2016'!FY49</f>
        <v>2.4</v>
      </c>
      <c r="FZ54" s="18">
        <f>'март 2016 '!FZ49+'февраль 2016'!FZ48+'январь 2016'!FZ49</f>
        <v>0</v>
      </c>
      <c r="GA54" s="18">
        <f>'март 2016 '!GA49+'февраль 2016'!GA48+'январь 2016'!GA49</f>
        <v>0</v>
      </c>
      <c r="GB54" s="18">
        <f>'март 2016 '!GB49+'февраль 2016'!GB48+'январь 2016'!GB49</f>
        <v>2.4</v>
      </c>
      <c r="GC54" s="18">
        <f>'март 2016 '!GC49+'февраль 2016'!GC48+'январь 2016'!GC49</f>
        <v>0</v>
      </c>
      <c r="GD54" s="18">
        <f>'март 2016 '!GD49+'февраль 2016'!GD48+'январь 2016'!GD49</f>
        <v>0</v>
      </c>
      <c r="GE54" s="18">
        <f>'март 2016 '!GE49+'февраль 2016'!GE48+'январь 2016'!GE49</f>
        <v>1.4410000000000001</v>
      </c>
      <c r="GF54" s="18">
        <f>'март 2016 '!GF49+'февраль 2016'!GF48+'январь 2016'!GF49</f>
        <v>0</v>
      </c>
      <c r="GG54" s="18">
        <f>'март 2016 '!GG49+'февраль 2016'!GG48+'январь 2016'!GG49</f>
        <v>0</v>
      </c>
      <c r="GH54" s="18">
        <f>'март 2016 '!GH49+'февраль 2016'!GH48+'январь 2016'!GH49</f>
        <v>0</v>
      </c>
      <c r="GI54" s="18">
        <f>'март 2016 '!GI49+'февраль 2016'!GI48+'январь 2016'!GI49</f>
        <v>0</v>
      </c>
      <c r="GJ54" s="18">
        <f>'март 2016 '!GJ49+'февраль 2016'!GJ48+'январь 2016'!GJ49</f>
        <v>1.4410000000000001</v>
      </c>
      <c r="GK54" s="18">
        <f>'март 2016 '!GK49+'февраль 2016'!GK48+'январь 2016'!GK49</f>
        <v>0</v>
      </c>
      <c r="GL54" s="18">
        <f>'март 2016 '!GL49+'февраль 2016'!GL48+'январь 2016'!GL49</f>
        <v>0</v>
      </c>
      <c r="GM54" s="18">
        <f>'март 2016 '!GM49+'февраль 2016'!GM48+'январь 2016'!GM49</f>
        <v>0</v>
      </c>
      <c r="GN54" s="18">
        <f>'март 2016 '!GN49+'февраль 2016'!GN48+'январь 2016'!GN49</f>
        <v>0</v>
      </c>
      <c r="GO54" s="18">
        <f>'март 2016 '!GO49+'февраль 2016'!GO48+'январь 2016'!GO49</f>
        <v>0</v>
      </c>
      <c r="GP54" s="18">
        <f>'март 2016 '!GP49+'февраль 2016'!GP48+'январь 2016'!GP49</f>
        <v>0</v>
      </c>
      <c r="GQ54" s="18">
        <f>'март 2016 '!GQ49+'февраль 2016'!GQ48+'январь 2016'!GQ49</f>
        <v>1.4410000000000001</v>
      </c>
      <c r="GR54" s="18">
        <f>'март 2016 '!GR49+'февраль 2016'!GR48+'январь 2016'!GR49</f>
        <v>0</v>
      </c>
      <c r="GS54" s="18">
        <f>'март 2016 '!GS49+'февраль 2016'!GS48+'январь 2016'!GS49</f>
        <v>0</v>
      </c>
      <c r="GT54" s="18">
        <f>'март 2016 '!GT49+'февраль 2016'!GT48+'январь 2016'!GT49</f>
        <v>0</v>
      </c>
      <c r="GU54" s="18">
        <f>'март 2016 '!GU49+'февраль 2016'!GU48+'январь 2016'!GU49</f>
        <v>0</v>
      </c>
      <c r="GV54" s="18">
        <f>'март 2016 '!GV49+'февраль 2016'!GV48+'январь 2016'!GV49</f>
        <v>0</v>
      </c>
      <c r="GW54" s="18">
        <f>'март 2016 '!GW49+'февраль 2016'!GW48+'январь 2016'!GW49</f>
        <v>0</v>
      </c>
      <c r="GX54" s="18">
        <f>'март 2016 '!GX49+'февраль 2016'!GX48+'январь 2016'!GX49</f>
        <v>0</v>
      </c>
      <c r="GY54" s="18">
        <f>'март 2016 '!GY49+'февраль 2016'!GY48+'январь 2016'!GY49</f>
        <v>0</v>
      </c>
      <c r="GZ54" s="18">
        <f>'март 2016 '!GZ49+'февраль 2016'!GZ48+'январь 2016'!GZ49</f>
        <v>1.4410000000000001</v>
      </c>
      <c r="HA54" s="18">
        <f>'март 2016 '!HA49+'февраль 2016'!HA48+'январь 2016'!HA49</f>
        <v>2.0590000000000002</v>
      </c>
      <c r="HB54" s="18">
        <f>'март 2016 '!HB49+'февраль 2016'!HB48+'январь 2016'!HB49</f>
        <v>1.92</v>
      </c>
      <c r="HC54" s="18">
        <f>'март 2016 '!HC49+'февраль 2016'!HC48+'январь 2016'!HC49</f>
        <v>4.3979999999999997</v>
      </c>
      <c r="HD54" s="18">
        <f>'март 2016 '!HD49+'февраль 2016'!HD48+'январь 2016'!HD49</f>
        <v>0</v>
      </c>
      <c r="HE54" s="18">
        <f>'март 2016 '!HE49+'февраль 2016'!HE48+'январь 2016'!HE49</f>
        <v>0</v>
      </c>
      <c r="HF54" s="18">
        <f>'март 2016 '!HF49+'февраль 2016'!HF48+'январь 2016'!HF49</f>
        <v>0</v>
      </c>
      <c r="HG54" s="18">
        <f>'март 2016 '!HG49+'февраль 2016'!HG48+'январь 2016'!HG49</f>
        <v>0.40600000000000003</v>
      </c>
      <c r="HH54" s="18">
        <f>'март 2016 '!HH49+'февраль 2016'!HH48+'январь 2016'!HH49</f>
        <v>0</v>
      </c>
      <c r="HI54" s="18">
        <f>'март 2016 '!HI49+'февраль 2016'!HI48+'январь 2016'!HI49</f>
        <v>0</v>
      </c>
      <c r="HJ54" s="18">
        <f>'март 2016 '!HJ49+'февраль 2016'!HJ48+'январь 2016'!HJ49</f>
        <v>0</v>
      </c>
      <c r="HK54" s="18">
        <f>'март 2016 '!HK49+'февраль 2016'!HK48+'январь 2016'!HK49</f>
        <v>4.0590000000000002</v>
      </c>
      <c r="HL54" s="18">
        <f>'март 2016 '!HL49+'февраль 2016'!HL48+'январь 2016'!HL49</f>
        <v>0</v>
      </c>
      <c r="HM54" s="18">
        <f>'март 2016 '!HM49+'февраль 2016'!HM48+'январь 2016'!HM49</f>
        <v>0</v>
      </c>
      <c r="HN54" s="18">
        <f>'март 2016 '!HN49+'февраль 2016'!HN48+'январь 2016'!HN49</f>
        <v>0</v>
      </c>
      <c r="HO54" s="18">
        <f>'март 2016 '!HO49+'февраль 2016'!HO48+'январь 2016'!HO49</f>
        <v>0</v>
      </c>
      <c r="HP54" s="18">
        <f>'март 2016 '!HP49+'февраль 2016'!HP48+'январь 2016'!HP49</f>
        <v>0</v>
      </c>
      <c r="HQ54" s="18">
        <f>'март 2016 '!HQ49+'февраль 2016'!HQ48+'январь 2016'!HQ49</f>
        <v>0</v>
      </c>
      <c r="HR54" s="18">
        <f>'март 2016 '!HR49+'февраль 2016'!HR48+'январь 2016'!HR49</f>
        <v>0</v>
      </c>
      <c r="HS54" s="18">
        <f>'март 2016 '!HS49+'февраль 2016'!HS48+'январь 2016'!HS49</f>
        <v>0</v>
      </c>
      <c r="HT54" s="18">
        <f>'март 2016 '!HT49+'февраль 2016'!HT48+'январь 2016'!HT49</f>
        <v>0</v>
      </c>
      <c r="HU54" s="18">
        <f>'март 2016 '!HU49+'февраль 2016'!HU48+'январь 2016'!HU49</f>
        <v>0</v>
      </c>
      <c r="HV54" s="18">
        <f>'март 2016 '!HV49+'февраль 2016'!HV48+'январь 2016'!HV49</f>
        <v>0</v>
      </c>
      <c r="HW54" s="18">
        <f>'март 2016 '!HW49+'февраль 2016'!HW48+'январь 2016'!HW49</f>
        <v>5.97</v>
      </c>
      <c r="HX54" s="18">
        <f>'март 2016 '!HX49+'февраль 2016'!HX48+'январь 2016'!HX49</f>
        <v>1.4219999999999999</v>
      </c>
      <c r="HY54" s="18">
        <f>'март 2016 '!HY49+'февраль 2016'!HY48+'январь 2016'!HY49</f>
        <v>0</v>
      </c>
      <c r="HZ54" s="18">
        <f>'март 2016 '!HZ49+'февраль 2016'!HZ48+'январь 2016'!HZ49</f>
        <v>0</v>
      </c>
      <c r="IA54" s="18">
        <f>'март 2016 '!IA49+'февраль 2016'!IA48+'январь 2016'!IA49</f>
        <v>0</v>
      </c>
      <c r="IB54" s="18">
        <f>'март 2016 '!IB49+'февраль 2016'!IB48+'январь 2016'!IB49</f>
        <v>0</v>
      </c>
      <c r="IC54" s="18">
        <f>'март 2016 '!IC49+'февраль 2016'!IC48+'январь 2016'!IC49</f>
        <v>0</v>
      </c>
      <c r="ID54" s="18">
        <f>'март 2016 '!ID49+'февраль 2016'!ID48+'январь 2016'!ID49</f>
        <v>0</v>
      </c>
      <c r="IE54" s="18">
        <f>'март 2016 '!IE49+'февраль 2016'!IE48+'январь 2016'!IE49</f>
        <v>0</v>
      </c>
      <c r="IF54" s="18">
        <f>'март 2016 '!IF49+'февраль 2016'!IF48+'январь 2016'!IF49</f>
        <v>26.331999999999997</v>
      </c>
    </row>
    <row r="55" spans="1:240" ht="13.5" customHeight="1">
      <c r="A55" s="15" t="s">
        <v>67</v>
      </c>
      <c r="B55" s="45" t="s">
        <v>68</v>
      </c>
      <c r="C55" s="16" t="s">
        <v>20</v>
      </c>
      <c r="D55" s="23">
        <f t="shared" si="4"/>
        <v>1.3000000000000001E-2</v>
      </c>
      <c r="E55" s="17">
        <f>SUM(G55:IF55)-F55</f>
        <v>1.3000000000000001E-2</v>
      </c>
      <c r="F55" s="17"/>
      <c r="G55" s="18">
        <f>'март 2016 '!G50+'февраль 2016'!G49+'январь 2016'!G50</f>
        <v>0</v>
      </c>
      <c r="H55" s="18">
        <f>'март 2016 '!H50+'февраль 2016'!H49+'январь 2016'!H50</f>
        <v>0</v>
      </c>
      <c r="I55" s="18">
        <f>'март 2016 '!I50+'февраль 2016'!I49+'январь 2016'!I50</f>
        <v>0</v>
      </c>
      <c r="J55" s="18">
        <f>'март 2016 '!J50+'февраль 2016'!J49+'январь 2016'!J50</f>
        <v>0</v>
      </c>
      <c r="K55" s="18">
        <f>'март 2016 '!K50+'февраль 2016'!K49+'январь 2016'!K50</f>
        <v>0</v>
      </c>
      <c r="L55" s="18">
        <f>'март 2016 '!L50+'февраль 2016'!L49+'январь 2016'!L50</f>
        <v>0</v>
      </c>
      <c r="M55" s="18">
        <f>'март 2016 '!M50+'февраль 2016'!M49+'январь 2016'!M50</f>
        <v>0</v>
      </c>
      <c r="N55" s="18">
        <f>'март 2016 '!N50+'февраль 2016'!N49+'январь 2016'!N50</f>
        <v>2E-3</v>
      </c>
      <c r="O55" s="18">
        <f>'март 2016 '!O50+'февраль 2016'!O49+'январь 2016'!O50</f>
        <v>0</v>
      </c>
      <c r="P55" s="18">
        <f>'март 2016 '!P50+'февраль 2016'!P49+'январь 2016'!P50</f>
        <v>0</v>
      </c>
      <c r="Q55" s="18">
        <f>'март 2016 '!Q50+'февраль 2016'!Q49+'январь 2016'!Q50</f>
        <v>0</v>
      </c>
      <c r="R55" s="18">
        <f>'март 2016 '!R50+'февраль 2016'!R49+'январь 2016'!R50</f>
        <v>0</v>
      </c>
      <c r="S55" s="18">
        <f>'март 2016 '!S50+'февраль 2016'!S49+'январь 2016'!S50</f>
        <v>2E-3</v>
      </c>
      <c r="T55" s="18">
        <f>'март 2016 '!T50+'февраль 2016'!T49+'январь 2016'!T50</f>
        <v>0</v>
      </c>
      <c r="U55" s="18">
        <f>'март 2016 '!U50+'февраль 2016'!U49+'январь 2016'!U50</f>
        <v>0</v>
      </c>
      <c r="V55" s="18">
        <f>'март 2016 '!V50+'февраль 2016'!V49+'январь 2016'!V50</f>
        <v>0</v>
      </c>
      <c r="W55" s="18">
        <f>'март 2016 '!W50+'февраль 2016'!W49+'январь 2016'!W50</f>
        <v>0</v>
      </c>
      <c r="X55" s="18">
        <f>'март 2016 '!X50+'февраль 2016'!X49+'январь 2016'!X50</f>
        <v>0</v>
      </c>
      <c r="Y55" s="18">
        <f>'март 2016 '!Y50+'февраль 2016'!Y49+'январь 2016'!Y50</f>
        <v>0</v>
      </c>
      <c r="Z55" s="18">
        <f>'март 2016 '!Z50+'февраль 2016'!Z49+'январь 2016'!Z50</f>
        <v>0</v>
      </c>
      <c r="AA55" s="18">
        <f>'март 2016 '!AA50+'февраль 2016'!AA49+'январь 2016'!AA50</f>
        <v>0</v>
      </c>
      <c r="AB55" s="18">
        <f>'март 2016 '!AB50+'февраль 2016'!AB49+'январь 2016'!AB50</f>
        <v>0</v>
      </c>
      <c r="AC55" s="18">
        <f>'март 2016 '!AC50+'февраль 2016'!AC49+'январь 2016'!AC50</f>
        <v>0</v>
      </c>
      <c r="AD55" s="18">
        <f>'март 2016 '!AD50+'февраль 2016'!AD49+'январь 2016'!AD50</f>
        <v>0</v>
      </c>
      <c r="AE55" s="18">
        <f>'март 2016 '!AE50+'февраль 2016'!AE49+'январь 2016'!AE50</f>
        <v>0</v>
      </c>
      <c r="AF55" s="18">
        <f>'март 2016 '!AF50+'февраль 2016'!AF49+'январь 2016'!AF50</f>
        <v>0</v>
      </c>
      <c r="AG55" s="18">
        <f>'март 2016 '!AG50+'февраль 2016'!AG49+'январь 2016'!AG50</f>
        <v>0</v>
      </c>
      <c r="AH55" s="18">
        <f>'март 2016 '!AH50+'февраль 2016'!AH49+'январь 2016'!AH50</f>
        <v>0</v>
      </c>
      <c r="AI55" s="18">
        <f>'март 2016 '!AI50+'февраль 2016'!AI49+'январь 2016'!AI50</f>
        <v>0</v>
      </c>
      <c r="AJ55" s="18">
        <f>'март 2016 '!AJ50+'февраль 2016'!AJ49+'январь 2016'!AJ50</f>
        <v>0</v>
      </c>
      <c r="AK55" s="18">
        <f>'март 2016 '!AK50+'февраль 2016'!AK49+'январь 2016'!AK50</f>
        <v>0</v>
      </c>
      <c r="AL55" s="18">
        <f>'март 2016 '!AL50+'февраль 2016'!AL49+'январь 2016'!AL50</f>
        <v>0</v>
      </c>
      <c r="AM55" s="18">
        <f>'март 2016 '!AM50+'февраль 2016'!AM49+'январь 2016'!AM50</f>
        <v>0</v>
      </c>
      <c r="AN55" s="18">
        <f>'март 2016 '!AN50+'февраль 2016'!AN49+'январь 2016'!AN50</f>
        <v>0</v>
      </c>
      <c r="AO55" s="18">
        <f>'март 2016 '!AO50+'февраль 2016'!AO49+'январь 2016'!AO50</f>
        <v>0</v>
      </c>
      <c r="AP55" s="18">
        <f>'март 2016 '!AP50+'февраль 2016'!AP49+'январь 2016'!AP50</f>
        <v>0</v>
      </c>
      <c r="AQ55" s="18">
        <f>'март 2016 '!AQ50+'февраль 2016'!AQ49+'январь 2016'!AQ50</f>
        <v>0</v>
      </c>
      <c r="AR55" s="18">
        <f>'март 2016 '!AR50+'февраль 2016'!AR49+'январь 2016'!AR50</f>
        <v>0</v>
      </c>
      <c r="AS55" s="18">
        <f>'март 2016 '!AS50+'февраль 2016'!AS49+'январь 2016'!AS50</f>
        <v>0</v>
      </c>
      <c r="AT55" s="18">
        <f>'март 2016 '!AT50+'февраль 2016'!AT49+'январь 2016'!AT50</f>
        <v>0</v>
      </c>
      <c r="AU55" s="18">
        <f>'март 2016 '!AU50+'февраль 2016'!AU49+'январь 2016'!AU50</f>
        <v>0</v>
      </c>
      <c r="AV55" s="18">
        <f>'март 2016 '!AV50+'февраль 2016'!AV49+'январь 2016'!AV50</f>
        <v>0</v>
      </c>
      <c r="AW55" s="18">
        <f>'март 2016 '!AW50+'февраль 2016'!AW49+'январь 2016'!AW50</f>
        <v>0</v>
      </c>
      <c r="AX55" s="18">
        <f>'март 2016 '!AX50+'февраль 2016'!AX49+'январь 2016'!AX50</f>
        <v>2E-3</v>
      </c>
      <c r="AY55" s="18">
        <f>'март 2016 '!AY50+'февраль 2016'!AY49+'январь 2016'!AY50</f>
        <v>0</v>
      </c>
      <c r="AZ55" s="18">
        <f>'март 2016 '!AZ50+'февраль 2016'!AZ49+'январь 2016'!AZ50</f>
        <v>0</v>
      </c>
      <c r="BA55" s="18">
        <f>'март 2016 '!BA50+'февраль 2016'!BA49+'январь 2016'!BA50</f>
        <v>0</v>
      </c>
      <c r="BB55" s="18">
        <f>'март 2016 '!BB50+'февраль 2016'!BB49+'январь 2016'!BB50</f>
        <v>0</v>
      </c>
      <c r="BC55" s="18">
        <f>'март 2016 '!BC50+'февраль 2016'!BC49+'январь 2016'!BC50</f>
        <v>0</v>
      </c>
      <c r="BD55" s="18">
        <f>'март 2016 '!BD50+'февраль 2016'!BD49+'январь 2016'!BD50</f>
        <v>0</v>
      </c>
      <c r="BE55" s="18">
        <f>'март 2016 '!BE50+'февраль 2016'!BE49+'январь 2016'!BE50</f>
        <v>0</v>
      </c>
      <c r="BF55" s="18">
        <f>'март 2016 '!BF50+'февраль 2016'!BF49+'январь 2016'!BF50</f>
        <v>0</v>
      </c>
      <c r="BG55" s="18">
        <f>'март 2016 '!BG50+'февраль 2016'!BG49+'январь 2016'!BG50</f>
        <v>0</v>
      </c>
      <c r="BH55" s="18">
        <f>'март 2016 '!BH50+'февраль 2016'!BH49+'январь 2016'!BH50</f>
        <v>0</v>
      </c>
      <c r="BI55" s="18">
        <f>'март 2016 '!BI50+'февраль 2016'!BI49+'январь 2016'!BI50</f>
        <v>0</v>
      </c>
      <c r="BJ55" s="18">
        <f>'март 2016 '!BJ50+'февраль 2016'!BJ49+'январь 2016'!BJ50</f>
        <v>0</v>
      </c>
      <c r="BK55" s="18">
        <f>'март 2016 '!BK50+'февраль 2016'!BK49+'январь 2016'!BK50</f>
        <v>0</v>
      </c>
      <c r="BL55" s="18">
        <f>'март 2016 '!BL50+'февраль 2016'!BL49+'январь 2016'!BL50</f>
        <v>0</v>
      </c>
      <c r="BM55" s="18">
        <f>'март 2016 '!BM50+'февраль 2016'!BM49+'январь 2016'!BM50</f>
        <v>0</v>
      </c>
      <c r="BN55" s="18">
        <f>'март 2016 '!BN50+'февраль 2016'!BN49+'январь 2016'!BN50</f>
        <v>0</v>
      </c>
      <c r="BO55" s="18">
        <f>'март 2016 '!BO50+'февраль 2016'!BO49+'январь 2016'!BO50</f>
        <v>0</v>
      </c>
      <c r="BP55" s="18">
        <f>'март 2016 '!BP50+'февраль 2016'!BP49+'январь 2016'!BP50</f>
        <v>0</v>
      </c>
      <c r="BQ55" s="18">
        <f>'март 2016 '!BQ50+'февраль 2016'!BQ49+'январь 2016'!BQ50</f>
        <v>0</v>
      </c>
      <c r="BR55" s="18">
        <f>'март 2016 '!BR50+'февраль 2016'!BR49+'январь 2016'!BR50</f>
        <v>0</v>
      </c>
      <c r="BS55" s="18">
        <f>'март 2016 '!BS50+'февраль 2016'!BS49+'январь 2016'!BS50</f>
        <v>0</v>
      </c>
      <c r="BT55" s="18">
        <f>'март 2016 '!BT50+'февраль 2016'!BT49+'январь 2016'!BT50</f>
        <v>0</v>
      </c>
      <c r="BU55" s="18">
        <f>'март 2016 '!BU50+'февраль 2016'!BU49+'январь 2016'!BU50</f>
        <v>0</v>
      </c>
      <c r="BV55" s="18">
        <f>'март 2016 '!BV50+'февраль 2016'!BV49+'январь 2016'!BV50</f>
        <v>0</v>
      </c>
      <c r="BW55" s="18">
        <f>'март 2016 '!BW50+'февраль 2016'!BW49+'январь 2016'!BW50</f>
        <v>0</v>
      </c>
      <c r="BX55" s="18">
        <f>'март 2016 '!BX50+'февраль 2016'!BX49+'январь 2016'!BX50</f>
        <v>0</v>
      </c>
      <c r="BY55" s="18">
        <f>'март 2016 '!BY50+'февраль 2016'!BY49+'январь 2016'!BY50</f>
        <v>0</v>
      </c>
      <c r="BZ55" s="18">
        <f>'март 2016 '!BZ50+'февраль 2016'!BZ49+'январь 2016'!BZ50</f>
        <v>0</v>
      </c>
      <c r="CA55" s="18">
        <f>'март 2016 '!CA50+'февраль 2016'!CA49+'январь 2016'!CA50</f>
        <v>0</v>
      </c>
      <c r="CB55" s="18">
        <f>'март 2016 '!CB50+'февраль 2016'!CB49+'январь 2016'!CB50</f>
        <v>0</v>
      </c>
      <c r="CC55" s="18">
        <f>'март 2016 '!CC50+'февраль 2016'!CC49+'январь 2016'!CC50</f>
        <v>0</v>
      </c>
      <c r="CD55" s="18">
        <f>'март 2016 '!CD50+'февраль 2016'!CD49+'январь 2016'!CD50</f>
        <v>0</v>
      </c>
      <c r="CE55" s="18">
        <f>'март 2016 '!CE50+'февраль 2016'!CE49+'январь 2016'!CE50</f>
        <v>0</v>
      </c>
      <c r="CF55" s="18">
        <f>'март 2016 '!CF50+'февраль 2016'!CF49+'январь 2016'!CF50</f>
        <v>0</v>
      </c>
      <c r="CG55" s="18">
        <f>'март 2016 '!CG50+'февраль 2016'!CG49+'январь 2016'!CG50</f>
        <v>3.0000000000000001E-3</v>
      </c>
      <c r="CH55" s="18">
        <f>'март 2016 '!CH50+'февраль 2016'!CH49+'январь 2016'!CH50</f>
        <v>0</v>
      </c>
      <c r="CI55" s="18">
        <f>'март 2016 '!CI50+'февраль 2016'!CI49+'январь 2016'!CI50</f>
        <v>0</v>
      </c>
      <c r="CJ55" s="18">
        <f>'март 2016 '!CJ50+'февраль 2016'!CJ49+'январь 2016'!CJ50</f>
        <v>0</v>
      </c>
      <c r="CK55" s="18">
        <f>'март 2016 '!CK50+'февраль 2016'!CK49+'январь 2016'!CK50</f>
        <v>0</v>
      </c>
      <c r="CL55" s="18">
        <f>'март 2016 '!CL50+'февраль 2016'!CL49+'январь 2016'!CL50</f>
        <v>0</v>
      </c>
      <c r="CM55" s="18">
        <f>'март 2016 '!CM50+'февраль 2016'!CM49+'январь 2016'!CM50</f>
        <v>0</v>
      </c>
      <c r="CN55" s="18">
        <f>'март 2016 '!CN50+'февраль 2016'!CN49+'январь 2016'!CN50</f>
        <v>0</v>
      </c>
      <c r="CO55" s="18">
        <f>'март 2016 '!CO50+'февраль 2016'!CO49+'январь 2016'!CO50</f>
        <v>0</v>
      </c>
      <c r="CP55" s="18">
        <f>'март 2016 '!CP50+'февраль 2016'!CP49+'январь 2016'!CP50</f>
        <v>0</v>
      </c>
      <c r="CQ55" s="18">
        <f>'март 2016 '!CQ50+'февраль 2016'!CQ49+'январь 2016'!CQ50</f>
        <v>0</v>
      </c>
      <c r="CR55" s="18">
        <f>'март 2016 '!CR50+'февраль 2016'!CR49+'январь 2016'!CR50</f>
        <v>0</v>
      </c>
      <c r="CS55" s="18">
        <f>'март 2016 '!CS50+'февраль 2016'!CS49+'январь 2016'!CS50</f>
        <v>0</v>
      </c>
      <c r="CT55" s="18">
        <f>'март 2016 '!CT50+'февраль 2016'!CT49+'январь 2016'!CT50</f>
        <v>0</v>
      </c>
      <c r="CU55" s="18">
        <f>'март 2016 '!CU50+'февраль 2016'!CU49+'январь 2016'!CU50</f>
        <v>0</v>
      </c>
      <c r="CV55" s="18">
        <f>'март 2016 '!CV50+'февраль 2016'!CV49+'январь 2016'!CV50</f>
        <v>0</v>
      </c>
      <c r="CW55" s="18">
        <f>'март 2016 '!CW50+'февраль 2016'!CW49+'январь 2016'!CW50</f>
        <v>0</v>
      </c>
      <c r="CX55" s="18">
        <f>'март 2016 '!CX50+'февраль 2016'!CX49+'январь 2016'!CX50</f>
        <v>0</v>
      </c>
      <c r="CY55" s="18">
        <f>'март 2016 '!CY50+'февраль 2016'!CY49+'январь 2016'!CY50</f>
        <v>0</v>
      </c>
      <c r="CZ55" s="18">
        <f>'март 2016 '!CZ50+'февраль 2016'!CZ49+'январь 2016'!CZ50</f>
        <v>0</v>
      </c>
      <c r="DA55" s="18">
        <f>'март 2016 '!DA50+'февраль 2016'!DA49+'январь 2016'!DA50</f>
        <v>0</v>
      </c>
      <c r="DB55" s="18">
        <f>'март 2016 '!DB50+'февраль 2016'!DB49+'январь 2016'!DB50</f>
        <v>0</v>
      </c>
      <c r="DC55" s="18">
        <f>'март 2016 '!DC50+'февраль 2016'!DC49+'январь 2016'!DC50</f>
        <v>0</v>
      </c>
      <c r="DD55" s="18">
        <f>'март 2016 '!DD50+'февраль 2016'!DD49+'январь 2016'!DD50</f>
        <v>0</v>
      </c>
      <c r="DE55" s="18">
        <f>'март 2016 '!DE50+'февраль 2016'!DE49+'январь 2016'!DE50</f>
        <v>0</v>
      </c>
      <c r="DF55" s="18">
        <f>'март 2016 '!DF50+'февраль 2016'!DF49+'январь 2016'!DF50</f>
        <v>0</v>
      </c>
      <c r="DG55" s="18">
        <f>'март 2016 '!DG50+'февраль 2016'!DG49+'январь 2016'!DG50</f>
        <v>0</v>
      </c>
      <c r="DH55" s="18">
        <f>'март 2016 '!DH50+'февраль 2016'!DH49+'январь 2016'!DH50</f>
        <v>0</v>
      </c>
      <c r="DI55" s="18">
        <f>'март 2016 '!DI50+'февраль 2016'!DI49+'январь 2016'!DI50</f>
        <v>0</v>
      </c>
      <c r="DJ55" s="18">
        <f>'март 2016 '!DJ50+'февраль 2016'!DJ49+'январь 2016'!DJ50</f>
        <v>0</v>
      </c>
      <c r="DK55" s="18">
        <f>'март 2016 '!DK50+'февраль 2016'!DK49+'январь 2016'!DK50</f>
        <v>0</v>
      </c>
      <c r="DL55" s="18">
        <f>'март 2016 '!DL50+'февраль 2016'!DL49+'январь 2016'!DL50</f>
        <v>0</v>
      </c>
      <c r="DM55" s="18">
        <f>'март 2016 '!DM50+'февраль 2016'!DM49+'январь 2016'!DM50</f>
        <v>0</v>
      </c>
      <c r="DN55" s="18">
        <f>'март 2016 '!DN50+'февраль 2016'!DN49+'январь 2016'!DN50</f>
        <v>0</v>
      </c>
      <c r="DO55" s="18">
        <f>'март 2016 '!DO50+'февраль 2016'!DO49+'январь 2016'!DO50</f>
        <v>0</v>
      </c>
      <c r="DP55" s="18">
        <f>'март 2016 '!DP50+'февраль 2016'!DP49+'январь 2016'!DP50</f>
        <v>0</v>
      </c>
      <c r="DQ55" s="18">
        <f>'март 2016 '!DQ50+'февраль 2016'!DQ49+'январь 2016'!DQ50</f>
        <v>0</v>
      </c>
      <c r="DR55" s="18">
        <f>'март 2016 '!DR50+'февраль 2016'!DR49+'январь 2016'!DR50</f>
        <v>0</v>
      </c>
      <c r="DS55" s="18">
        <f>'март 2016 '!DS50+'февраль 2016'!DS49+'январь 2016'!DS50</f>
        <v>0</v>
      </c>
      <c r="DT55" s="18">
        <f>'март 2016 '!DT50+'февраль 2016'!DT49+'январь 2016'!DT50</f>
        <v>0</v>
      </c>
      <c r="DU55" s="18">
        <f>'март 2016 '!DU50+'февраль 2016'!DU49+'январь 2016'!DU50</f>
        <v>0</v>
      </c>
      <c r="DV55" s="18">
        <f>'март 2016 '!DV50+'февраль 2016'!DV49+'январь 2016'!DV50</f>
        <v>0</v>
      </c>
      <c r="DW55" s="18">
        <f>'март 2016 '!DW50+'февраль 2016'!DW49+'январь 2016'!DW50</f>
        <v>0</v>
      </c>
      <c r="DX55" s="18">
        <f>'март 2016 '!DX50+'февраль 2016'!DX49+'январь 2016'!DX50</f>
        <v>0</v>
      </c>
      <c r="DY55" s="18">
        <f>'март 2016 '!DY50+'февраль 2016'!DY49+'январь 2016'!DY50</f>
        <v>0</v>
      </c>
      <c r="DZ55" s="18">
        <f>'март 2016 '!DZ50+'февраль 2016'!DZ49+'январь 2016'!DZ50</f>
        <v>0</v>
      </c>
      <c r="EA55" s="18">
        <f>'март 2016 '!EA50+'февраль 2016'!EA49+'январь 2016'!EA50</f>
        <v>0</v>
      </c>
      <c r="EB55" s="18">
        <f>'март 2016 '!EB50+'февраль 2016'!EB49+'январь 2016'!EB50</f>
        <v>0</v>
      </c>
      <c r="EC55" s="18">
        <f>'март 2016 '!EC50+'февраль 2016'!EC49+'январь 2016'!EC50</f>
        <v>0</v>
      </c>
      <c r="ED55" s="18">
        <f>'март 2016 '!ED50+'февраль 2016'!ED49+'январь 2016'!ED50</f>
        <v>0</v>
      </c>
      <c r="EE55" s="18">
        <f>'март 2016 '!EE50+'февраль 2016'!EE49+'январь 2016'!EE50</f>
        <v>0</v>
      </c>
      <c r="EF55" s="18">
        <f>'март 2016 '!EF50+'февраль 2016'!EF49+'январь 2016'!EF50</f>
        <v>0</v>
      </c>
      <c r="EG55" s="18">
        <f>'март 2016 '!EG50+'февраль 2016'!EG49+'январь 2016'!EG50</f>
        <v>0</v>
      </c>
      <c r="EH55" s="18">
        <f>'март 2016 '!EH50+'февраль 2016'!EH49+'январь 2016'!EH50</f>
        <v>0</v>
      </c>
      <c r="EI55" s="18">
        <f>'март 2016 '!EI50+'февраль 2016'!EI49+'январь 2016'!EI50</f>
        <v>0</v>
      </c>
      <c r="EJ55" s="18">
        <f>'март 2016 '!EJ50+'февраль 2016'!EJ49+'январь 2016'!EJ50</f>
        <v>0</v>
      </c>
      <c r="EK55" s="18">
        <f>'март 2016 '!EK50+'февраль 2016'!EK49+'январь 2016'!EK50</f>
        <v>0</v>
      </c>
      <c r="EL55" s="18">
        <f>'март 2016 '!EL50+'февраль 2016'!EL49+'январь 2016'!EL50</f>
        <v>0</v>
      </c>
      <c r="EM55" s="18">
        <f>'март 2016 '!EM50+'февраль 2016'!EM49+'январь 2016'!EM50</f>
        <v>0</v>
      </c>
      <c r="EN55" s="18">
        <f>'март 2016 '!EN50+'февраль 2016'!EN49+'январь 2016'!EN50</f>
        <v>0</v>
      </c>
      <c r="EO55" s="18">
        <f>'март 2016 '!EO50+'февраль 2016'!EO49+'январь 2016'!EO50</f>
        <v>0</v>
      </c>
      <c r="EP55" s="18">
        <f>'март 2016 '!EP50+'февраль 2016'!EP49+'январь 2016'!EP50</f>
        <v>0</v>
      </c>
      <c r="EQ55" s="18">
        <f>'март 2016 '!EQ50+'февраль 2016'!EQ49+'январь 2016'!EQ50</f>
        <v>0</v>
      </c>
      <c r="ER55" s="18">
        <f>'март 2016 '!ER50+'февраль 2016'!ER49+'январь 2016'!ER50</f>
        <v>0</v>
      </c>
      <c r="ES55" s="18">
        <f>'март 2016 '!ES50+'февраль 2016'!ES49+'январь 2016'!ES50</f>
        <v>0</v>
      </c>
      <c r="ET55" s="18">
        <f>'март 2016 '!ET50+'февраль 2016'!ET49+'январь 2016'!ET50</f>
        <v>0</v>
      </c>
      <c r="EU55" s="18">
        <f>'март 2016 '!EU50+'февраль 2016'!EU49+'январь 2016'!EU50</f>
        <v>0</v>
      </c>
      <c r="EV55" s="18">
        <f>'март 2016 '!EV50+'февраль 2016'!EV49+'январь 2016'!EV50</f>
        <v>0</v>
      </c>
      <c r="EW55" s="18">
        <f>'март 2016 '!EW50+'февраль 2016'!EW49+'январь 2016'!EW50</f>
        <v>0</v>
      </c>
      <c r="EX55" s="18">
        <f>'март 2016 '!EX50+'февраль 2016'!EX49+'январь 2016'!EX50</f>
        <v>0</v>
      </c>
      <c r="EY55" s="18">
        <f>'март 2016 '!EY50+'февраль 2016'!EY49+'январь 2016'!EY50</f>
        <v>0</v>
      </c>
      <c r="EZ55" s="18">
        <f>'март 2016 '!EZ50+'февраль 2016'!EZ49+'январь 2016'!EZ50</f>
        <v>0</v>
      </c>
      <c r="FA55" s="18">
        <f>'март 2016 '!FA50+'февраль 2016'!FA49+'январь 2016'!FA50</f>
        <v>0</v>
      </c>
      <c r="FB55" s="18">
        <f>'март 2016 '!FB50+'февраль 2016'!FB49+'январь 2016'!FB50</f>
        <v>0</v>
      </c>
      <c r="FC55" s="18">
        <f>'март 2016 '!FC50+'февраль 2016'!FC49+'январь 2016'!FC50</f>
        <v>0</v>
      </c>
      <c r="FD55" s="18">
        <f>'март 2016 '!FD50+'февраль 2016'!FD49+'январь 2016'!FD50</f>
        <v>0</v>
      </c>
      <c r="FE55" s="18">
        <f>'март 2016 '!FE50+'февраль 2016'!FE49+'январь 2016'!FE50</f>
        <v>0</v>
      </c>
      <c r="FF55" s="18">
        <f>'март 2016 '!FF50+'февраль 2016'!FF49+'январь 2016'!FF50</f>
        <v>0</v>
      </c>
      <c r="FG55" s="18">
        <f>'март 2016 '!FG50+'февраль 2016'!FG49+'январь 2016'!FG50</f>
        <v>0</v>
      </c>
      <c r="FH55" s="18">
        <f>'март 2016 '!FH50+'февраль 2016'!FH49+'январь 2016'!FH50</f>
        <v>0</v>
      </c>
      <c r="FI55" s="18">
        <f>'март 2016 '!FI50+'февраль 2016'!FI49+'январь 2016'!FI50</f>
        <v>0</v>
      </c>
      <c r="FJ55" s="18">
        <f>'март 2016 '!FJ50+'февраль 2016'!FJ49+'январь 2016'!FJ50</f>
        <v>0</v>
      </c>
      <c r="FK55" s="18">
        <f>'март 2016 '!FK50+'февраль 2016'!FK49+'январь 2016'!FK50</f>
        <v>0</v>
      </c>
      <c r="FL55" s="18">
        <f>'март 2016 '!FL50+'февраль 2016'!FL49+'январь 2016'!FL50</f>
        <v>0</v>
      </c>
      <c r="FM55" s="18">
        <f>'март 2016 '!FM50+'февраль 2016'!FM49+'январь 2016'!FM50</f>
        <v>0</v>
      </c>
      <c r="FN55" s="18">
        <f>'март 2016 '!FN50+'февраль 2016'!FN49+'январь 2016'!FN50</f>
        <v>0</v>
      </c>
      <c r="FO55" s="18">
        <f>'март 2016 '!FO50+'февраль 2016'!FO49+'январь 2016'!FO50</f>
        <v>0</v>
      </c>
      <c r="FP55" s="18">
        <f>'март 2016 '!FP50+'февраль 2016'!FP49+'январь 2016'!FP50</f>
        <v>0</v>
      </c>
      <c r="FQ55" s="18">
        <f>'март 2016 '!FQ50+'февраль 2016'!FQ49+'январь 2016'!FQ50</f>
        <v>0</v>
      </c>
      <c r="FR55" s="18">
        <f>'март 2016 '!FR50+'февраль 2016'!FR49+'январь 2016'!FR50</f>
        <v>0</v>
      </c>
      <c r="FS55" s="18">
        <f>'март 2016 '!FS50+'февраль 2016'!FS49+'январь 2016'!FS50</f>
        <v>0</v>
      </c>
      <c r="FT55" s="18">
        <f>'март 2016 '!FT50+'февраль 2016'!FT49+'январь 2016'!FT50</f>
        <v>0</v>
      </c>
      <c r="FU55" s="18">
        <f>'март 2016 '!FU50+'февраль 2016'!FU49+'январь 2016'!FU50</f>
        <v>0</v>
      </c>
      <c r="FV55" s="18">
        <f>'март 2016 '!FV50+'февраль 2016'!FV49+'январь 2016'!FV50</f>
        <v>0</v>
      </c>
      <c r="FW55" s="18">
        <f>'март 2016 '!FW50+'февраль 2016'!FW49+'январь 2016'!FW50</f>
        <v>0</v>
      </c>
      <c r="FX55" s="18">
        <f>'март 2016 '!FX50+'февраль 2016'!FX49+'январь 2016'!FX50</f>
        <v>0</v>
      </c>
      <c r="FY55" s="18">
        <f>'март 2016 '!FY50+'февраль 2016'!FY49+'январь 2016'!FY50</f>
        <v>0</v>
      </c>
      <c r="FZ55" s="18">
        <f>'март 2016 '!FZ50+'февраль 2016'!FZ49+'январь 2016'!FZ50</f>
        <v>0</v>
      </c>
      <c r="GA55" s="18">
        <f>'март 2016 '!GA50+'февраль 2016'!GA49+'январь 2016'!GA50</f>
        <v>0</v>
      </c>
      <c r="GB55" s="18">
        <f>'март 2016 '!GB50+'февраль 2016'!GB49+'январь 2016'!GB50</f>
        <v>0</v>
      </c>
      <c r="GC55" s="18">
        <f>'март 2016 '!GC50+'февраль 2016'!GC49+'январь 2016'!GC50</f>
        <v>0</v>
      </c>
      <c r="GD55" s="18">
        <f>'март 2016 '!GD50+'февраль 2016'!GD49+'январь 2016'!GD50</f>
        <v>0</v>
      </c>
      <c r="GE55" s="18">
        <f>'март 2016 '!GE50+'февраль 2016'!GE49+'январь 2016'!GE50</f>
        <v>0</v>
      </c>
      <c r="GF55" s="18">
        <f>'март 2016 '!GF50+'февраль 2016'!GF49+'январь 2016'!GF50</f>
        <v>0</v>
      </c>
      <c r="GG55" s="18">
        <f>'март 2016 '!GG50+'февраль 2016'!GG49+'январь 2016'!GG50</f>
        <v>0</v>
      </c>
      <c r="GH55" s="18">
        <f>'март 2016 '!GH50+'февраль 2016'!GH49+'январь 2016'!GH50</f>
        <v>0</v>
      </c>
      <c r="GI55" s="18">
        <f>'март 2016 '!GI50+'февраль 2016'!GI49+'январь 2016'!GI50</f>
        <v>0</v>
      </c>
      <c r="GJ55" s="18">
        <f>'март 2016 '!GJ50+'февраль 2016'!GJ49+'январь 2016'!GJ50</f>
        <v>0</v>
      </c>
      <c r="GK55" s="18">
        <f>'март 2016 '!GK50+'февраль 2016'!GK49+'январь 2016'!GK50</f>
        <v>0</v>
      </c>
      <c r="GL55" s="18">
        <f>'март 2016 '!GL50+'февраль 2016'!GL49+'январь 2016'!GL50</f>
        <v>0</v>
      </c>
      <c r="GM55" s="18">
        <f>'март 2016 '!GM50+'февраль 2016'!GM49+'январь 2016'!GM50</f>
        <v>2E-3</v>
      </c>
      <c r="GN55" s="18">
        <f>'март 2016 '!GN50+'февраль 2016'!GN49+'январь 2016'!GN50</f>
        <v>0</v>
      </c>
      <c r="GO55" s="18">
        <f>'март 2016 '!GO50+'февраль 2016'!GO49+'январь 2016'!GO50</f>
        <v>0</v>
      </c>
      <c r="GP55" s="18">
        <f>'март 2016 '!GP50+'февраль 2016'!GP49+'январь 2016'!GP50</f>
        <v>0</v>
      </c>
      <c r="GQ55" s="18">
        <f>'март 2016 '!GQ50+'февраль 2016'!GQ49+'январь 2016'!GQ50</f>
        <v>0</v>
      </c>
      <c r="GR55" s="18">
        <f>'март 2016 '!GR50+'февраль 2016'!GR49+'январь 2016'!GR50</f>
        <v>0</v>
      </c>
      <c r="GS55" s="18">
        <f>'март 2016 '!GS50+'февраль 2016'!GS49+'январь 2016'!GS50</f>
        <v>0</v>
      </c>
      <c r="GT55" s="18">
        <f>'март 2016 '!GT50+'февраль 2016'!GT49+'январь 2016'!GT50</f>
        <v>0</v>
      </c>
      <c r="GU55" s="18">
        <f>'март 2016 '!GU50+'февраль 2016'!GU49+'январь 2016'!GU50</f>
        <v>0</v>
      </c>
      <c r="GV55" s="18">
        <f>'март 2016 '!GV50+'февраль 2016'!GV49+'январь 2016'!GV50</f>
        <v>0</v>
      </c>
      <c r="GW55" s="18">
        <f>'март 2016 '!GW50+'февраль 2016'!GW49+'январь 2016'!GW50</f>
        <v>0</v>
      </c>
      <c r="GX55" s="18">
        <f>'март 2016 '!GX50+'февраль 2016'!GX49+'январь 2016'!GX50</f>
        <v>0</v>
      </c>
      <c r="GY55" s="18">
        <f>'март 2016 '!GY50+'февраль 2016'!GY49+'январь 2016'!GY50</f>
        <v>0</v>
      </c>
      <c r="GZ55" s="18">
        <f>'март 2016 '!GZ50+'февраль 2016'!GZ49+'январь 2016'!GZ50</f>
        <v>0</v>
      </c>
      <c r="HA55" s="18">
        <f>'март 2016 '!HA50+'февраль 2016'!HA49+'январь 2016'!HA50</f>
        <v>0</v>
      </c>
      <c r="HB55" s="18">
        <f>'март 2016 '!HB50+'февраль 2016'!HB49+'январь 2016'!HB50</f>
        <v>0</v>
      </c>
      <c r="HC55" s="18">
        <f>'март 2016 '!HC50+'февраль 2016'!HC49+'январь 2016'!HC50</f>
        <v>0</v>
      </c>
      <c r="HD55" s="18">
        <f>'март 2016 '!HD50+'февраль 2016'!HD49+'январь 2016'!HD50</f>
        <v>0</v>
      </c>
      <c r="HE55" s="18">
        <f>'март 2016 '!HE50+'февраль 2016'!HE49+'январь 2016'!HE50</f>
        <v>0</v>
      </c>
      <c r="HF55" s="18">
        <f>'март 2016 '!HF50+'февраль 2016'!HF49+'январь 2016'!HF50</f>
        <v>0</v>
      </c>
      <c r="HG55" s="18">
        <f>'март 2016 '!HG50+'февраль 2016'!HG49+'январь 2016'!HG50</f>
        <v>0</v>
      </c>
      <c r="HH55" s="18">
        <f>'март 2016 '!HH50+'февраль 2016'!HH49+'январь 2016'!HH50</f>
        <v>0</v>
      </c>
      <c r="HI55" s="18">
        <f>'март 2016 '!HI50+'февраль 2016'!HI49+'январь 2016'!HI50</f>
        <v>0</v>
      </c>
      <c r="HJ55" s="18">
        <f>'март 2016 '!HJ50+'февраль 2016'!HJ49+'январь 2016'!HJ50</f>
        <v>0</v>
      </c>
      <c r="HK55" s="18">
        <f>'март 2016 '!HK50+'февраль 2016'!HK49+'январь 2016'!HK50</f>
        <v>0</v>
      </c>
      <c r="HL55" s="18">
        <f>'март 2016 '!HL50+'февраль 2016'!HL49+'январь 2016'!HL50</f>
        <v>0</v>
      </c>
      <c r="HM55" s="18">
        <f>'март 2016 '!HM50+'февраль 2016'!HM49+'январь 2016'!HM50</f>
        <v>0</v>
      </c>
      <c r="HN55" s="18">
        <f>'март 2016 '!HN50+'февраль 2016'!HN49+'январь 2016'!HN50</f>
        <v>0</v>
      </c>
      <c r="HO55" s="18">
        <f>'март 2016 '!HO50+'февраль 2016'!HO49+'январь 2016'!HO50</f>
        <v>0</v>
      </c>
      <c r="HP55" s="18">
        <f>'март 2016 '!HP50+'февраль 2016'!HP49+'январь 2016'!HP50</f>
        <v>0</v>
      </c>
      <c r="HQ55" s="18">
        <f>'март 2016 '!HQ50+'февраль 2016'!HQ49+'январь 2016'!HQ50</f>
        <v>0</v>
      </c>
      <c r="HR55" s="18">
        <f>'март 2016 '!HR50+'февраль 2016'!HR49+'январь 2016'!HR50</f>
        <v>0</v>
      </c>
      <c r="HS55" s="18">
        <f>'март 2016 '!HS50+'февраль 2016'!HS49+'январь 2016'!HS50</f>
        <v>0</v>
      </c>
      <c r="HT55" s="18">
        <f>'март 2016 '!HT50+'февраль 2016'!HT49+'январь 2016'!HT50</f>
        <v>0</v>
      </c>
      <c r="HU55" s="18">
        <f>'март 2016 '!HU50+'февраль 2016'!HU49+'январь 2016'!HU50</f>
        <v>0</v>
      </c>
      <c r="HV55" s="18">
        <f>'март 2016 '!HV50+'февраль 2016'!HV49+'январь 2016'!HV50</f>
        <v>0</v>
      </c>
      <c r="HW55" s="18">
        <f>'март 2016 '!HW50+'февраль 2016'!HW49+'январь 2016'!HW50</f>
        <v>0</v>
      </c>
      <c r="HX55" s="18">
        <f>'март 2016 '!HX50+'февраль 2016'!HX49+'январь 2016'!HX50</f>
        <v>0</v>
      </c>
      <c r="HY55" s="18">
        <f>'март 2016 '!HY50+'февраль 2016'!HY49+'январь 2016'!HY50</f>
        <v>0</v>
      </c>
      <c r="HZ55" s="18">
        <f>'март 2016 '!HZ50+'февраль 2016'!HZ49+'январь 2016'!HZ50</f>
        <v>0</v>
      </c>
      <c r="IA55" s="18">
        <f>'март 2016 '!IA50+'февраль 2016'!IA49+'январь 2016'!IA50</f>
        <v>0</v>
      </c>
      <c r="IB55" s="18">
        <f>'март 2016 '!IB50+'февраль 2016'!IB49+'январь 2016'!IB50</f>
        <v>0</v>
      </c>
      <c r="IC55" s="18">
        <f>'март 2016 '!IC50+'февраль 2016'!IC49+'январь 2016'!IC50</f>
        <v>0</v>
      </c>
      <c r="ID55" s="18">
        <f>'март 2016 '!ID50+'февраль 2016'!ID49+'январь 2016'!ID50</f>
        <v>2E-3</v>
      </c>
      <c r="IE55" s="18">
        <f>'март 2016 '!IE50+'февраль 2016'!IE49+'январь 2016'!IE50</f>
        <v>0</v>
      </c>
      <c r="IF55" s="18">
        <f>'март 2016 '!IF50+'февраль 2016'!IF49+'январь 2016'!IF50</f>
        <v>0</v>
      </c>
    </row>
    <row r="56" spans="1:240" ht="13.5" customHeight="1">
      <c r="A56" s="15"/>
      <c r="B56" s="45"/>
      <c r="C56" s="16" t="s">
        <v>17</v>
      </c>
      <c r="D56" s="23">
        <f t="shared" si="4"/>
        <v>68.944999999999993</v>
      </c>
      <c r="E56" s="17">
        <f>SUM(G56:IF56)-F56</f>
        <v>68.944999999999993</v>
      </c>
      <c r="F56" s="17"/>
      <c r="G56" s="18">
        <f>'март 2016 '!G51+'февраль 2016'!G50+'январь 2016'!G51</f>
        <v>0</v>
      </c>
      <c r="H56" s="18">
        <f>'март 2016 '!H51+'февраль 2016'!H50+'январь 2016'!H51</f>
        <v>0</v>
      </c>
      <c r="I56" s="18">
        <f>'март 2016 '!I51+'февраль 2016'!I50+'январь 2016'!I51</f>
        <v>0</v>
      </c>
      <c r="J56" s="18">
        <f>'март 2016 '!J51+'февраль 2016'!J50+'январь 2016'!J51</f>
        <v>0</v>
      </c>
      <c r="K56" s="18">
        <f>'март 2016 '!K51+'февраль 2016'!K50+'январь 2016'!K51</f>
        <v>0</v>
      </c>
      <c r="L56" s="18">
        <f>'март 2016 '!L51+'февраль 2016'!L50+'январь 2016'!L51</f>
        <v>0</v>
      </c>
      <c r="M56" s="18">
        <f>'март 2016 '!M51+'февраль 2016'!M50+'январь 2016'!M51</f>
        <v>0</v>
      </c>
      <c r="N56" s="18">
        <f>'март 2016 '!N51+'февраль 2016'!N50+'январь 2016'!N51</f>
        <v>10.94</v>
      </c>
      <c r="O56" s="18">
        <f>'март 2016 '!O51+'февраль 2016'!O50+'январь 2016'!O51</f>
        <v>0</v>
      </c>
      <c r="P56" s="18">
        <f>'март 2016 '!P51+'февраль 2016'!P50+'январь 2016'!P51</f>
        <v>0</v>
      </c>
      <c r="Q56" s="18">
        <f>'март 2016 '!Q51+'февраль 2016'!Q50+'январь 2016'!Q51</f>
        <v>0</v>
      </c>
      <c r="R56" s="18">
        <f>'март 2016 '!R51+'февраль 2016'!R50+'январь 2016'!R51</f>
        <v>0</v>
      </c>
      <c r="S56" s="18">
        <f>'март 2016 '!S51+'февраль 2016'!S50+'январь 2016'!S51</f>
        <v>10.94</v>
      </c>
      <c r="T56" s="18">
        <f>'март 2016 '!T51+'февраль 2016'!T50+'январь 2016'!T51</f>
        <v>0</v>
      </c>
      <c r="U56" s="18">
        <f>'март 2016 '!U51+'февраль 2016'!U50+'январь 2016'!U51</f>
        <v>0</v>
      </c>
      <c r="V56" s="18">
        <f>'март 2016 '!V51+'февраль 2016'!V50+'январь 2016'!V51</f>
        <v>0</v>
      </c>
      <c r="W56" s="18">
        <f>'март 2016 '!W51+'февраль 2016'!W50+'январь 2016'!W51</f>
        <v>0</v>
      </c>
      <c r="X56" s="18">
        <f>'март 2016 '!X51+'февраль 2016'!X50+'январь 2016'!X51</f>
        <v>0</v>
      </c>
      <c r="Y56" s="18">
        <f>'март 2016 '!Y51+'февраль 2016'!Y50+'январь 2016'!Y51</f>
        <v>0</v>
      </c>
      <c r="Z56" s="18">
        <f>'март 2016 '!Z51+'февраль 2016'!Z50+'январь 2016'!Z51</f>
        <v>0</v>
      </c>
      <c r="AA56" s="18">
        <f>'март 2016 '!AA51+'февраль 2016'!AA50+'январь 2016'!AA51</f>
        <v>0</v>
      </c>
      <c r="AB56" s="18">
        <f>'март 2016 '!AB51+'февраль 2016'!AB50+'январь 2016'!AB51</f>
        <v>0</v>
      </c>
      <c r="AC56" s="18">
        <f>'март 2016 '!AC51+'февраль 2016'!AC50+'январь 2016'!AC51</f>
        <v>0</v>
      </c>
      <c r="AD56" s="18">
        <f>'март 2016 '!AD51+'февраль 2016'!AD50+'январь 2016'!AD51</f>
        <v>0</v>
      </c>
      <c r="AE56" s="18">
        <f>'март 2016 '!AE51+'февраль 2016'!AE50+'январь 2016'!AE51</f>
        <v>0</v>
      </c>
      <c r="AF56" s="18">
        <f>'март 2016 '!AF51+'февраль 2016'!AF50+'январь 2016'!AF51</f>
        <v>0</v>
      </c>
      <c r="AG56" s="18">
        <f>'март 2016 '!AG51+'февраль 2016'!AG50+'январь 2016'!AG51</f>
        <v>0</v>
      </c>
      <c r="AH56" s="18">
        <f>'март 2016 '!AH51+'февраль 2016'!AH50+'январь 2016'!AH51</f>
        <v>0</v>
      </c>
      <c r="AI56" s="18">
        <f>'март 2016 '!AI51+'февраль 2016'!AI50+'январь 2016'!AI51</f>
        <v>0</v>
      </c>
      <c r="AJ56" s="18">
        <f>'март 2016 '!AJ51+'февраль 2016'!AJ50+'январь 2016'!AJ51</f>
        <v>0</v>
      </c>
      <c r="AK56" s="18">
        <f>'март 2016 '!AK51+'февраль 2016'!AK50+'январь 2016'!AK51</f>
        <v>0</v>
      </c>
      <c r="AL56" s="18">
        <f>'март 2016 '!AL51+'февраль 2016'!AL50+'январь 2016'!AL51</f>
        <v>0</v>
      </c>
      <c r="AM56" s="18">
        <f>'март 2016 '!AM51+'февраль 2016'!AM50+'январь 2016'!AM51</f>
        <v>0</v>
      </c>
      <c r="AN56" s="18">
        <f>'март 2016 '!AN51+'февраль 2016'!AN50+'январь 2016'!AN51</f>
        <v>0</v>
      </c>
      <c r="AO56" s="18">
        <f>'март 2016 '!AO51+'февраль 2016'!AO50+'январь 2016'!AO51</f>
        <v>0</v>
      </c>
      <c r="AP56" s="18">
        <f>'март 2016 '!AP51+'февраль 2016'!AP50+'январь 2016'!AP51</f>
        <v>0</v>
      </c>
      <c r="AQ56" s="18">
        <f>'март 2016 '!AQ51+'февраль 2016'!AQ50+'январь 2016'!AQ51</f>
        <v>0</v>
      </c>
      <c r="AR56" s="18">
        <f>'март 2016 '!AR51+'февраль 2016'!AR50+'январь 2016'!AR51</f>
        <v>0</v>
      </c>
      <c r="AS56" s="18">
        <f>'март 2016 '!AS51+'февраль 2016'!AS50+'январь 2016'!AS51</f>
        <v>0</v>
      </c>
      <c r="AT56" s="18">
        <f>'март 2016 '!AT51+'февраль 2016'!AT50+'январь 2016'!AT51</f>
        <v>0</v>
      </c>
      <c r="AU56" s="18">
        <f>'март 2016 '!AU51+'февраль 2016'!AU50+'январь 2016'!AU51</f>
        <v>0</v>
      </c>
      <c r="AV56" s="18">
        <f>'март 2016 '!AV51+'февраль 2016'!AV50+'январь 2016'!AV51</f>
        <v>0</v>
      </c>
      <c r="AW56" s="18">
        <f>'март 2016 '!AW51+'февраль 2016'!AW50+'январь 2016'!AW51</f>
        <v>0</v>
      </c>
      <c r="AX56" s="18">
        <f>'март 2016 '!AX51+'февраль 2016'!AX50+'январь 2016'!AX51</f>
        <v>10.997999999999999</v>
      </c>
      <c r="AY56" s="18">
        <f>'март 2016 '!AY51+'февраль 2016'!AY50+'январь 2016'!AY51</f>
        <v>0</v>
      </c>
      <c r="AZ56" s="18">
        <f>'март 2016 '!AZ51+'февраль 2016'!AZ50+'январь 2016'!AZ51</f>
        <v>0</v>
      </c>
      <c r="BA56" s="18">
        <f>'март 2016 '!BA51+'февраль 2016'!BA50+'январь 2016'!BA51</f>
        <v>0</v>
      </c>
      <c r="BB56" s="18">
        <f>'март 2016 '!BB51+'февраль 2016'!BB50+'январь 2016'!BB51</f>
        <v>0</v>
      </c>
      <c r="BC56" s="18">
        <f>'март 2016 '!BC51+'февраль 2016'!BC50+'январь 2016'!BC51</f>
        <v>0</v>
      </c>
      <c r="BD56" s="18">
        <f>'март 2016 '!BD51+'февраль 2016'!BD50+'январь 2016'!BD51</f>
        <v>0</v>
      </c>
      <c r="BE56" s="18">
        <f>'март 2016 '!BE51+'февраль 2016'!BE50+'январь 2016'!BE51</f>
        <v>0</v>
      </c>
      <c r="BF56" s="18">
        <f>'март 2016 '!BF51+'февраль 2016'!BF50+'январь 2016'!BF51</f>
        <v>0</v>
      </c>
      <c r="BG56" s="18">
        <f>'март 2016 '!BG51+'февраль 2016'!BG50+'январь 2016'!BG51</f>
        <v>0</v>
      </c>
      <c r="BH56" s="18">
        <f>'март 2016 '!BH51+'февраль 2016'!BH50+'январь 2016'!BH51</f>
        <v>0</v>
      </c>
      <c r="BI56" s="18">
        <f>'март 2016 '!BI51+'февраль 2016'!BI50+'январь 2016'!BI51</f>
        <v>0</v>
      </c>
      <c r="BJ56" s="18">
        <f>'март 2016 '!BJ51+'февраль 2016'!BJ50+'январь 2016'!BJ51</f>
        <v>0</v>
      </c>
      <c r="BK56" s="18">
        <f>'март 2016 '!BK51+'февраль 2016'!BK50+'январь 2016'!BK51</f>
        <v>0</v>
      </c>
      <c r="BL56" s="18">
        <f>'март 2016 '!BL51+'февраль 2016'!BL50+'январь 2016'!BL51</f>
        <v>0</v>
      </c>
      <c r="BM56" s="18">
        <f>'март 2016 '!BM51+'февраль 2016'!BM50+'январь 2016'!BM51</f>
        <v>0</v>
      </c>
      <c r="BN56" s="18">
        <f>'март 2016 '!BN51+'февраль 2016'!BN50+'январь 2016'!BN51</f>
        <v>0</v>
      </c>
      <c r="BO56" s="18">
        <f>'март 2016 '!BO51+'февраль 2016'!BO50+'январь 2016'!BO51</f>
        <v>0</v>
      </c>
      <c r="BP56" s="18">
        <f>'март 2016 '!BP51+'февраль 2016'!BP50+'январь 2016'!BP51</f>
        <v>0</v>
      </c>
      <c r="BQ56" s="18">
        <f>'март 2016 '!BQ51+'февраль 2016'!BQ50+'январь 2016'!BQ51</f>
        <v>0</v>
      </c>
      <c r="BR56" s="18">
        <f>'март 2016 '!BR51+'февраль 2016'!BR50+'январь 2016'!BR51</f>
        <v>0</v>
      </c>
      <c r="BS56" s="18">
        <f>'март 2016 '!BS51+'февраль 2016'!BS50+'январь 2016'!BS51</f>
        <v>0</v>
      </c>
      <c r="BT56" s="18">
        <f>'март 2016 '!BT51+'февраль 2016'!BT50+'январь 2016'!BT51</f>
        <v>0</v>
      </c>
      <c r="BU56" s="18">
        <f>'март 2016 '!BU51+'февраль 2016'!BU50+'январь 2016'!BU51</f>
        <v>0</v>
      </c>
      <c r="BV56" s="18">
        <f>'март 2016 '!BV51+'февраль 2016'!BV50+'январь 2016'!BV51</f>
        <v>0</v>
      </c>
      <c r="BW56" s="18">
        <f>'март 2016 '!BW51+'февраль 2016'!BW50+'январь 2016'!BW51</f>
        <v>0</v>
      </c>
      <c r="BX56" s="18">
        <f>'март 2016 '!BX51+'февраль 2016'!BX50+'январь 2016'!BX51</f>
        <v>0</v>
      </c>
      <c r="BY56" s="18">
        <f>'март 2016 '!BY51+'февраль 2016'!BY50+'январь 2016'!BY51</f>
        <v>0</v>
      </c>
      <c r="BZ56" s="18">
        <f>'март 2016 '!BZ51+'февраль 2016'!BZ50+'январь 2016'!BZ51</f>
        <v>0</v>
      </c>
      <c r="CA56" s="18">
        <f>'март 2016 '!CA51+'февраль 2016'!CA50+'январь 2016'!CA51</f>
        <v>0</v>
      </c>
      <c r="CB56" s="18">
        <f>'март 2016 '!CB51+'февраль 2016'!CB50+'январь 2016'!CB51</f>
        <v>0</v>
      </c>
      <c r="CC56" s="18">
        <f>'март 2016 '!CC51+'февраль 2016'!CC50+'январь 2016'!CC51</f>
        <v>0</v>
      </c>
      <c r="CD56" s="18">
        <f>'март 2016 '!CD51+'февраль 2016'!CD50+'январь 2016'!CD51</f>
        <v>0</v>
      </c>
      <c r="CE56" s="18">
        <f>'март 2016 '!CE51+'февраль 2016'!CE50+'январь 2016'!CE51</f>
        <v>0</v>
      </c>
      <c r="CF56" s="18">
        <f>'март 2016 '!CF51+'февраль 2016'!CF50+'январь 2016'!CF51</f>
        <v>0</v>
      </c>
      <c r="CG56" s="18">
        <f>'март 2016 '!CG51+'февраль 2016'!CG50+'январь 2016'!CG51</f>
        <v>14.186999999999999</v>
      </c>
      <c r="CH56" s="18">
        <f>'март 2016 '!CH51+'февраль 2016'!CH50+'январь 2016'!CH51</f>
        <v>0</v>
      </c>
      <c r="CI56" s="18">
        <f>'март 2016 '!CI51+'февраль 2016'!CI50+'январь 2016'!CI51</f>
        <v>0</v>
      </c>
      <c r="CJ56" s="18">
        <f>'март 2016 '!CJ51+'февраль 2016'!CJ50+'январь 2016'!CJ51</f>
        <v>0</v>
      </c>
      <c r="CK56" s="18">
        <f>'март 2016 '!CK51+'февраль 2016'!CK50+'январь 2016'!CK51</f>
        <v>0</v>
      </c>
      <c r="CL56" s="18">
        <f>'март 2016 '!CL51+'февраль 2016'!CL50+'январь 2016'!CL51</f>
        <v>0</v>
      </c>
      <c r="CM56" s="18">
        <f>'март 2016 '!CM51+'февраль 2016'!CM50+'январь 2016'!CM51</f>
        <v>0</v>
      </c>
      <c r="CN56" s="18">
        <f>'март 2016 '!CN51+'февраль 2016'!CN50+'январь 2016'!CN51</f>
        <v>0</v>
      </c>
      <c r="CO56" s="18">
        <f>'март 2016 '!CO51+'февраль 2016'!CO50+'январь 2016'!CO51</f>
        <v>0</v>
      </c>
      <c r="CP56" s="18">
        <f>'март 2016 '!CP51+'февраль 2016'!CP50+'январь 2016'!CP51</f>
        <v>0</v>
      </c>
      <c r="CQ56" s="18">
        <f>'март 2016 '!CQ51+'февраль 2016'!CQ50+'январь 2016'!CQ51</f>
        <v>0</v>
      </c>
      <c r="CR56" s="18">
        <f>'март 2016 '!CR51+'февраль 2016'!CR50+'январь 2016'!CR51</f>
        <v>0</v>
      </c>
      <c r="CS56" s="18">
        <f>'март 2016 '!CS51+'февраль 2016'!CS50+'январь 2016'!CS51</f>
        <v>0</v>
      </c>
      <c r="CT56" s="18">
        <f>'март 2016 '!CT51+'февраль 2016'!CT50+'январь 2016'!CT51</f>
        <v>0</v>
      </c>
      <c r="CU56" s="18">
        <f>'март 2016 '!CU51+'февраль 2016'!CU50+'январь 2016'!CU51</f>
        <v>0</v>
      </c>
      <c r="CV56" s="18">
        <f>'март 2016 '!CV51+'февраль 2016'!CV50+'январь 2016'!CV51</f>
        <v>0</v>
      </c>
      <c r="CW56" s="18">
        <f>'март 2016 '!CW51+'февраль 2016'!CW50+'январь 2016'!CW51</f>
        <v>0</v>
      </c>
      <c r="CX56" s="18">
        <f>'март 2016 '!CX51+'февраль 2016'!CX50+'январь 2016'!CX51</f>
        <v>0</v>
      </c>
      <c r="CY56" s="18">
        <f>'март 2016 '!CY51+'февраль 2016'!CY50+'январь 2016'!CY51</f>
        <v>0</v>
      </c>
      <c r="CZ56" s="18">
        <f>'март 2016 '!CZ51+'февраль 2016'!CZ50+'январь 2016'!CZ51</f>
        <v>0</v>
      </c>
      <c r="DA56" s="18">
        <f>'март 2016 '!DA51+'февраль 2016'!DA50+'январь 2016'!DA51</f>
        <v>0</v>
      </c>
      <c r="DB56" s="18">
        <f>'март 2016 '!DB51+'февраль 2016'!DB50+'январь 2016'!DB51</f>
        <v>0</v>
      </c>
      <c r="DC56" s="18">
        <f>'март 2016 '!DC51+'февраль 2016'!DC50+'январь 2016'!DC51</f>
        <v>0</v>
      </c>
      <c r="DD56" s="18">
        <f>'март 2016 '!DD51+'февраль 2016'!DD50+'январь 2016'!DD51</f>
        <v>0</v>
      </c>
      <c r="DE56" s="18">
        <f>'март 2016 '!DE51+'февраль 2016'!DE50+'январь 2016'!DE51</f>
        <v>0</v>
      </c>
      <c r="DF56" s="18">
        <f>'март 2016 '!DF51+'февраль 2016'!DF50+'январь 2016'!DF51</f>
        <v>0</v>
      </c>
      <c r="DG56" s="18">
        <f>'март 2016 '!DG51+'февраль 2016'!DG50+'январь 2016'!DG51</f>
        <v>0</v>
      </c>
      <c r="DH56" s="18">
        <f>'март 2016 '!DH51+'февраль 2016'!DH50+'январь 2016'!DH51</f>
        <v>0</v>
      </c>
      <c r="DI56" s="18">
        <f>'март 2016 '!DI51+'февраль 2016'!DI50+'январь 2016'!DI51</f>
        <v>0</v>
      </c>
      <c r="DJ56" s="18">
        <f>'март 2016 '!DJ51+'февраль 2016'!DJ50+'январь 2016'!DJ51</f>
        <v>0</v>
      </c>
      <c r="DK56" s="18">
        <f>'март 2016 '!DK51+'февраль 2016'!DK50+'январь 2016'!DK51</f>
        <v>0</v>
      </c>
      <c r="DL56" s="18">
        <f>'март 2016 '!DL51+'февраль 2016'!DL50+'январь 2016'!DL51</f>
        <v>0</v>
      </c>
      <c r="DM56" s="18">
        <f>'март 2016 '!DM51+'февраль 2016'!DM50+'январь 2016'!DM51</f>
        <v>0</v>
      </c>
      <c r="DN56" s="18">
        <f>'март 2016 '!DN51+'февраль 2016'!DN50+'январь 2016'!DN51</f>
        <v>0</v>
      </c>
      <c r="DO56" s="18">
        <f>'март 2016 '!DO51+'февраль 2016'!DO50+'январь 2016'!DO51</f>
        <v>0</v>
      </c>
      <c r="DP56" s="18">
        <f>'март 2016 '!DP51+'февраль 2016'!DP50+'январь 2016'!DP51</f>
        <v>0</v>
      </c>
      <c r="DQ56" s="18">
        <f>'март 2016 '!DQ51+'февраль 2016'!DQ50+'январь 2016'!DQ51</f>
        <v>0</v>
      </c>
      <c r="DR56" s="18">
        <f>'март 2016 '!DR51+'февраль 2016'!DR50+'январь 2016'!DR51</f>
        <v>0</v>
      </c>
      <c r="DS56" s="18">
        <f>'март 2016 '!DS51+'февраль 2016'!DS50+'январь 2016'!DS51</f>
        <v>0</v>
      </c>
      <c r="DT56" s="18">
        <f>'март 2016 '!DT51+'февраль 2016'!DT50+'январь 2016'!DT51</f>
        <v>0</v>
      </c>
      <c r="DU56" s="18">
        <f>'март 2016 '!DU51+'февраль 2016'!DU50+'январь 2016'!DU51</f>
        <v>0</v>
      </c>
      <c r="DV56" s="18">
        <f>'март 2016 '!DV51+'февраль 2016'!DV50+'январь 2016'!DV51</f>
        <v>0</v>
      </c>
      <c r="DW56" s="18">
        <f>'март 2016 '!DW51+'февраль 2016'!DW50+'январь 2016'!DW51</f>
        <v>0</v>
      </c>
      <c r="DX56" s="18">
        <f>'март 2016 '!DX51+'февраль 2016'!DX50+'январь 2016'!DX51</f>
        <v>0</v>
      </c>
      <c r="DY56" s="18">
        <f>'март 2016 '!DY51+'февраль 2016'!DY50+'январь 2016'!DY51</f>
        <v>0</v>
      </c>
      <c r="DZ56" s="18">
        <f>'март 2016 '!DZ51+'февраль 2016'!DZ50+'январь 2016'!DZ51</f>
        <v>0</v>
      </c>
      <c r="EA56" s="18">
        <f>'март 2016 '!EA51+'февраль 2016'!EA50+'январь 2016'!EA51</f>
        <v>0</v>
      </c>
      <c r="EB56" s="18">
        <f>'март 2016 '!EB51+'февраль 2016'!EB50+'январь 2016'!EB51</f>
        <v>0</v>
      </c>
      <c r="EC56" s="18">
        <f>'март 2016 '!EC51+'февраль 2016'!EC50+'январь 2016'!EC51</f>
        <v>0</v>
      </c>
      <c r="ED56" s="18">
        <f>'март 2016 '!ED51+'февраль 2016'!ED50+'январь 2016'!ED51</f>
        <v>0</v>
      </c>
      <c r="EE56" s="18">
        <f>'март 2016 '!EE51+'февраль 2016'!EE50+'январь 2016'!EE51</f>
        <v>0</v>
      </c>
      <c r="EF56" s="18">
        <f>'март 2016 '!EF51+'февраль 2016'!EF50+'январь 2016'!EF51</f>
        <v>0</v>
      </c>
      <c r="EG56" s="18">
        <f>'март 2016 '!EG51+'февраль 2016'!EG50+'январь 2016'!EG51</f>
        <v>0</v>
      </c>
      <c r="EH56" s="18">
        <f>'март 2016 '!EH51+'февраль 2016'!EH50+'январь 2016'!EH51</f>
        <v>0</v>
      </c>
      <c r="EI56" s="18">
        <f>'март 2016 '!EI51+'февраль 2016'!EI50+'январь 2016'!EI51</f>
        <v>0</v>
      </c>
      <c r="EJ56" s="18">
        <f>'март 2016 '!EJ51+'февраль 2016'!EJ50+'январь 2016'!EJ51</f>
        <v>0</v>
      </c>
      <c r="EK56" s="18">
        <f>'март 2016 '!EK51+'февраль 2016'!EK50+'январь 2016'!EK51</f>
        <v>0</v>
      </c>
      <c r="EL56" s="18">
        <f>'март 2016 '!EL51+'февраль 2016'!EL50+'январь 2016'!EL51</f>
        <v>0</v>
      </c>
      <c r="EM56" s="18">
        <f>'март 2016 '!EM51+'февраль 2016'!EM50+'январь 2016'!EM51</f>
        <v>0</v>
      </c>
      <c r="EN56" s="18">
        <f>'март 2016 '!EN51+'февраль 2016'!EN50+'январь 2016'!EN51</f>
        <v>0</v>
      </c>
      <c r="EO56" s="18">
        <f>'март 2016 '!EO51+'февраль 2016'!EO50+'январь 2016'!EO51</f>
        <v>0</v>
      </c>
      <c r="EP56" s="18">
        <f>'март 2016 '!EP51+'февраль 2016'!EP50+'январь 2016'!EP51</f>
        <v>0</v>
      </c>
      <c r="EQ56" s="18">
        <f>'март 2016 '!EQ51+'февраль 2016'!EQ50+'январь 2016'!EQ51</f>
        <v>0</v>
      </c>
      <c r="ER56" s="18">
        <f>'март 2016 '!ER51+'февраль 2016'!ER50+'январь 2016'!ER51</f>
        <v>0</v>
      </c>
      <c r="ES56" s="18">
        <f>'март 2016 '!ES51+'февраль 2016'!ES50+'январь 2016'!ES51</f>
        <v>0</v>
      </c>
      <c r="ET56" s="18">
        <f>'март 2016 '!ET51+'февраль 2016'!ET50+'январь 2016'!ET51</f>
        <v>0</v>
      </c>
      <c r="EU56" s="18">
        <f>'март 2016 '!EU51+'февраль 2016'!EU50+'январь 2016'!EU51</f>
        <v>0</v>
      </c>
      <c r="EV56" s="18">
        <f>'март 2016 '!EV51+'февраль 2016'!EV50+'январь 2016'!EV51</f>
        <v>0</v>
      </c>
      <c r="EW56" s="18">
        <f>'март 2016 '!EW51+'февраль 2016'!EW50+'январь 2016'!EW51</f>
        <v>0</v>
      </c>
      <c r="EX56" s="18">
        <f>'март 2016 '!EX51+'февраль 2016'!EX50+'январь 2016'!EX51</f>
        <v>0</v>
      </c>
      <c r="EY56" s="18">
        <f>'март 2016 '!EY51+'февраль 2016'!EY50+'январь 2016'!EY51</f>
        <v>0</v>
      </c>
      <c r="EZ56" s="18">
        <f>'март 2016 '!EZ51+'февраль 2016'!EZ50+'январь 2016'!EZ51</f>
        <v>0</v>
      </c>
      <c r="FA56" s="18">
        <f>'март 2016 '!FA51+'февраль 2016'!FA50+'январь 2016'!FA51</f>
        <v>0</v>
      </c>
      <c r="FB56" s="18">
        <f>'март 2016 '!FB51+'февраль 2016'!FB50+'январь 2016'!FB51</f>
        <v>0</v>
      </c>
      <c r="FC56" s="18">
        <f>'март 2016 '!FC51+'февраль 2016'!FC50+'январь 2016'!FC51</f>
        <v>0</v>
      </c>
      <c r="FD56" s="18">
        <f>'март 2016 '!FD51+'февраль 2016'!FD50+'январь 2016'!FD51</f>
        <v>0</v>
      </c>
      <c r="FE56" s="18">
        <f>'март 2016 '!FE51+'февраль 2016'!FE50+'январь 2016'!FE51</f>
        <v>0</v>
      </c>
      <c r="FF56" s="18">
        <f>'март 2016 '!FF51+'февраль 2016'!FF50+'январь 2016'!FF51</f>
        <v>0</v>
      </c>
      <c r="FG56" s="18">
        <f>'март 2016 '!FG51+'февраль 2016'!FG50+'январь 2016'!FG51</f>
        <v>0</v>
      </c>
      <c r="FH56" s="18">
        <f>'март 2016 '!FH51+'февраль 2016'!FH50+'январь 2016'!FH51</f>
        <v>0</v>
      </c>
      <c r="FI56" s="18">
        <f>'март 2016 '!FI51+'февраль 2016'!FI50+'январь 2016'!FI51</f>
        <v>0</v>
      </c>
      <c r="FJ56" s="18">
        <f>'март 2016 '!FJ51+'февраль 2016'!FJ50+'январь 2016'!FJ51</f>
        <v>0</v>
      </c>
      <c r="FK56" s="18">
        <f>'март 2016 '!FK51+'февраль 2016'!FK50+'январь 2016'!FK51</f>
        <v>0</v>
      </c>
      <c r="FL56" s="18">
        <f>'март 2016 '!FL51+'февраль 2016'!FL50+'январь 2016'!FL51</f>
        <v>0</v>
      </c>
      <c r="FM56" s="18">
        <f>'март 2016 '!FM51+'февраль 2016'!FM50+'январь 2016'!FM51</f>
        <v>0</v>
      </c>
      <c r="FN56" s="18">
        <f>'март 2016 '!FN51+'февраль 2016'!FN50+'январь 2016'!FN51</f>
        <v>0</v>
      </c>
      <c r="FO56" s="18">
        <f>'март 2016 '!FO51+'февраль 2016'!FO50+'январь 2016'!FO51</f>
        <v>0</v>
      </c>
      <c r="FP56" s="18">
        <f>'март 2016 '!FP51+'февраль 2016'!FP50+'январь 2016'!FP51</f>
        <v>0</v>
      </c>
      <c r="FQ56" s="18">
        <f>'март 2016 '!FQ51+'февраль 2016'!FQ50+'январь 2016'!FQ51</f>
        <v>0</v>
      </c>
      <c r="FR56" s="18">
        <f>'март 2016 '!FR51+'февраль 2016'!FR50+'январь 2016'!FR51</f>
        <v>0</v>
      </c>
      <c r="FS56" s="18">
        <f>'март 2016 '!FS51+'февраль 2016'!FS50+'январь 2016'!FS51</f>
        <v>0</v>
      </c>
      <c r="FT56" s="18">
        <f>'март 2016 '!FT51+'февраль 2016'!FT50+'январь 2016'!FT51</f>
        <v>0</v>
      </c>
      <c r="FU56" s="18">
        <f>'март 2016 '!FU51+'февраль 2016'!FU50+'январь 2016'!FU51</f>
        <v>0</v>
      </c>
      <c r="FV56" s="18">
        <f>'март 2016 '!FV51+'февраль 2016'!FV50+'январь 2016'!FV51</f>
        <v>0</v>
      </c>
      <c r="FW56" s="18">
        <f>'март 2016 '!FW51+'февраль 2016'!FW50+'январь 2016'!FW51</f>
        <v>0</v>
      </c>
      <c r="FX56" s="18">
        <f>'март 2016 '!FX51+'февраль 2016'!FX50+'январь 2016'!FX51</f>
        <v>0</v>
      </c>
      <c r="FY56" s="18">
        <f>'март 2016 '!FY51+'февраль 2016'!FY50+'январь 2016'!FY51</f>
        <v>0</v>
      </c>
      <c r="FZ56" s="18">
        <f>'март 2016 '!FZ51+'февраль 2016'!FZ50+'январь 2016'!FZ51</f>
        <v>0</v>
      </c>
      <c r="GA56" s="18">
        <f>'март 2016 '!GA51+'февраль 2016'!GA50+'январь 2016'!GA51</f>
        <v>0</v>
      </c>
      <c r="GB56" s="18">
        <f>'март 2016 '!GB51+'февраль 2016'!GB50+'январь 2016'!GB51</f>
        <v>0</v>
      </c>
      <c r="GC56" s="18">
        <f>'март 2016 '!GC51+'февраль 2016'!GC50+'январь 2016'!GC51</f>
        <v>0</v>
      </c>
      <c r="GD56" s="18">
        <f>'март 2016 '!GD51+'февраль 2016'!GD50+'январь 2016'!GD51</f>
        <v>0</v>
      </c>
      <c r="GE56" s="18">
        <f>'март 2016 '!GE51+'февраль 2016'!GE50+'январь 2016'!GE51</f>
        <v>0</v>
      </c>
      <c r="GF56" s="18">
        <f>'март 2016 '!GF51+'февраль 2016'!GF50+'январь 2016'!GF51</f>
        <v>0</v>
      </c>
      <c r="GG56" s="18">
        <f>'март 2016 '!GG51+'февраль 2016'!GG50+'январь 2016'!GG51</f>
        <v>0</v>
      </c>
      <c r="GH56" s="18">
        <f>'март 2016 '!GH51+'февраль 2016'!GH50+'январь 2016'!GH51</f>
        <v>0</v>
      </c>
      <c r="GI56" s="18">
        <f>'март 2016 '!GI51+'февраль 2016'!GI50+'январь 2016'!GI51</f>
        <v>0</v>
      </c>
      <c r="GJ56" s="18">
        <f>'март 2016 '!GJ51+'февраль 2016'!GJ50+'январь 2016'!GJ51</f>
        <v>0</v>
      </c>
      <c r="GK56" s="18">
        <f>'март 2016 '!GK51+'февраль 2016'!GK50+'январь 2016'!GK51</f>
        <v>0</v>
      </c>
      <c r="GL56" s="18">
        <f>'март 2016 '!GL51+'февраль 2016'!GL50+'январь 2016'!GL51</f>
        <v>0</v>
      </c>
      <c r="GM56" s="18">
        <f>'март 2016 '!GM51+'февраль 2016'!GM50+'январь 2016'!GM51</f>
        <v>10.94</v>
      </c>
      <c r="GN56" s="18">
        <f>'март 2016 '!GN51+'февраль 2016'!GN50+'январь 2016'!GN51</f>
        <v>0</v>
      </c>
      <c r="GO56" s="18">
        <f>'март 2016 '!GO51+'февраль 2016'!GO50+'январь 2016'!GO51</f>
        <v>0</v>
      </c>
      <c r="GP56" s="18">
        <f>'март 2016 '!GP51+'февраль 2016'!GP50+'январь 2016'!GP51</f>
        <v>0</v>
      </c>
      <c r="GQ56" s="18">
        <f>'март 2016 '!GQ51+'февраль 2016'!GQ50+'январь 2016'!GQ51</f>
        <v>0</v>
      </c>
      <c r="GR56" s="18">
        <f>'март 2016 '!GR51+'февраль 2016'!GR50+'январь 2016'!GR51</f>
        <v>0</v>
      </c>
      <c r="GS56" s="18">
        <f>'март 2016 '!GS51+'февраль 2016'!GS50+'январь 2016'!GS51</f>
        <v>0</v>
      </c>
      <c r="GT56" s="18">
        <f>'март 2016 '!GT51+'февраль 2016'!GT50+'январь 2016'!GT51</f>
        <v>0</v>
      </c>
      <c r="GU56" s="18">
        <f>'март 2016 '!GU51+'февраль 2016'!GU50+'январь 2016'!GU51</f>
        <v>0</v>
      </c>
      <c r="GV56" s="18">
        <f>'март 2016 '!GV51+'февраль 2016'!GV50+'январь 2016'!GV51</f>
        <v>0</v>
      </c>
      <c r="GW56" s="18">
        <f>'март 2016 '!GW51+'февраль 2016'!GW50+'январь 2016'!GW51</f>
        <v>0</v>
      </c>
      <c r="GX56" s="18">
        <f>'март 2016 '!GX51+'февраль 2016'!GX50+'январь 2016'!GX51</f>
        <v>0</v>
      </c>
      <c r="GY56" s="18">
        <f>'март 2016 '!GY51+'февраль 2016'!GY50+'январь 2016'!GY51</f>
        <v>0</v>
      </c>
      <c r="GZ56" s="18">
        <f>'март 2016 '!GZ51+'февраль 2016'!GZ50+'январь 2016'!GZ51</f>
        <v>0</v>
      </c>
      <c r="HA56" s="18">
        <f>'март 2016 '!HA51+'февраль 2016'!HA50+'январь 2016'!HA51</f>
        <v>0</v>
      </c>
      <c r="HB56" s="18">
        <f>'март 2016 '!HB51+'февраль 2016'!HB50+'январь 2016'!HB51</f>
        <v>0</v>
      </c>
      <c r="HC56" s="18">
        <f>'март 2016 '!HC51+'февраль 2016'!HC50+'январь 2016'!HC51</f>
        <v>0</v>
      </c>
      <c r="HD56" s="18">
        <f>'март 2016 '!HD51+'февраль 2016'!HD50+'январь 2016'!HD51</f>
        <v>0</v>
      </c>
      <c r="HE56" s="18">
        <f>'март 2016 '!HE51+'февраль 2016'!HE50+'январь 2016'!HE51</f>
        <v>0</v>
      </c>
      <c r="HF56" s="18">
        <f>'март 2016 '!HF51+'февраль 2016'!HF50+'январь 2016'!HF51</f>
        <v>0</v>
      </c>
      <c r="HG56" s="18">
        <f>'март 2016 '!HG51+'февраль 2016'!HG50+'январь 2016'!HG51</f>
        <v>0</v>
      </c>
      <c r="HH56" s="18">
        <f>'март 2016 '!HH51+'февраль 2016'!HH50+'январь 2016'!HH51</f>
        <v>0</v>
      </c>
      <c r="HI56" s="18">
        <f>'март 2016 '!HI51+'февраль 2016'!HI50+'январь 2016'!HI51</f>
        <v>0</v>
      </c>
      <c r="HJ56" s="18">
        <f>'март 2016 '!HJ51+'февраль 2016'!HJ50+'январь 2016'!HJ51</f>
        <v>0</v>
      </c>
      <c r="HK56" s="18">
        <f>'март 2016 '!HK51+'февраль 2016'!HK50+'январь 2016'!HK51</f>
        <v>0</v>
      </c>
      <c r="HL56" s="18">
        <f>'март 2016 '!HL51+'февраль 2016'!HL50+'январь 2016'!HL51</f>
        <v>0</v>
      </c>
      <c r="HM56" s="18">
        <f>'март 2016 '!HM51+'февраль 2016'!HM50+'январь 2016'!HM51</f>
        <v>0</v>
      </c>
      <c r="HN56" s="18">
        <f>'март 2016 '!HN51+'февраль 2016'!HN50+'январь 2016'!HN51</f>
        <v>0</v>
      </c>
      <c r="HO56" s="18">
        <f>'март 2016 '!HO51+'февраль 2016'!HO50+'январь 2016'!HO51</f>
        <v>0</v>
      </c>
      <c r="HP56" s="18">
        <f>'март 2016 '!HP51+'февраль 2016'!HP50+'январь 2016'!HP51</f>
        <v>0</v>
      </c>
      <c r="HQ56" s="18">
        <f>'март 2016 '!HQ51+'февраль 2016'!HQ50+'январь 2016'!HQ51</f>
        <v>0</v>
      </c>
      <c r="HR56" s="18">
        <f>'март 2016 '!HR51+'февраль 2016'!HR50+'январь 2016'!HR51</f>
        <v>0</v>
      </c>
      <c r="HS56" s="18">
        <f>'март 2016 '!HS51+'февраль 2016'!HS50+'январь 2016'!HS51</f>
        <v>0</v>
      </c>
      <c r="HT56" s="18">
        <f>'март 2016 '!HT51+'февраль 2016'!HT50+'январь 2016'!HT51</f>
        <v>0</v>
      </c>
      <c r="HU56" s="18">
        <f>'март 2016 '!HU51+'февраль 2016'!HU50+'январь 2016'!HU51</f>
        <v>0</v>
      </c>
      <c r="HV56" s="18">
        <f>'март 2016 '!HV51+'февраль 2016'!HV50+'январь 2016'!HV51</f>
        <v>0</v>
      </c>
      <c r="HW56" s="18">
        <f>'март 2016 '!HW51+'февраль 2016'!HW50+'январь 2016'!HW51</f>
        <v>0</v>
      </c>
      <c r="HX56" s="18">
        <f>'март 2016 '!HX51+'февраль 2016'!HX50+'январь 2016'!HX51</f>
        <v>0</v>
      </c>
      <c r="HY56" s="18">
        <f>'март 2016 '!HY51+'февраль 2016'!HY50+'январь 2016'!HY51</f>
        <v>0</v>
      </c>
      <c r="HZ56" s="18">
        <f>'март 2016 '!HZ51+'февраль 2016'!HZ50+'январь 2016'!HZ51</f>
        <v>0</v>
      </c>
      <c r="IA56" s="18">
        <f>'март 2016 '!IA51+'февраль 2016'!IA50+'январь 2016'!IA51</f>
        <v>0</v>
      </c>
      <c r="IB56" s="18">
        <f>'март 2016 '!IB51+'февраль 2016'!IB50+'январь 2016'!IB51</f>
        <v>0</v>
      </c>
      <c r="IC56" s="18">
        <f>'март 2016 '!IC51+'февраль 2016'!IC50+'январь 2016'!IC51</f>
        <v>0</v>
      </c>
      <c r="ID56" s="18">
        <f>'март 2016 '!ID51+'февраль 2016'!ID50+'январь 2016'!ID51</f>
        <v>10.94</v>
      </c>
      <c r="IE56" s="18">
        <f>'март 2016 '!IE51+'февраль 2016'!IE50+'январь 2016'!IE51</f>
        <v>0</v>
      </c>
      <c r="IF56" s="18">
        <f>'март 2016 '!IF51+'февраль 2016'!IF50+'январь 2016'!IF51</f>
        <v>0</v>
      </c>
    </row>
    <row r="57" spans="1:240" ht="13.5" customHeight="1">
      <c r="A57" s="15" t="s">
        <v>69</v>
      </c>
      <c r="B57" s="45" t="s">
        <v>70</v>
      </c>
      <c r="C57" s="16" t="s">
        <v>40</v>
      </c>
      <c r="D57" s="23">
        <f t="shared" si="4"/>
        <v>17</v>
      </c>
      <c r="E57" s="17">
        <f t="shared" si="5"/>
        <v>17</v>
      </c>
      <c r="F57" s="17"/>
      <c r="G57" s="18">
        <f>'март 2016 '!G52+'февраль 2016'!G51+'январь 2016'!G52</f>
        <v>0</v>
      </c>
      <c r="H57" s="18">
        <f>'март 2016 '!H52+'февраль 2016'!H51+'январь 2016'!H52</f>
        <v>0</v>
      </c>
      <c r="I57" s="18">
        <f>'март 2016 '!I52+'февраль 2016'!I51+'январь 2016'!I52</f>
        <v>0</v>
      </c>
      <c r="J57" s="18">
        <f>'март 2016 '!J52+'февраль 2016'!J51+'январь 2016'!J52</f>
        <v>0</v>
      </c>
      <c r="K57" s="18">
        <f>'март 2016 '!K52+'февраль 2016'!K51+'январь 2016'!K52</f>
        <v>0</v>
      </c>
      <c r="L57" s="18">
        <f>'март 2016 '!L52+'февраль 2016'!L51+'январь 2016'!L52</f>
        <v>0</v>
      </c>
      <c r="M57" s="18">
        <f>'март 2016 '!M52+'февраль 2016'!M51+'январь 2016'!M52</f>
        <v>0</v>
      </c>
      <c r="N57" s="18">
        <f>'март 2016 '!N52+'февраль 2016'!N51+'январь 2016'!N52</f>
        <v>0</v>
      </c>
      <c r="O57" s="18">
        <f>'март 2016 '!O52+'февраль 2016'!O51+'январь 2016'!O52</f>
        <v>0</v>
      </c>
      <c r="P57" s="18">
        <f>'март 2016 '!P52+'февраль 2016'!P51+'январь 2016'!P52</f>
        <v>0</v>
      </c>
      <c r="Q57" s="18">
        <f>'март 2016 '!Q52+'февраль 2016'!Q51+'январь 2016'!Q52</f>
        <v>0</v>
      </c>
      <c r="R57" s="18">
        <f>'март 2016 '!R52+'февраль 2016'!R51+'январь 2016'!R52</f>
        <v>0</v>
      </c>
      <c r="S57" s="18">
        <f>'март 2016 '!S52+'февраль 2016'!S51+'январь 2016'!S52</f>
        <v>0</v>
      </c>
      <c r="T57" s="18">
        <f>'март 2016 '!T52+'февраль 2016'!T51+'январь 2016'!T52</f>
        <v>0</v>
      </c>
      <c r="U57" s="18">
        <f>'март 2016 '!U52+'февраль 2016'!U51+'январь 2016'!U52</f>
        <v>0</v>
      </c>
      <c r="V57" s="18">
        <f>'март 2016 '!V52+'февраль 2016'!V51+'январь 2016'!V52</f>
        <v>0</v>
      </c>
      <c r="W57" s="18">
        <f>'март 2016 '!W52+'февраль 2016'!W51+'январь 2016'!W52</f>
        <v>0</v>
      </c>
      <c r="X57" s="18">
        <f>'март 2016 '!X52+'февраль 2016'!X51+'январь 2016'!X52</f>
        <v>0</v>
      </c>
      <c r="Y57" s="18">
        <f>'март 2016 '!Y52+'февраль 2016'!Y51+'январь 2016'!Y52</f>
        <v>0</v>
      </c>
      <c r="Z57" s="18">
        <f>'март 2016 '!Z52+'февраль 2016'!Z51+'январь 2016'!Z52</f>
        <v>0</v>
      </c>
      <c r="AA57" s="18">
        <f>'март 2016 '!AA52+'февраль 2016'!AA51+'январь 2016'!AA52</f>
        <v>0</v>
      </c>
      <c r="AB57" s="18">
        <f>'март 2016 '!AB52+'февраль 2016'!AB51+'январь 2016'!AB52</f>
        <v>0</v>
      </c>
      <c r="AC57" s="18">
        <f>'март 2016 '!AC52+'февраль 2016'!AC51+'январь 2016'!AC52</f>
        <v>0</v>
      </c>
      <c r="AD57" s="18">
        <f>'март 2016 '!AD52+'февраль 2016'!AD51+'январь 2016'!AD52</f>
        <v>0</v>
      </c>
      <c r="AE57" s="18">
        <f>'март 2016 '!AE52+'февраль 2016'!AE51+'январь 2016'!AE52</f>
        <v>0</v>
      </c>
      <c r="AF57" s="18">
        <f>'март 2016 '!AF52+'февраль 2016'!AF51+'январь 2016'!AF52</f>
        <v>0</v>
      </c>
      <c r="AG57" s="18">
        <f>'март 2016 '!AG52+'февраль 2016'!AG51+'январь 2016'!AG52</f>
        <v>0</v>
      </c>
      <c r="AH57" s="18">
        <f>'март 2016 '!AH52+'февраль 2016'!AH51+'январь 2016'!AH52</f>
        <v>0</v>
      </c>
      <c r="AI57" s="18">
        <f>'март 2016 '!AI52+'февраль 2016'!AI51+'январь 2016'!AI52</f>
        <v>0</v>
      </c>
      <c r="AJ57" s="18">
        <f>'март 2016 '!AJ52+'февраль 2016'!AJ51+'январь 2016'!AJ52</f>
        <v>0</v>
      </c>
      <c r="AK57" s="18">
        <f>'март 2016 '!AK52+'февраль 2016'!AK51+'январь 2016'!AK52</f>
        <v>0</v>
      </c>
      <c r="AL57" s="18">
        <f>'март 2016 '!AL52+'февраль 2016'!AL51+'январь 2016'!AL52</f>
        <v>0</v>
      </c>
      <c r="AM57" s="18">
        <f>'март 2016 '!AM52+'февраль 2016'!AM51+'январь 2016'!AM52</f>
        <v>0</v>
      </c>
      <c r="AN57" s="18">
        <f>'март 2016 '!AN52+'февраль 2016'!AN51+'январь 2016'!AN52</f>
        <v>0</v>
      </c>
      <c r="AO57" s="18">
        <f>'март 2016 '!AO52+'февраль 2016'!AO51+'январь 2016'!AO52</f>
        <v>0</v>
      </c>
      <c r="AP57" s="18">
        <f>'март 2016 '!AP52+'февраль 2016'!AP51+'январь 2016'!AP52</f>
        <v>0</v>
      </c>
      <c r="AQ57" s="18">
        <f>'март 2016 '!AQ52+'февраль 2016'!AQ51+'январь 2016'!AQ52</f>
        <v>0</v>
      </c>
      <c r="AR57" s="18">
        <f>'март 2016 '!AR52+'февраль 2016'!AR51+'январь 2016'!AR52</f>
        <v>0</v>
      </c>
      <c r="AS57" s="18">
        <f>'март 2016 '!AS52+'февраль 2016'!AS51+'январь 2016'!AS52</f>
        <v>0</v>
      </c>
      <c r="AT57" s="18">
        <f>'март 2016 '!AT52+'февраль 2016'!AT51+'январь 2016'!AT52</f>
        <v>0</v>
      </c>
      <c r="AU57" s="18">
        <f>'март 2016 '!AU52+'февраль 2016'!AU51+'январь 2016'!AU52</f>
        <v>0</v>
      </c>
      <c r="AV57" s="18">
        <f>'март 2016 '!AV52+'февраль 2016'!AV51+'январь 2016'!AV52</f>
        <v>0</v>
      </c>
      <c r="AW57" s="18">
        <f>'март 2016 '!AW52+'февраль 2016'!AW51+'январь 2016'!AW52</f>
        <v>0</v>
      </c>
      <c r="AX57" s="18">
        <f>'март 2016 '!AX52+'февраль 2016'!AX51+'январь 2016'!AX52</f>
        <v>0</v>
      </c>
      <c r="AY57" s="18">
        <f>'март 2016 '!AY52+'февраль 2016'!AY51+'январь 2016'!AY52</f>
        <v>0</v>
      </c>
      <c r="AZ57" s="18">
        <f>'март 2016 '!AZ52+'февраль 2016'!AZ51+'январь 2016'!AZ52</f>
        <v>0</v>
      </c>
      <c r="BA57" s="18">
        <f>'март 2016 '!BA52+'февраль 2016'!BA51+'январь 2016'!BA52</f>
        <v>0</v>
      </c>
      <c r="BB57" s="18">
        <f>'март 2016 '!BB52+'февраль 2016'!BB51+'январь 2016'!BB52</f>
        <v>0</v>
      </c>
      <c r="BC57" s="18">
        <f>'март 2016 '!BC52+'февраль 2016'!BC51+'январь 2016'!BC52</f>
        <v>0</v>
      </c>
      <c r="BD57" s="18">
        <f>'март 2016 '!BD52+'февраль 2016'!BD51+'январь 2016'!BD52</f>
        <v>0</v>
      </c>
      <c r="BE57" s="18">
        <f>'март 2016 '!BE52+'февраль 2016'!BE51+'январь 2016'!BE52</f>
        <v>0</v>
      </c>
      <c r="BF57" s="18">
        <f>'март 2016 '!BF52+'февраль 2016'!BF51+'январь 2016'!BF52</f>
        <v>0</v>
      </c>
      <c r="BG57" s="18">
        <f>'март 2016 '!BG52+'февраль 2016'!BG51+'январь 2016'!BG52</f>
        <v>0</v>
      </c>
      <c r="BH57" s="18">
        <f>'март 2016 '!BH52+'февраль 2016'!BH51+'январь 2016'!BH52</f>
        <v>0</v>
      </c>
      <c r="BI57" s="18">
        <f>'март 2016 '!BI52+'февраль 2016'!BI51+'январь 2016'!BI52</f>
        <v>0</v>
      </c>
      <c r="BJ57" s="18">
        <f>'март 2016 '!BJ52+'февраль 2016'!BJ51+'январь 2016'!BJ52</f>
        <v>0</v>
      </c>
      <c r="BK57" s="18">
        <f>'март 2016 '!BK52+'февраль 2016'!BK51+'январь 2016'!BK52</f>
        <v>0</v>
      </c>
      <c r="BL57" s="18">
        <f>'март 2016 '!BL52+'февраль 2016'!BL51+'январь 2016'!BL52</f>
        <v>0</v>
      </c>
      <c r="BM57" s="18">
        <f>'март 2016 '!BM52+'февраль 2016'!BM51+'январь 2016'!BM52</f>
        <v>0</v>
      </c>
      <c r="BN57" s="18">
        <f>'март 2016 '!BN52+'февраль 2016'!BN51+'январь 2016'!BN52</f>
        <v>0</v>
      </c>
      <c r="BO57" s="18">
        <f>'март 2016 '!BO52+'февраль 2016'!BO51+'январь 2016'!BO52</f>
        <v>0</v>
      </c>
      <c r="BP57" s="18">
        <f>'март 2016 '!BP52+'февраль 2016'!BP51+'январь 2016'!BP52</f>
        <v>0</v>
      </c>
      <c r="BQ57" s="18">
        <f>'март 2016 '!BQ52+'февраль 2016'!BQ51+'январь 2016'!BQ52</f>
        <v>0</v>
      </c>
      <c r="BR57" s="18">
        <f>'март 2016 '!BR52+'февраль 2016'!BR51+'январь 2016'!BR52</f>
        <v>0</v>
      </c>
      <c r="BS57" s="18">
        <f>'март 2016 '!BS52+'февраль 2016'!BS51+'январь 2016'!BS52</f>
        <v>0</v>
      </c>
      <c r="BT57" s="18">
        <f>'март 2016 '!BT52+'февраль 2016'!BT51+'январь 2016'!BT52</f>
        <v>3</v>
      </c>
      <c r="BU57" s="18">
        <f>'март 2016 '!BU52+'февраль 2016'!BU51+'январь 2016'!BU52</f>
        <v>5</v>
      </c>
      <c r="BV57" s="18">
        <f>'март 2016 '!BV52+'февраль 2016'!BV51+'январь 2016'!BV52</f>
        <v>0</v>
      </c>
      <c r="BW57" s="18">
        <f>'март 2016 '!BW52+'февраль 2016'!BW51+'январь 2016'!BW52</f>
        <v>0</v>
      </c>
      <c r="BX57" s="18">
        <f>'март 2016 '!BX52+'февраль 2016'!BX51+'январь 2016'!BX52</f>
        <v>0</v>
      </c>
      <c r="BY57" s="18">
        <f>'март 2016 '!BY52+'февраль 2016'!BY51+'январь 2016'!BY52</f>
        <v>0</v>
      </c>
      <c r="BZ57" s="18">
        <f>'март 2016 '!BZ52+'февраль 2016'!BZ51+'январь 2016'!BZ52</f>
        <v>0</v>
      </c>
      <c r="CA57" s="18">
        <f>'март 2016 '!CA52+'февраль 2016'!CA51+'январь 2016'!CA52</f>
        <v>0</v>
      </c>
      <c r="CB57" s="18">
        <f>'март 2016 '!CB52+'февраль 2016'!CB51+'январь 2016'!CB52</f>
        <v>0</v>
      </c>
      <c r="CC57" s="18">
        <f>'март 2016 '!CC52+'февраль 2016'!CC51+'январь 2016'!CC52</f>
        <v>0</v>
      </c>
      <c r="CD57" s="18">
        <f>'март 2016 '!CD52+'февраль 2016'!CD51+'январь 2016'!CD52</f>
        <v>0</v>
      </c>
      <c r="CE57" s="18">
        <f>'март 2016 '!CE52+'февраль 2016'!CE51+'январь 2016'!CE52</f>
        <v>0</v>
      </c>
      <c r="CF57" s="18">
        <f>'март 2016 '!CF52+'февраль 2016'!CF51+'январь 2016'!CF52</f>
        <v>0</v>
      </c>
      <c r="CG57" s="18">
        <f>'март 2016 '!CG52+'февраль 2016'!CG51+'январь 2016'!CG52</f>
        <v>0</v>
      </c>
      <c r="CH57" s="18">
        <f>'март 2016 '!CH52+'февраль 2016'!CH51+'январь 2016'!CH52</f>
        <v>0</v>
      </c>
      <c r="CI57" s="18">
        <f>'март 2016 '!CI52+'февраль 2016'!CI51+'январь 2016'!CI52</f>
        <v>0</v>
      </c>
      <c r="CJ57" s="18">
        <f>'март 2016 '!CJ52+'февраль 2016'!CJ51+'январь 2016'!CJ52</f>
        <v>0</v>
      </c>
      <c r="CK57" s="18">
        <f>'март 2016 '!CK52+'февраль 2016'!CK51+'январь 2016'!CK52</f>
        <v>0</v>
      </c>
      <c r="CL57" s="18">
        <f>'март 2016 '!CL52+'февраль 2016'!CL51+'январь 2016'!CL52</f>
        <v>0</v>
      </c>
      <c r="CM57" s="18">
        <f>'март 2016 '!CM52+'февраль 2016'!CM51+'январь 2016'!CM52</f>
        <v>0</v>
      </c>
      <c r="CN57" s="18">
        <f>'март 2016 '!CN52+'февраль 2016'!CN51+'январь 2016'!CN52</f>
        <v>0</v>
      </c>
      <c r="CO57" s="18">
        <f>'март 2016 '!CO52+'февраль 2016'!CO51+'январь 2016'!CO52</f>
        <v>0</v>
      </c>
      <c r="CP57" s="18">
        <f>'март 2016 '!CP52+'февраль 2016'!CP51+'январь 2016'!CP52</f>
        <v>0</v>
      </c>
      <c r="CQ57" s="18">
        <f>'март 2016 '!CQ52+'февраль 2016'!CQ51+'январь 2016'!CQ52</f>
        <v>0</v>
      </c>
      <c r="CR57" s="18">
        <f>'март 2016 '!CR52+'февраль 2016'!CR51+'январь 2016'!CR52</f>
        <v>0</v>
      </c>
      <c r="CS57" s="18">
        <f>'март 2016 '!CS52+'февраль 2016'!CS51+'январь 2016'!CS52</f>
        <v>0</v>
      </c>
      <c r="CT57" s="18">
        <f>'март 2016 '!CT52+'февраль 2016'!CT51+'январь 2016'!CT52</f>
        <v>0</v>
      </c>
      <c r="CU57" s="18">
        <f>'март 2016 '!CU52+'февраль 2016'!CU51+'январь 2016'!CU52</f>
        <v>0</v>
      </c>
      <c r="CV57" s="18">
        <f>'март 2016 '!CV52+'февраль 2016'!CV51+'январь 2016'!CV52</f>
        <v>0</v>
      </c>
      <c r="CW57" s="18">
        <f>'март 2016 '!CW52+'февраль 2016'!CW51+'январь 2016'!CW52</f>
        <v>0</v>
      </c>
      <c r="CX57" s="18">
        <f>'март 2016 '!CX52+'февраль 2016'!CX51+'январь 2016'!CX52</f>
        <v>0</v>
      </c>
      <c r="CY57" s="18">
        <f>'март 2016 '!CY52+'февраль 2016'!CY51+'январь 2016'!CY52</f>
        <v>0</v>
      </c>
      <c r="CZ57" s="18">
        <f>'март 2016 '!CZ52+'февраль 2016'!CZ51+'январь 2016'!CZ52</f>
        <v>0</v>
      </c>
      <c r="DA57" s="18">
        <f>'март 2016 '!DA52+'февраль 2016'!DA51+'январь 2016'!DA52</f>
        <v>0</v>
      </c>
      <c r="DB57" s="18">
        <f>'март 2016 '!DB52+'февраль 2016'!DB51+'январь 2016'!DB52</f>
        <v>0</v>
      </c>
      <c r="DC57" s="18">
        <f>'март 2016 '!DC52+'февраль 2016'!DC51+'январь 2016'!DC52</f>
        <v>0</v>
      </c>
      <c r="DD57" s="18">
        <f>'март 2016 '!DD52+'февраль 2016'!DD51+'январь 2016'!DD52</f>
        <v>0</v>
      </c>
      <c r="DE57" s="18">
        <f>'март 2016 '!DE52+'февраль 2016'!DE51+'январь 2016'!DE52</f>
        <v>0</v>
      </c>
      <c r="DF57" s="18">
        <f>'март 2016 '!DF52+'февраль 2016'!DF51+'январь 2016'!DF52</f>
        <v>0</v>
      </c>
      <c r="DG57" s="18">
        <f>'март 2016 '!DG52+'февраль 2016'!DG51+'январь 2016'!DG52</f>
        <v>0</v>
      </c>
      <c r="DH57" s="18">
        <f>'март 2016 '!DH52+'февраль 2016'!DH51+'январь 2016'!DH52</f>
        <v>0</v>
      </c>
      <c r="DI57" s="18">
        <f>'март 2016 '!DI52+'февраль 2016'!DI51+'январь 2016'!DI52</f>
        <v>0</v>
      </c>
      <c r="DJ57" s="18">
        <f>'март 2016 '!DJ52+'февраль 2016'!DJ51+'январь 2016'!DJ52</f>
        <v>0</v>
      </c>
      <c r="DK57" s="18">
        <f>'март 2016 '!DK52+'февраль 2016'!DK51+'январь 2016'!DK52</f>
        <v>0</v>
      </c>
      <c r="DL57" s="18">
        <f>'март 2016 '!DL52+'февраль 2016'!DL51+'январь 2016'!DL52</f>
        <v>0</v>
      </c>
      <c r="DM57" s="18">
        <f>'март 2016 '!DM52+'февраль 2016'!DM51+'январь 2016'!DM52</f>
        <v>0</v>
      </c>
      <c r="DN57" s="18">
        <f>'март 2016 '!DN52+'февраль 2016'!DN51+'январь 2016'!DN52</f>
        <v>0</v>
      </c>
      <c r="DO57" s="18">
        <f>'март 2016 '!DO52+'февраль 2016'!DO51+'январь 2016'!DO52</f>
        <v>0</v>
      </c>
      <c r="DP57" s="18">
        <f>'март 2016 '!DP52+'февраль 2016'!DP51+'январь 2016'!DP52</f>
        <v>0</v>
      </c>
      <c r="DQ57" s="18">
        <f>'март 2016 '!DQ52+'февраль 2016'!DQ51+'январь 2016'!DQ52</f>
        <v>0</v>
      </c>
      <c r="DR57" s="18">
        <f>'март 2016 '!DR52+'февраль 2016'!DR51+'январь 2016'!DR52</f>
        <v>0</v>
      </c>
      <c r="DS57" s="18">
        <f>'март 2016 '!DS52+'февраль 2016'!DS51+'январь 2016'!DS52</f>
        <v>0</v>
      </c>
      <c r="DT57" s="18">
        <f>'март 2016 '!DT52+'февраль 2016'!DT51+'январь 2016'!DT52</f>
        <v>0</v>
      </c>
      <c r="DU57" s="18">
        <f>'март 2016 '!DU52+'февраль 2016'!DU51+'январь 2016'!DU52</f>
        <v>0</v>
      </c>
      <c r="DV57" s="18">
        <f>'март 2016 '!DV52+'февраль 2016'!DV51+'январь 2016'!DV52</f>
        <v>0</v>
      </c>
      <c r="DW57" s="18">
        <f>'март 2016 '!DW52+'февраль 2016'!DW51+'январь 2016'!DW52</f>
        <v>0</v>
      </c>
      <c r="DX57" s="18">
        <f>'март 2016 '!DX52+'февраль 2016'!DX51+'январь 2016'!DX52</f>
        <v>0</v>
      </c>
      <c r="DY57" s="18">
        <f>'март 2016 '!DY52+'февраль 2016'!DY51+'январь 2016'!DY52</f>
        <v>0</v>
      </c>
      <c r="DZ57" s="18">
        <f>'март 2016 '!DZ52+'февраль 2016'!DZ51+'январь 2016'!DZ52</f>
        <v>0</v>
      </c>
      <c r="EA57" s="18">
        <f>'март 2016 '!EA52+'февраль 2016'!EA51+'январь 2016'!EA52</f>
        <v>0</v>
      </c>
      <c r="EB57" s="18">
        <f>'март 2016 '!EB52+'февраль 2016'!EB51+'январь 2016'!EB52</f>
        <v>0</v>
      </c>
      <c r="EC57" s="18">
        <f>'март 2016 '!EC52+'февраль 2016'!EC51+'январь 2016'!EC52</f>
        <v>0</v>
      </c>
      <c r="ED57" s="18">
        <f>'март 2016 '!ED52+'февраль 2016'!ED51+'январь 2016'!ED52</f>
        <v>0</v>
      </c>
      <c r="EE57" s="18">
        <f>'март 2016 '!EE52+'февраль 2016'!EE51+'январь 2016'!EE52</f>
        <v>0</v>
      </c>
      <c r="EF57" s="18">
        <f>'март 2016 '!EF52+'февраль 2016'!EF51+'январь 2016'!EF52</f>
        <v>0</v>
      </c>
      <c r="EG57" s="18">
        <f>'март 2016 '!EG52+'февраль 2016'!EG51+'январь 2016'!EG52</f>
        <v>0</v>
      </c>
      <c r="EH57" s="18">
        <f>'март 2016 '!EH52+'февраль 2016'!EH51+'январь 2016'!EH52</f>
        <v>0</v>
      </c>
      <c r="EI57" s="18">
        <f>'март 2016 '!EI52+'февраль 2016'!EI51+'январь 2016'!EI52</f>
        <v>0</v>
      </c>
      <c r="EJ57" s="18">
        <f>'март 2016 '!EJ52+'февраль 2016'!EJ51+'январь 2016'!EJ52</f>
        <v>2</v>
      </c>
      <c r="EK57" s="18">
        <f>'март 2016 '!EK52+'февраль 2016'!EK51+'январь 2016'!EK52</f>
        <v>1</v>
      </c>
      <c r="EL57" s="18">
        <f>'март 2016 '!EL52+'февраль 2016'!EL51+'январь 2016'!EL52</f>
        <v>0</v>
      </c>
      <c r="EM57" s="18">
        <f>'март 2016 '!EM52+'февраль 2016'!EM51+'январь 2016'!EM52</f>
        <v>2</v>
      </c>
      <c r="EN57" s="18">
        <f>'март 2016 '!EN52+'февраль 2016'!EN51+'январь 2016'!EN52</f>
        <v>0</v>
      </c>
      <c r="EO57" s="18">
        <f>'март 2016 '!EO52+'февраль 2016'!EO51+'январь 2016'!EO52</f>
        <v>0</v>
      </c>
      <c r="EP57" s="18">
        <f>'март 2016 '!EP52+'февраль 2016'!EP51+'январь 2016'!EP52</f>
        <v>0</v>
      </c>
      <c r="EQ57" s="18">
        <f>'март 2016 '!EQ52+'февраль 2016'!EQ51+'январь 2016'!EQ52</f>
        <v>2</v>
      </c>
      <c r="ER57" s="18">
        <f>'март 2016 '!ER52+'февраль 2016'!ER51+'январь 2016'!ER52</f>
        <v>0</v>
      </c>
      <c r="ES57" s="18">
        <f>'март 2016 '!ES52+'февраль 2016'!ES51+'январь 2016'!ES52</f>
        <v>0</v>
      </c>
      <c r="ET57" s="18">
        <f>'март 2016 '!ET52+'февраль 2016'!ET51+'январь 2016'!ET52</f>
        <v>0</v>
      </c>
      <c r="EU57" s="18">
        <f>'март 2016 '!EU52+'февраль 2016'!EU51+'январь 2016'!EU52</f>
        <v>0</v>
      </c>
      <c r="EV57" s="18">
        <f>'март 2016 '!EV52+'февраль 2016'!EV51+'январь 2016'!EV52</f>
        <v>0</v>
      </c>
      <c r="EW57" s="18">
        <f>'март 2016 '!EW52+'февраль 2016'!EW51+'январь 2016'!EW52</f>
        <v>0</v>
      </c>
      <c r="EX57" s="18">
        <f>'март 2016 '!EX52+'февраль 2016'!EX51+'январь 2016'!EX52</f>
        <v>0</v>
      </c>
      <c r="EY57" s="18">
        <f>'март 2016 '!EY52+'февраль 2016'!EY51+'январь 2016'!EY52</f>
        <v>0</v>
      </c>
      <c r="EZ57" s="18">
        <f>'март 2016 '!EZ52+'февраль 2016'!EZ51+'январь 2016'!EZ52</f>
        <v>0</v>
      </c>
      <c r="FA57" s="18">
        <f>'март 2016 '!FA52+'февраль 2016'!FA51+'январь 2016'!FA52</f>
        <v>0</v>
      </c>
      <c r="FB57" s="18">
        <f>'март 2016 '!FB52+'февраль 2016'!FB51+'январь 2016'!FB52</f>
        <v>0</v>
      </c>
      <c r="FC57" s="18">
        <f>'март 2016 '!FC52+'февраль 2016'!FC51+'январь 2016'!FC52</f>
        <v>0</v>
      </c>
      <c r="FD57" s="18">
        <f>'март 2016 '!FD52+'февраль 2016'!FD51+'январь 2016'!FD52</f>
        <v>0</v>
      </c>
      <c r="FE57" s="18">
        <f>'март 2016 '!FE52+'февраль 2016'!FE51+'январь 2016'!FE52</f>
        <v>0</v>
      </c>
      <c r="FF57" s="18">
        <f>'март 2016 '!FF52+'февраль 2016'!FF51+'январь 2016'!FF52</f>
        <v>0</v>
      </c>
      <c r="FG57" s="18">
        <f>'март 2016 '!FG52+'февраль 2016'!FG51+'январь 2016'!FG52</f>
        <v>0</v>
      </c>
      <c r="FH57" s="18">
        <f>'март 2016 '!FH52+'февраль 2016'!FH51+'январь 2016'!FH52</f>
        <v>0</v>
      </c>
      <c r="FI57" s="18">
        <f>'март 2016 '!FI52+'февраль 2016'!FI51+'январь 2016'!FI52</f>
        <v>0</v>
      </c>
      <c r="FJ57" s="18">
        <f>'март 2016 '!FJ52+'февраль 2016'!FJ51+'январь 2016'!FJ52</f>
        <v>0</v>
      </c>
      <c r="FK57" s="18">
        <f>'март 2016 '!FK52+'февраль 2016'!FK51+'январь 2016'!FK52</f>
        <v>0</v>
      </c>
      <c r="FL57" s="18">
        <f>'март 2016 '!FL52+'февраль 2016'!FL51+'январь 2016'!FL52</f>
        <v>0</v>
      </c>
      <c r="FM57" s="18">
        <f>'март 2016 '!FM52+'февраль 2016'!FM51+'январь 2016'!FM52</f>
        <v>0</v>
      </c>
      <c r="FN57" s="18">
        <f>'март 2016 '!FN52+'февраль 2016'!FN51+'январь 2016'!FN52</f>
        <v>0</v>
      </c>
      <c r="FO57" s="18">
        <f>'март 2016 '!FO52+'февраль 2016'!FO51+'январь 2016'!FO52</f>
        <v>0</v>
      </c>
      <c r="FP57" s="18">
        <f>'март 2016 '!FP52+'февраль 2016'!FP51+'январь 2016'!FP52</f>
        <v>0</v>
      </c>
      <c r="FQ57" s="18">
        <f>'март 2016 '!FQ52+'февраль 2016'!FQ51+'январь 2016'!FQ52</f>
        <v>0</v>
      </c>
      <c r="FR57" s="18">
        <f>'март 2016 '!FR52+'февраль 2016'!FR51+'январь 2016'!FR52</f>
        <v>0</v>
      </c>
      <c r="FS57" s="18">
        <f>'март 2016 '!FS52+'февраль 2016'!FS51+'январь 2016'!FS52</f>
        <v>0</v>
      </c>
      <c r="FT57" s="18">
        <f>'март 2016 '!FT52+'февраль 2016'!FT51+'январь 2016'!FT52</f>
        <v>0</v>
      </c>
      <c r="FU57" s="18">
        <f>'март 2016 '!FU52+'февраль 2016'!FU51+'январь 2016'!FU52</f>
        <v>0</v>
      </c>
      <c r="FV57" s="18">
        <f>'март 2016 '!FV52+'февраль 2016'!FV51+'январь 2016'!FV52</f>
        <v>0</v>
      </c>
      <c r="FW57" s="18">
        <f>'март 2016 '!FW52+'февраль 2016'!FW51+'январь 2016'!FW52</f>
        <v>0</v>
      </c>
      <c r="FX57" s="18">
        <f>'март 2016 '!FX52+'февраль 2016'!FX51+'январь 2016'!FX52</f>
        <v>0</v>
      </c>
      <c r="FY57" s="18">
        <f>'март 2016 '!FY52+'февраль 2016'!FY51+'январь 2016'!FY52</f>
        <v>0</v>
      </c>
      <c r="FZ57" s="18">
        <f>'март 2016 '!FZ52+'февраль 2016'!FZ51+'январь 2016'!FZ52</f>
        <v>0</v>
      </c>
      <c r="GA57" s="18">
        <f>'март 2016 '!GA52+'февраль 2016'!GA51+'январь 2016'!GA52</f>
        <v>0</v>
      </c>
      <c r="GB57" s="18">
        <f>'март 2016 '!GB52+'февраль 2016'!GB51+'январь 2016'!GB52</f>
        <v>0</v>
      </c>
      <c r="GC57" s="18">
        <f>'март 2016 '!GC52+'февраль 2016'!GC51+'январь 2016'!GC52</f>
        <v>0</v>
      </c>
      <c r="GD57" s="18">
        <f>'март 2016 '!GD52+'февраль 2016'!GD51+'январь 2016'!GD52</f>
        <v>0</v>
      </c>
      <c r="GE57" s="18">
        <f>'март 2016 '!GE52+'февраль 2016'!GE51+'январь 2016'!GE52</f>
        <v>0</v>
      </c>
      <c r="GF57" s="18">
        <f>'март 2016 '!GF52+'февраль 2016'!GF51+'январь 2016'!GF52</f>
        <v>0</v>
      </c>
      <c r="GG57" s="18">
        <f>'март 2016 '!GG52+'февраль 2016'!GG51+'январь 2016'!GG52</f>
        <v>0</v>
      </c>
      <c r="GH57" s="18">
        <f>'март 2016 '!GH52+'февраль 2016'!GH51+'январь 2016'!GH52</f>
        <v>0</v>
      </c>
      <c r="GI57" s="18">
        <f>'март 2016 '!GI52+'февраль 2016'!GI51+'январь 2016'!GI52</f>
        <v>0</v>
      </c>
      <c r="GJ57" s="18">
        <f>'март 2016 '!GJ52+'февраль 2016'!GJ51+'январь 2016'!GJ52</f>
        <v>0</v>
      </c>
      <c r="GK57" s="18">
        <f>'март 2016 '!GK52+'февраль 2016'!GK51+'январь 2016'!GK52</f>
        <v>0</v>
      </c>
      <c r="GL57" s="18">
        <f>'март 2016 '!GL52+'февраль 2016'!GL51+'январь 2016'!GL52</f>
        <v>0</v>
      </c>
      <c r="GM57" s="18">
        <f>'март 2016 '!GM52+'февраль 2016'!GM51+'январь 2016'!GM52</f>
        <v>0</v>
      </c>
      <c r="GN57" s="18">
        <f>'март 2016 '!GN52+'февраль 2016'!GN51+'январь 2016'!GN52</f>
        <v>0</v>
      </c>
      <c r="GO57" s="18">
        <f>'март 2016 '!GO52+'февраль 2016'!GO51+'январь 2016'!GO52</f>
        <v>0</v>
      </c>
      <c r="GP57" s="18">
        <f>'март 2016 '!GP52+'февраль 2016'!GP51+'январь 2016'!GP52</f>
        <v>0</v>
      </c>
      <c r="GQ57" s="18">
        <f>'март 2016 '!GQ52+'февраль 2016'!GQ51+'январь 2016'!GQ52</f>
        <v>0</v>
      </c>
      <c r="GR57" s="18">
        <f>'март 2016 '!GR52+'февраль 2016'!GR51+'январь 2016'!GR52</f>
        <v>0</v>
      </c>
      <c r="GS57" s="18">
        <f>'март 2016 '!GS52+'февраль 2016'!GS51+'январь 2016'!GS52</f>
        <v>0</v>
      </c>
      <c r="GT57" s="18">
        <f>'март 2016 '!GT52+'февраль 2016'!GT51+'январь 2016'!GT52</f>
        <v>0</v>
      </c>
      <c r="GU57" s="18">
        <f>'март 2016 '!GU52+'февраль 2016'!GU51+'январь 2016'!GU52</f>
        <v>0</v>
      </c>
      <c r="GV57" s="18">
        <f>'март 2016 '!GV52+'февраль 2016'!GV51+'январь 2016'!GV52</f>
        <v>0</v>
      </c>
      <c r="GW57" s="18">
        <f>'март 2016 '!GW52+'февраль 2016'!GW51+'январь 2016'!GW52</f>
        <v>0</v>
      </c>
      <c r="GX57" s="18">
        <f>'март 2016 '!GX52+'февраль 2016'!GX51+'январь 2016'!GX52</f>
        <v>0</v>
      </c>
      <c r="GY57" s="18">
        <f>'март 2016 '!GY52+'февраль 2016'!GY51+'январь 2016'!GY52</f>
        <v>0</v>
      </c>
      <c r="GZ57" s="18">
        <f>'март 2016 '!GZ52+'февраль 2016'!GZ51+'январь 2016'!GZ52</f>
        <v>0</v>
      </c>
      <c r="HA57" s="18">
        <f>'март 2016 '!HA52+'февраль 2016'!HA51+'январь 2016'!HA52</f>
        <v>0</v>
      </c>
      <c r="HB57" s="18">
        <f>'март 2016 '!HB52+'февраль 2016'!HB51+'январь 2016'!HB52</f>
        <v>0</v>
      </c>
      <c r="HC57" s="18">
        <f>'март 2016 '!HC52+'февраль 2016'!HC51+'январь 2016'!HC52</f>
        <v>0</v>
      </c>
      <c r="HD57" s="18">
        <f>'март 2016 '!HD52+'февраль 2016'!HD51+'январь 2016'!HD52</f>
        <v>0</v>
      </c>
      <c r="HE57" s="18">
        <f>'март 2016 '!HE52+'февраль 2016'!HE51+'январь 2016'!HE52</f>
        <v>0</v>
      </c>
      <c r="HF57" s="18">
        <f>'март 2016 '!HF52+'февраль 2016'!HF51+'январь 2016'!HF52</f>
        <v>0</v>
      </c>
      <c r="HG57" s="18">
        <f>'март 2016 '!HG52+'февраль 2016'!HG51+'январь 2016'!HG52</f>
        <v>0</v>
      </c>
      <c r="HH57" s="18">
        <f>'март 2016 '!HH52+'февраль 2016'!HH51+'январь 2016'!HH52</f>
        <v>0</v>
      </c>
      <c r="HI57" s="18">
        <f>'март 2016 '!HI52+'февраль 2016'!HI51+'январь 2016'!HI52</f>
        <v>0</v>
      </c>
      <c r="HJ57" s="18">
        <f>'март 2016 '!HJ52+'февраль 2016'!HJ51+'январь 2016'!HJ52</f>
        <v>0</v>
      </c>
      <c r="HK57" s="18">
        <f>'март 2016 '!HK52+'февраль 2016'!HK51+'январь 2016'!HK52</f>
        <v>0</v>
      </c>
      <c r="HL57" s="18">
        <f>'март 2016 '!HL52+'февраль 2016'!HL51+'январь 2016'!HL52</f>
        <v>0</v>
      </c>
      <c r="HM57" s="18">
        <f>'март 2016 '!HM52+'февраль 2016'!HM51+'январь 2016'!HM52</f>
        <v>0</v>
      </c>
      <c r="HN57" s="18">
        <f>'март 2016 '!HN52+'февраль 2016'!HN51+'январь 2016'!HN52</f>
        <v>0</v>
      </c>
      <c r="HO57" s="18">
        <f>'март 2016 '!HO52+'февраль 2016'!HO51+'январь 2016'!HO52</f>
        <v>0</v>
      </c>
      <c r="HP57" s="18">
        <f>'март 2016 '!HP52+'февраль 2016'!HP51+'январь 2016'!HP52</f>
        <v>0</v>
      </c>
      <c r="HQ57" s="18">
        <f>'март 2016 '!HQ52+'февраль 2016'!HQ51+'январь 2016'!HQ52</f>
        <v>0</v>
      </c>
      <c r="HR57" s="18">
        <f>'март 2016 '!HR52+'февраль 2016'!HR51+'январь 2016'!HR52</f>
        <v>0</v>
      </c>
      <c r="HS57" s="18">
        <f>'март 2016 '!HS52+'февраль 2016'!HS51+'январь 2016'!HS52</f>
        <v>2</v>
      </c>
      <c r="HT57" s="18">
        <f>'март 2016 '!HT52+'февраль 2016'!HT51+'январь 2016'!HT52</f>
        <v>0</v>
      </c>
      <c r="HU57" s="18">
        <f>'март 2016 '!HU52+'февраль 2016'!HU51+'январь 2016'!HU52</f>
        <v>0</v>
      </c>
      <c r="HV57" s="18">
        <f>'март 2016 '!HV52+'февраль 2016'!HV51+'январь 2016'!HV52</f>
        <v>0</v>
      </c>
      <c r="HW57" s="18">
        <f>'март 2016 '!HW52+'февраль 2016'!HW51+'январь 2016'!HW52</f>
        <v>0</v>
      </c>
      <c r="HX57" s="18">
        <f>'март 2016 '!HX52+'февраль 2016'!HX51+'январь 2016'!HX52</f>
        <v>0</v>
      </c>
      <c r="HY57" s="18">
        <f>'март 2016 '!HY52+'февраль 2016'!HY51+'январь 2016'!HY52</f>
        <v>0</v>
      </c>
      <c r="HZ57" s="18">
        <f>'март 2016 '!HZ52+'февраль 2016'!HZ51+'январь 2016'!HZ52</f>
        <v>0</v>
      </c>
      <c r="IA57" s="18">
        <f>'март 2016 '!IA52+'февраль 2016'!IA51+'январь 2016'!IA52</f>
        <v>0</v>
      </c>
      <c r="IB57" s="18">
        <f>'март 2016 '!IB52+'февраль 2016'!IB51+'январь 2016'!IB52</f>
        <v>0</v>
      </c>
      <c r="IC57" s="18">
        <f>'март 2016 '!IC52+'февраль 2016'!IC51+'январь 2016'!IC52</f>
        <v>0</v>
      </c>
      <c r="ID57" s="18">
        <f>'март 2016 '!ID52+'февраль 2016'!ID51+'январь 2016'!ID52</f>
        <v>0</v>
      </c>
      <c r="IE57" s="18">
        <f>'март 2016 '!IE52+'февраль 2016'!IE51+'январь 2016'!IE52</f>
        <v>0</v>
      </c>
      <c r="IF57" s="18">
        <f>'март 2016 '!IF52+'февраль 2016'!IF51+'январь 2016'!IF52</f>
        <v>0</v>
      </c>
    </row>
    <row r="58" spans="1:240" ht="13.5" customHeight="1">
      <c r="A58" s="15"/>
      <c r="B58" s="45"/>
      <c r="C58" s="16" t="s">
        <v>17</v>
      </c>
      <c r="D58" s="23">
        <f t="shared" si="4"/>
        <v>123.09799999999998</v>
      </c>
      <c r="E58" s="17">
        <f t="shared" si="5"/>
        <v>123.09799999999998</v>
      </c>
      <c r="F58" s="17"/>
      <c r="G58" s="18">
        <f>'март 2016 '!G53+'февраль 2016'!G52+'январь 2016'!G53</f>
        <v>0</v>
      </c>
      <c r="H58" s="18">
        <f>'март 2016 '!H53+'февраль 2016'!H52+'январь 2016'!H53</f>
        <v>0</v>
      </c>
      <c r="I58" s="18">
        <f>'март 2016 '!I53+'февраль 2016'!I52+'январь 2016'!I53</f>
        <v>0</v>
      </c>
      <c r="J58" s="18">
        <f>'март 2016 '!J53+'февраль 2016'!J52+'январь 2016'!J53</f>
        <v>0</v>
      </c>
      <c r="K58" s="18">
        <f>'март 2016 '!K53+'февраль 2016'!K52+'январь 2016'!K53</f>
        <v>0</v>
      </c>
      <c r="L58" s="18">
        <f>'март 2016 '!L53+'февраль 2016'!L52+'январь 2016'!L53</f>
        <v>0</v>
      </c>
      <c r="M58" s="18">
        <f>'март 2016 '!M53+'февраль 2016'!M52+'январь 2016'!M53</f>
        <v>0</v>
      </c>
      <c r="N58" s="18">
        <f>'март 2016 '!N53+'февраль 2016'!N52+'январь 2016'!N53</f>
        <v>0</v>
      </c>
      <c r="O58" s="18">
        <f>'март 2016 '!O53+'февраль 2016'!O52+'январь 2016'!O53</f>
        <v>0</v>
      </c>
      <c r="P58" s="18">
        <f>'март 2016 '!P53+'февраль 2016'!P52+'январь 2016'!P53</f>
        <v>0</v>
      </c>
      <c r="Q58" s="18">
        <f>'март 2016 '!Q53+'февраль 2016'!Q52+'январь 2016'!Q53</f>
        <v>0</v>
      </c>
      <c r="R58" s="18">
        <f>'март 2016 '!R53+'февраль 2016'!R52+'январь 2016'!R53</f>
        <v>0</v>
      </c>
      <c r="S58" s="18">
        <f>'март 2016 '!S53+'февраль 2016'!S52+'январь 2016'!S53</f>
        <v>0</v>
      </c>
      <c r="T58" s="18">
        <f>'март 2016 '!T53+'февраль 2016'!T52+'январь 2016'!T53</f>
        <v>0</v>
      </c>
      <c r="U58" s="18">
        <f>'март 2016 '!U53+'февраль 2016'!U52+'январь 2016'!U53</f>
        <v>0</v>
      </c>
      <c r="V58" s="18">
        <f>'март 2016 '!V53+'февраль 2016'!V52+'январь 2016'!V53</f>
        <v>0</v>
      </c>
      <c r="W58" s="18">
        <f>'март 2016 '!W53+'февраль 2016'!W52+'январь 2016'!W53</f>
        <v>0</v>
      </c>
      <c r="X58" s="18">
        <f>'март 2016 '!X53+'февраль 2016'!X52+'январь 2016'!X53</f>
        <v>0</v>
      </c>
      <c r="Y58" s="18">
        <f>'март 2016 '!Y53+'февраль 2016'!Y52+'январь 2016'!Y53</f>
        <v>0</v>
      </c>
      <c r="Z58" s="18">
        <f>'март 2016 '!Z53+'февраль 2016'!Z52+'январь 2016'!Z53</f>
        <v>0</v>
      </c>
      <c r="AA58" s="18">
        <f>'март 2016 '!AA53+'февраль 2016'!AA52+'январь 2016'!AA53</f>
        <v>0</v>
      </c>
      <c r="AB58" s="18">
        <f>'март 2016 '!AB53+'февраль 2016'!AB52+'январь 2016'!AB53</f>
        <v>0</v>
      </c>
      <c r="AC58" s="18">
        <f>'март 2016 '!AC53+'февраль 2016'!AC52+'январь 2016'!AC53</f>
        <v>0</v>
      </c>
      <c r="AD58" s="18">
        <f>'март 2016 '!AD53+'февраль 2016'!AD52+'январь 2016'!AD53</f>
        <v>0</v>
      </c>
      <c r="AE58" s="18">
        <f>'март 2016 '!AE53+'февраль 2016'!AE52+'январь 2016'!AE53</f>
        <v>0</v>
      </c>
      <c r="AF58" s="18">
        <f>'март 2016 '!AF53+'февраль 2016'!AF52+'январь 2016'!AF53</f>
        <v>0</v>
      </c>
      <c r="AG58" s="18">
        <f>'март 2016 '!AG53+'февраль 2016'!AG52+'январь 2016'!AG53</f>
        <v>0</v>
      </c>
      <c r="AH58" s="18">
        <f>'март 2016 '!AH53+'февраль 2016'!AH52+'январь 2016'!AH53</f>
        <v>0</v>
      </c>
      <c r="AI58" s="18">
        <f>'март 2016 '!AI53+'февраль 2016'!AI52+'январь 2016'!AI53</f>
        <v>0</v>
      </c>
      <c r="AJ58" s="18">
        <f>'март 2016 '!AJ53+'февраль 2016'!AJ52+'январь 2016'!AJ53</f>
        <v>0</v>
      </c>
      <c r="AK58" s="18">
        <f>'март 2016 '!AK53+'февраль 2016'!AK52+'январь 2016'!AK53</f>
        <v>0</v>
      </c>
      <c r="AL58" s="18">
        <f>'март 2016 '!AL53+'февраль 2016'!AL52+'январь 2016'!AL53</f>
        <v>0</v>
      </c>
      <c r="AM58" s="18">
        <f>'март 2016 '!AM53+'февраль 2016'!AM52+'январь 2016'!AM53</f>
        <v>0</v>
      </c>
      <c r="AN58" s="18">
        <f>'март 2016 '!AN53+'февраль 2016'!AN52+'январь 2016'!AN53</f>
        <v>0</v>
      </c>
      <c r="AO58" s="18">
        <f>'март 2016 '!AO53+'февраль 2016'!AO52+'январь 2016'!AO53</f>
        <v>0</v>
      </c>
      <c r="AP58" s="18">
        <f>'март 2016 '!AP53+'февраль 2016'!AP52+'январь 2016'!AP53</f>
        <v>0</v>
      </c>
      <c r="AQ58" s="18">
        <f>'март 2016 '!AQ53+'февраль 2016'!AQ52+'январь 2016'!AQ53</f>
        <v>0</v>
      </c>
      <c r="AR58" s="18">
        <f>'март 2016 '!AR53+'февраль 2016'!AR52+'январь 2016'!AR53</f>
        <v>0</v>
      </c>
      <c r="AS58" s="18">
        <f>'март 2016 '!AS53+'февраль 2016'!AS52+'январь 2016'!AS53</f>
        <v>0</v>
      </c>
      <c r="AT58" s="18">
        <f>'март 2016 '!AT53+'февраль 2016'!AT52+'январь 2016'!AT53</f>
        <v>0</v>
      </c>
      <c r="AU58" s="18">
        <f>'март 2016 '!AU53+'февраль 2016'!AU52+'январь 2016'!AU53</f>
        <v>0</v>
      </c>
      <c r="AV58" s="18">
        <f>'март 2016 '!AV53+'февраль 2016'!AV52+'январь 2016'!AV53</f>
        <v>0</v>
      </c>
      <c r="AW58" s="18">
        <f>'март 2016 '!AW53+'февраль 2016'!AW52+'январь 2016'!AW53</f>
        <v>0</v>
      </c>
      <c r="AX58" s="18">
        <f>'март 2016 '!AX53+'февраль 2016'!AX52+'январь 2016'!AX53</f>
        <v>0</v>
      </c>
      <c r="AY58" s="18">
        <f>'март 2016 '!AY53+'февраль 2016'!AY52+'январь 2016'!AY53</f>
        <v>0</v>
      </c>
      <c r="AZ58" s="18">
        <f>'март 2016 '!AZ53+'февраль 2016'!AZ52+'январь 2016'!AZ53</f>
        <v>0</v>
      </c>
      <c r="BA58" s="18">
        <f>'март 2016 '!BA53+'февраль 2016'!BA52+'январь 2016'!BA53</f>
        <v>0</v>
      </c>
      <c r="BB58" s="18">
        <f>'март 2016 '!BB53+'февраль 2016'!BB52+'январь 2016'!BB53</f>
        <v>0</v>
      </c>
      <c r="BC58" s="18">
        <f>'март 2016 '!BC53+'февраль 2016'!BC52+'январь 2016'!BC53</f>
        <v>0</v>
      </c>
      <c r="BD58" s="18">
        <f>'март 2016 '!BD53+'февраль 2016'!BD52+'январь 2016'!BD53</f>
        <v>0</v>
      </c>
      <c r="BE58" s="18">
        <f>'март 2016 '!BE53+'февраль 2016'!BE52+'январь 2016'!BE53</f>
        <v>0</v>
      </c>
      <c r="BF58" s="18">
        <f>'март 2016 '!BF53+'февраль 2016'!BF52+'январь 2016'!BF53</f>
        <v>0</v>
      </c>
      <c r="BG58" s="18">
        <f>'март 2016 '!BG53+'февраль 2016'!BG52+'январь 2016'!BG53</f>
        <v>0</v>
      </c>
      <c r="BH58" s="18">
        <f>'март 2016 '!BH53+'февраль 2016'!BH52+'январь 2016'!BH53</f>
        <v>0</v>
      </c>
      <c r="BI58" s="18">
        <f>'март 2016 '!BI53+'февраль 2016'!BI52+'январь 2016'!BI53</f>
        <v>0</v>
      </c>
      <c r="BJ58" s="18">
        <f>'март 2016 '!BJ53+'февраль 2016'!BJ52+'январь 2016'!BJ53</f>
        <v>0</v>
      </c>
      <c r="BK58" s="18">
        <f>'март 2016 '!BK53+'февраль 2016'!BK52+'январь 2016'!BK53</f>
        <v>0</v>
      </c>
      <c r="BL58" s="18">
        <f>'март 2016 '!BL53+'февраль 2016'!BL52+'январь 2016'!BL53</f>
        <v>0</v>
      </c>
      <c r="BM58" s="18">
        <f>'март 2016 '!BM53+'февраль 2016'!BM52+'январь 2016'!BM53</f>
        <v>0</v>
      </c>
      <c r="BN58" s="18">
        <f>'март 2016 '!BN53+'февраль 2016'!BN52+'январь 2016'!BN53</f>
        <v>0</v>
      </c>
      <c r="BO58" s="18">
        <f>'март 2016 '!BO53+'февраль 2016'!BO52+'январь 2016'!BO53</f>
        <v>0</v>
      </c>
      <c r="BP58" s="18">
        <f>'март 2016 '!BP53+'февраль 2016'!BP52+'январь 2016'!BP53</f>
        <v>0</v>
      </c>
      <c r="BQ58" s="18">
        <f>'март 2016 '!BQ53+'февраль 2016'!BQ52+'январь 2016'!BQ53</f>
        <v>0</v>
      </c>
      <c r="BR58" s="18">
        <f>'март 2016 '!BR53+'февраль 2016'!BR52+'январь 2016'!BR53</f>
        <v>0</v>
      </c>
      <c r="BS58" s="18">
        <f>'март 2016 '!BS53+'февраль 2016'!BS52+'январь 2016'!BS53</f>
        <v>0</v>
      </c>
      <c r="BT58" s="18">
        <f>'март 2016 '!BT53+'февраль 2016'!BT52+'январь 2016'!BT53</f>
        <v>20.219000000000001</v>
      </c>
      <c r="BU58" s="18">
        <f>'март 2016 '!BU53+'февраль 2016'!BU52+'январь 2016'!BU53</f>
        <v>33.695</v>
      </c>
      <c r="BV58" s="18">
        <f>'март 2016 '!BV53+'февраль 2016'!BV52+'январь 2016'!BV53</f>
        <v>0</v>
      </c>
      <c r="BW58" s="18">
        <f>'март 2016 '!BW53+'февраль 2016'!BW52+'январь 2016'!BW53</f>
        <v>0</v>
      </c>
      <c r="BX58" s="18">
        <f>'март 2016 '!BX53+'февраль 2016'!BX52+'январь 2016'!BX53</f>
        <v>0</v>
      </c>
      <c r="BY58" s="18">
        <f>'март 2016 '!BY53+'февраль 2016'!BY52+'январь 2016'!BY53</f>
        <v>0</v>
      </c>
      <c r="BZ58" s="18">
        <f>'март 2016 '!BZ53+'февраль 2016'!BZ52+'январь 2016'!BZ53</f>
        <v>0</v>
      </c>
      <c r="CA58" s="18">
        <f>'март 2016 '!CA53+'февраль 2016'!CA52+'январь 2016'!CA53</f>
        <v>0</v>
      </c>
      <c r="CB58" s="18">
        <f>'март 2016 '!CB53+'февраль 2016'!CB52+'январь 2016'!CB53</f>
        <v>0</v>
      </c>
      <c r="CC58" s="18">
        <f>'март 2016 '!CC53+'февраль 2016'!CC52+'январь 2016'!CC53</f>
        <v>0</v>
      </c>
      <c r="CD58" s="18">
        <f>'март 2016 '!CD53+'февраль 2016'!CD52+'январь 2016'!CD53</f>
        <v>0</v>
      </c>
      <c r="CE58" s="18">
        <f>'март 2016 '!CE53+'февраль 2016'!CE52+'январь 2016'!CE53</f>
        <v>0</v>
      </c>
      <c r="CF58" s="18">
        <f>'март 2016 '!CF53+'февраль 2016'!CF52+'январь 2016'!CF53</f>
        <v>0</v>
      </c>
      <c r="CG58" s="18">
        <f>'март 2016 '!CG53+'февраль 2016'!CG52+'январь 2016'!CG53</f>
        <v>0</v>
      </c>
      <c r="CH58" s="18">
        <f>'март 2016 '!CH53+'февраль 2016'!CH52+'январь 2016'!CH53</f>
        <v>0</v>
      </c>
      <c r="CI58" s="18">
        <f>'март 2016 '!CI53+'февраль 2016'!CI52+'январь 2016'!CI53</f>
        <v>0</v>
      </c>
      <c r="CJ58" s="18">
        <f>'март 2016 '!CJ53+'февраль 2016'!CJ52+'январь 2016'!CJ53</f>
        <v>0</v>
      </c>
      <c r="CK58" s="18">
        <f>'март 2016 '!CK53+'февраль 2016'!CK52+'январь 2016'!CK53</f>
        <v>0</v>
      </c>
      <c r="CL58" s="18">
        <f>'март 2016 '!CL53+'февраль 2016'!CL52+'январь 2016'!CL53</f>
        <v>0</v>
      </c>
      <c r="CM58" s="18">
        <f>'март 2016 '!CM53+'февраль 2016'!CM52+'январь 2016'!CM53</f>
        <v>0</v>
      </c>
      <c r="CN58" s="18">
        <f>'март 2016 '!CN53+'февраль 2016'!CN52+'январь 2016'!CN53</f>
        <v>0</v>
      </c>
      <c r="CO58" s="18">
        <f>'март 2016 '!CO53+'февраль 2016'!CO52+'январь 2016'!CO53</f>
        <v>0</v>
      </c>
      <c r="CP58" s="18">
        <f>'март 2016 '!CP53+'февраль 2016'!CP52+'январь 2016'!CP53</f>
        <v>0</v>
      </c>
      <c r="CQ58" s="18">
        <f>'март 2016 '!CQ53+'февраль 2016'!CQ52+'январь 2016'!CQ53</f>
        <v>0</v>
      </c>
      <c r="CR58" s="18">
        <f>'март 2016 '!CR53+'февраль 2016'!CR52+'январь 2016'!CR53</f>
        <v>0</v>
      </c>
      <c r="CS58" s="18">
        <f>'март 2016 '!CS53+'февраль 2016'!CS52+'январь 2016'!CS53</f>
        <v>0</v>
      </c>
      <c r="CT58" s="18">
        <f>'март 2016 '!CT53+'февраль 2016'!CT52+'январь 2016'!CT53</f>
        <v>0</v>
      </c>
      <c r="CU58" s="18">
        <f>'март 2016 '!CU53+'февраль 2016'!CU52+'январь 2016'!CU53</f>
        <v>0</v>
      </c>
      <c r="CV58" s="18">
        <f>'март 2016 '!CV53+'февраль 2016'!CV52+'январь 2016'!CV53</f>
        <v>0</v>
      </c>
      <c r="CW58" s="18">
        <f>'март 2016 '!CW53+'февраль 2016'!CW52+'январь 2016'!CW53</f>
        <v>0</v>
      </c>
      <c r="CX58" s="18">
        <f>'март 2016 '!CX53+'февраль 2016'!CX52+'январь 2016'!CX53</f>
        <v>0</v>
      </c>
      <c r="CY58" s="18">
        <f>'март 2016 '!CY53+'февраль 2016'!CY52+'январь 2016'!CY53</f>
        <v>0</v>
      </c>
      <c r="CZ58" s="18">
        <f>'март 2016 '!CZ53+'февраль 2016'!CZ52+'январь 2016'!CZ53</f>
        <v>0</v>
      </c>
      <c r="DA58" s="18">
        <f>'март 2016 '!DA53+'февраль 2016'!DA52+'январь 2016'!DA53</f>
        <v>0</v>
      </c>
      <c r="DB58" s="18">
        <f>'март 2016 '!DB53+'февраль 2016'!DB52+'январь 2016'!DB53</f>
        <v>0</v>
      </c>
      <c r="DC58" s="18">
        <f>'март 2016 '!DC53+'февраль 2016'!DC52+'январь 2016'!DC53</f>
        <v>0</v>
      </c>
      <c r="DD58" s="18">
        <f>'март 2016 '!DD53+'февраль 2016'!DD52+'январь 2016'!DD53</f>
        <v>0</v>
      </c>
      <c r="DE58" s="18">
        <f>'март 2016 '!DE53+'февраль 2016'!DE52+'январь 2016'!DE53</f>
        <v>0</v>
      </c>
      <c r="DF58" s="18">
        <f>'март 2016 '!DF53+'февраль 2016'!DF52+'январь 2016'!DF53</f>
        <v>0</v>
      </c>
      <c r="DG58" s="18">
        <f>'март 2016 '!DG53+'февраль 2016'!DG52+'январь 2016'!DG53</f>
        <v>0</v>
      </c>
      <c r="DH58" s="18">
        <f>'март 2016 '!DH53+'февраль 2016'!DH52+'январь 2016'!DH53</f>
        <v>0</v>
      </c>
      <c r="DI58" s="18">
        <f>'март 2016 '!DI53+'февраль 2016'!DI52+'январь 2016'!DI53</f>
        <v>0</v>
      </c>
      <c r="DJ58" s="18">
        <f>'март 2016 '!DJ53+'февраль 2016'!DJ52+'январь 2016'!DJ53</f>
        <v>0</v>
      </c>
      <c r="DK58" s="18">
        <f>'март 2016 '!DK53+'февраль 2016'!DK52+'январь 2016'!DK53</f>
        <v>0</v>
      </c>
      <c r="DL58" s="18">
        <f>'март 2016 '!DL53+'февраль 2016'!DL52+'январь 2016'!DL53</f>
        <v>0</v>
      </c>
      <c r="DM58" s="18">
        <f>'март 2016 '!DM53+'февраль 2016'!DM52+'январь 2016'!DM53</f>
        <v>0</v>
      </c>
      <c r="DN58" s="18">
        <f>'март 2016 '!DN53+'февраль 2016'!DN52+'январь 2016'!DN53</f>
        <v>0</v>
      </c>
      <c r="DO58" s="18">
        <f>'март 2016 '!DO53+'февраль 2016'!DO52+'январь 2016'!DO53</f>
        <v>0</v>
      </c>
      <c r="DP58" s="18">
        <f>'март 2016 '!DP53+'февраль 2016'!DP52+'январь 2016'!DP53</f>
        <v>0</v>
      </c>
      <c r="DQ58" s="18">
        <f>'март 2016 '!DQ53+'февраль 2016'!DQ52+'январь 2016'!DQ53</f>
        <v>0</v>
      </c>
      <c r="DR58" s="18">
        <f>'март 2016 '!DR53+'февраль 2016'!DR52+'январь 2016'!DR53</f>
        <v>0</v>
      </c>
      <c r="DS58" s="18">
        <f>'март 2016 '!DS53+'февраль 2016'!DS52+'январь 2016'!DS53</f>
        <v>0</v>
      </c>
      <c r="DT58" s="18">
        <f>'март 2016 '!DT53+'февраль 2016'!DT52+'январь 2016'!DT53</f>
        <v>0</v>
      </c>
      <c r="DU58" s="18">
        <f>'март 2016 '!DU53+'февраль 2016'!DU52+'январь 2016'!DU53</f>
        <v>0</v>
      </c>
      <c r="DV58" s="18">
        <f>'март 2016 '!DV53+'февраль 2016'!DV52+'январь 2016'!DV53</f>
        <v>0</v>
      </c>
      <c r="DW58" s="18">
        <f>'март 2016 '!DW53+'февраль 2016'!DW52+'январь 2016'!DW53</f>
        <v>0</v>
      </c>
      <c r="DX58" s="18">
        <f>'март 2016 '!DX53+'февраль 2016'!DX52+'январь 2016'!DX53</f>
        <v>0</v>
      </c>
      <c r="DY58" s="18">
        <f>'март 2016 '!DY53+'февраль 2016'!DY52+'январь 2016'!DY53</f>
        <v>0</v>
      </c>
      <c r="DZ58" s="18">
        <f>'март 2016 '!DZ53+'февраль 2016'!DZ52+'январь 2016'!DZ53</f>
        <v>0</v>
      </c>
      <c r="EA58" s="18">
        <f>'март 2016 '!EA53+'февраль 2016'!EA52+'январь 2016'!EA53</f>
        <v>0</v>
      </c>
      <c r="EB58" s="18">
        <f>'март 2016 '!EB53+'февраль 2016'!EB52+'январь 2016'!EB53</f>
        <v>0</v>
      </c>
      <c r="EC58" s="18">
        <f>'март 2016 '!EC53+'февраль 2016'!EC52+'январь 2016'!EC53</f>
        <v>0</v>
      </c>
      <c r="ED58" s="18">
        <f>'март 2016 '!ED53+'февраль 2016'!ED52+'январь 2016'!ED53</f>
        <v>0</v>
      </c>
      <c r="EE58" s="18">
        <f>'март 2016 '!EE53+'февраль 2016'!EE52+'январь 2016'!EE53</f>
        <v>0</v>
      </c>
      <c r="EF58" s="18">
        <f>'март 2016 '!EF53+'февраль 2016'!EF52+'январь 2016'!EF53</f>
        <v>0</v>
      </c>
      <c r="EG58" s="18">
        <f>'март 2016 '!EG53+'февраль 2016'!EG52+'январь 2016'!EG53</f>
        <v>0</v>
      </c>
      <c r="EH58" s="18">
        <f>'март 2016 '!EH53+'февраль 2016'!EH52+'январь 2016'!EH53</f>
        <v>0</v>
      </c>
      <c r="EI58" s="18">
        <f>'март 2016 '!EI53+'февраль 2016'!EI52+'январь 2016'!EI53</f>
        <v>0</v>
      </c>
      <c r="EJ58" s="18">
        <f>'март 2016 '!EJ53+'февраль 2016'!EJ52+'январь 2016'!EJ53</f>
        <v>15.916</v>
      </c>
      <c r="EK58" s="18">
        <f>'март 2016 '!EK53+'февраль 2016'!EK52+'январь 2016'!EK53</f>
        <v>7.9560000000000004</v>
      </c>
      <c r="EL58" s="18">
        <f>'март 2016 '!EL53+'февраль 2016'!EL52+'январь 2016'!EL53</f>
        <v>0</v>
      </c>
      <c r="EM58" s="18">
        <f>'март 2016 '!EM53+'февраль 2016'!EM52+'январь 2016'!EM53</f>
        <v>15.916</v>
      </c>
      <c r="EN58" s="18">
        <f>'март 2016 '!EN53+'февраль 2016'!EN52+'январь 2016'!EN53</f>
        <v>0</v>
      </c>
      <c r="EO58" s="18">
        <f>'март 2016 '!EO53+'февраль 2016'!EO52+'январь 2016'!EO53</f>
        <v>0</v>
      </c>
      <c r="EP58" s="18">
        <f>'март 2016 '!EP53+'февраль 2016'!EP52+'январь 2016'!EP53</f>
        <v>0</v>
      </c>
      <c r="EQ58" s="18">
        <f>'март 2016 '!EQ53+'февраль 2016'!EQ52+'январь 2016'!EQ53</f>
        <v>16.100000000000001</v>
      </c>
      <c r="ER58" s="18">
        <f>'март 2016 '!ER53+'февраль 2016'!ER52+'январь 2016'!ER53</f>
        <v>0</v>
      </c>
      <c r="ES58" s="18">
        <f>'март 2016 '!ES53+'февраль 2016'!ES52+'январь 2016'!ES53</f>
        <v>0</v>
      </c>
      <c r="ET58" s="18">
        <f>'март 2016 '!ET53+'февраль 2016'!ET52+'январь 2016'!ET53</f>
        <v>0</v>
      </c>
      <c r="EU58" s="18">
        <f>'март 2016 '!EU53+'февраль 2016'!EU52+'январь 2016'!EU53</f>
        <v>0</v>
      </c>
      <c r="EV58" s="18">
        <f>'март 2016 '!EV53+'февраль 2016'!EV52+'январь 2016'!EV53</f>
        <v>0</v>
      </c>
      <c r="EW58" s="18">
        <f>'март 2016 '!EW53+'февраль 2016'!EW52+'январь 2016'!EW53</f>
        <v>0</v>
      </c>
      <c r="EX58" s="18">
        <f>'март 2016 '!EX53+'февраль 2016'!EX52+'январь 2016'!EX53</f>
        <v>0</v>
      </c>
      <c r="EY58" s="18">
        <f>'март 2016 '!EY53+'февраль 2016'!EY52+'январь 2016'!EY53</f>
        <v>0</v>
      </c>
      <c r="EZ58" s="18">
        <f>'март 2016 '!EZ53+'февраль 2016'!EZ52+'январь 2016'!EZ53</f>
        <v>0</v>
      </c>
      <c r="FA58" s="18">
        <f>'март 2016 '!FA53+'февраль 2016'!FA52+'январь 2016'!FA53</f>
        <v>0</v>
      </c>
      <c r="FB58" s="18">
        <f>'март 2016 '!FB53+'февраль 2016'!FB52+'январь 2016'!FB53</f>
        <v>0</v>
      </c>
      <c r="FC58" s="18">
        <f>'март 2016 '!FC53+'февраль 2016'!FC52+'январь 2016'!FC53</f>
        <v>0</v>
      </c>
      <c r="FD58" s="18">
        <f>'март 2016 '!FD53+'февраль 2016'!FD52+'январь 2016'!FD53</f>
        <v>0</v>
      </c>
      <c r="FE58" s="18">
        <f>'март 2016 '!FE53+'февраль 2016'!FE52+'январь 2016'!FE53</f>
        <v>0</v>
      </c>
      <c r="FF58" s="18">
        <f>'март 2016 '!FF53+'февраль 2016'!FF52+'январь 2016'!FF53</f>
        <v>0</v>
      </c>
      <c r="FG58" s="18">
        <f>'март 2016 '!FG53+'февраль 2016'!FG52+'январь 2016'!FG53</f>
        <v>0</v>
      </c>
      <c r="FH58" s="18">
        <f>'март 2016 '!FH53+'февраль 2016'!FH52+'январь 2016'!FH53</f>
        <v>0</v>
      </c>
      <c r="FI58" s="18">
        <f>'март 2016 '!FI53+'февраль 2016'!FI52+'январь 2016'!FI53</f>
        <v>0</v>
      </c>
      <c r="FJ58" s="18">
        <f>'март 2016 '!FJ53+'февраль 2016'!FJ52+'январь 2016'!FJ53</f>
        <v>0</v>
      </c>
      <c r="FK58" s="18">
        <f>'март 2016 '!FK53+'февраль 2016'!FK52+'январь 2016'!FK53</f>
        <v>0</v>
      </c>
      <c r="FL58" s="18">
        <f>'март 2016 '!FL53+'февраль 2016'!FL52+'январь 2016'!FL53</f>
        <v>0</v>
      </c>
      <c r="FM58" s="18">
        <f>'март 2016 '!FM53+'февраль 2016'!FM52+'январь 2016'!FM53</f>
        <v>0</v>
      </c>
      <c r="FN58" s="18">
        <f>'март 2016 '!FN53+'февраль 2016'!FN52+'январь 2016'!FN53</f>
        <v>0</v>
      </c>
      <c r="FO58" s="18">
        <f>'март 2016 '!FO53+'февраль 2016'!FO52+'январь 2016'!FO53</f>
        <v>0</v>
      </c>
      <c r="FP58" s="18">
        <f>'март 2016 '!FP53+'февраль 2016'!FP52+'январь 2016'!FP53</f>
        <v>0</v>
      </c>
      <c r="FQ58" s="18">
        <f>'март 2016 '!FQ53+'февраль 2016'!FQ52+'январь 2016'!FQ53</f>
        <v>0</v>
      </c>
      <c r="FR58" s="18">
        <f>'март 2016 '!FR53+'февраль 2016'!FR52+'январь 2016'!FR53</f>
        <v>0</v>
      </c>
      <c r="FS58" s="18">
        <f>'март 2016 '!FS53+'февраль 2016'!FS52+'январь 2016'!FS53</f>
        <v>0</v>
      </c>
      <c r="FT58" s="18">
        <f>'март 2016 '!FT53+'февраль 2016'!FT52+'январь 2016'!FT53</f>
        <v>0</v>
      </c>
      <c r="FU58" s="18">
        <f>'март 2016 '!FU53+'февраль 2016'!FU52+'январь 2016'!FU53</f>
        <v>0</v>
      </c>
      <c r="FV58" s="18">
        <f>'март 2016 '!FV53+'февраль 2016'!FV52+'январь 2016'!FV53</f>
        <v>0</v>
      </c>
      <c r="FW58" s="18">
        <f>'март 2016 '!FW53+'февраль 2016'!FW52+'январь 2016'!FW53</f>
        <v>0</v>
      </c>
      <c r="FX58" s="18">
        <f>'март 2016 '!FX53+'февраль 2016'!FX52+'январь 2016'!FX53</f>
        <v>0</v>
      </c>
      <c r="FY58" s="18">
        <f>'март 2016 '!FY53+'февраль 2016'!FY52+'январь 2016'!FY53</f>
        <v>0</v>
      </c>
      <c r="FZ58" s="18">
        <f>'март 2016 '!FZ53+'февраль 2016'!FZ52+'январь 2016'!FZ53</f>
        <v>0</v>
      </c>
      <c r="GA58" s="18">
        <f>'март 2016 '!GA53+'февраль 2016'!GA52+'январь 2016'!GA53</f>
        <v>0</v>
      </c>
      <c r="GB58" s="18">
        <f>'март 2016 '!GB53+'февраль 2016'!GB52+'январь 2016'!GB53</f>
        <v>0</v>
      </c>
      <c r="GC58" s="18">
        <f>'март 2016 '!GC53+'февраль 2016'!GC52+'январь 2016'!GC53</f>
        <v>0</v>
      </c>
      <c r="GD58" s="18">
        <f>'март 2016 '!GD53+'февраль 2016'!GD52+'январь 2016'!GD53</f>
        <v>0</v>
      </c>
      <c r="GE58" s="18">
        <f>'март 2016 '!GE53+'февраль 2016'!GE52+'январь 2016'!GE53</f>
        <v>0</v>
      </c>
      <c r="GF58" s="18">
        <f>'март 2016 '!GF53+'февраль 2016'!GF52+'январь 2016'!GF53</f>
        <v>0</v>
      </c>
      <c r="GG58" s="18">
        <f>'март 2016 '!GG53+'февраль 2016'!GG52+'январь 2016'!GG53</f>
        <v>0</v>
      </c>
      <c r="GH58" s="18">
        <f>'март 2016 '!GH53+'февраль 2016'!GH52+'январь 2016'!GH53</f>
        <v>0</v>
      </c>
      <c r="GI58" s="18">
        <f>'март 2016 '!GI53+'февраль 2016'!GI52+'январь 2016'!GI53</f>
        <v>0</v>
      </c>
      <c r="GJ58" s="18">
        <f>'март 2016 '!GJ53+'февраль 2016'!GJ52+'январь 2016'!GJ53</f>
        <v>0</v>
      </c>
      <c r="GK58" s="18">
        <f>'март 2016 '!GK53+'февраль 2016'!GK52+'январь 2016'!GK53</f>
        <v>0</v>
      </c>
      <c r="GL58" s="18">
        <f>'март 2016 '!GL53+'февраль 2016'!GL52+'январь 2016'!GL53</f>
        <v>0</v>
      </c>
      <c r="GM58" s="18">
        <f>'март 2016 '!GM53+'февраль 2016'!GM52+'январь 2016'!GM53</f>
        <v>0</v>
      </c>
      <c r="GN58" s="18">
        <f>'март 2016 '!GN53+'февраль 2016'!GN52+'январь 2016'!GN53</f>
        <v>0</v>
      </c>
      <c r="GO58" s="18">
        <f>'март 2016 '!GO53+'февраль 2016'!GO52+'январь 2016'!GO53</f>
        <v>0</v>
      </c>
      <c r="GP58" s="18">
        <f>'март 2016 '!GP53+'февраль 2016'!GP52+'январь 2016'!GP53</f>
        <v>0</v>
      </c>
      <c r="GQ58" s="18">
        <f>'март 2016 '!GQ53+'февраль 2016'!GQ52+'январь 2016'!GQ53</f>
        <v>0</v>
      </c>
      <c r="GR58" s="18">
        <f>'март 2016 '!GR53+'февраль 2016'!GR52+'январь 2016'!GR53</f>
        <v>0</v>
      </c>
      <c r="GS58" s="18">
        <f>'март 2016 '!GS53+'февраль 2016'!GS52+'январь 2016'!GS53</f>
        <v>0</v>
      </c>
      <c r="GT58" s="18">
        <f>'март 2016 '!GT53+'февраль 2016'!GT52+'январь 2016'!GT53</f>
        <v>0</v>
      </c>
      <c r="GU58" s="18">
        <f>'март 2016 '!GU53+'февраль 2016'!GU52+'январь 2016'!GU53</f>
        <v>0</v>
      </c>
      <c r="GV58" s="18">
        <f>'март 2016 '!GV53+'февраль 2016'!GV52+'январь 2016'!GV53</f>
        <v>0</v>
      </c>
      <c r="GW58" s="18">
        <f>'март 2016 '!GW53+'февраль 2016'!GW52+'январь 2016'!GW53</f>
        <v>0</v>
      </c>
      <c r="GX58" s="18">
        <f>'март 2016 '!GX53+'февраль 2016'!GX52+'январь 2016'!GX53</f>
        <v>0</v>
      </c>
      <c r="GY58" s="18">
        <f>'март 2016 '!GY53+'февраль 2016'!GY52+'январь 2016'!GY53</f>
        <v>0</v>
      </c>
      <c r="GZ58" s="18">
        <f>'март 2016 '!GZ53+'февраль 2016'!GZ52+'январь 2016'!GZ53</f>
        <v>0</v>
      </c>
      <c r="HA58" s="18">
        <f>'март 2016 '!HA53+'февраль 2016'!HA52+'январь 2016'!HA53</f>
        <v>0</v>
      </c>
      <c r="HB58" s="18">
        <f>'март 2016 '!HB53+'февраль 2016'!HB52+'январь 2016'!HB53</f>
        <v>0</v>
      </c>
      <c r="HC58" s="18">
        <f>'март 2016 '!HC53+'февраль 2016'!HC52+'январь 2016'!HC53</f>
        <v>0</v>
      </c>
      <c r="HD58" s="18">
        <f>'март 2016 '!HD53+'февраль 2016'!HD52+'январь 2016'!HD53</f>
        <v>0</v>
      </c>
      <c r="HE58" s="18">
        <f>'март 2016 '!HE53+'февраль 2016'!HE52+'январь 2016'!HE53</f>
        <v>0</v>
      </c>
      <c r="HF58" s="18">
        <f>'март 2016 '!HF53+'февраль 2016'!HF52+'январь 2016'!HF53</f>
        <v>0</v>
      </c>
      <c r="HG58" s="18">
        <f>'март 2016 '!HG53+'февраль 2016'!HG52+'январь 2016'!HG53</f>
        <v>0</v>
      </c>
      <c r="HH58" s="18">
        <f>'март 2016 '!HH53+'февраль 2016'!HH52+'январь 2016'!HH53</f>
        <v>0</v>
      </c>
      <c r="HI58" s="18">
        <f>'март 2016 '!HI53+'февраль 2016'!HI52+'январь 2016'!HI53</f>
        <v>0</v>
      </c>
      <c r="HJ58" s="18">
        <f>'март 2016 '!HJ53+'февраль 2016'!HJ52+'январь 2016'!HJ53</f>
        <v>0</v>
      </c>
      <c r="HK58" s="18">
        <f>'март 2016 '!HK53+'февраль 2016'!HK52+'январь 2016'!HK53</f>
        <v>0</v>
      </c>
      <c r="HL58" s="18">
        <f>'март 2016 '!HL53+'февраль 2016'!HL52+'январь 2016'!HL53</f>
        <v>0</v>
      </c>
      <c r="HM58" s="18">
        <f>'март 2016 '!HM53+'февраль 2016'!HM52+'январь 2016'!HM53</f>
        <v>0</v>
      </c>
      <c r="HN58" s="18">
        <f>'март 2016 '!HN53+'февраль 2016'!HN52+'январь 2016'!HN53</f>
        <v>0</v>
      </c>
      <c r="HO58" s="18">
        <f>'март 2016 '!HO53+'февраль 2016'!HO52+'январь 2016'!HO53</f>
        <v>0</v>
      </c>
      <c r="HP58" s="18">
        <f>'март 2016 '!HP53+'февраль 2016'!HP52+'январь 2016'!HP53</f>
        <v>0</v>
      </c>
      <c r="HQ58" s="18">
        <f>'март 2016 '!HQ53+'февраль 2016'!HQ52+'январь 2016'!HQ53</f>
        <v>0</v>
      </c>
      <c r="HR58" s="18">
        <f>'март 2016 '!HR53+'февраль 2016'!HR52+'январь 2016'!HR53</f>
        <v>0</v>
      </c>
      <c r="HS58" s="18">
        <f>'март 2016 '!HS53+'февраль 2016'!HS52+'январь 2016'!HS53</f>
        <v>13.295999999999999</v>
      </c>
      <c r="HT58" s="18">
        <f>'март 2016 '!HT53+'февраль 2016'!HT52+'январь 2016'!HT53</f>
        <v>0</v>
      </c>
      <c r="HU58" s="18">
        <f>'март 2016 '!HU53+'февраль 2016'!HU52+'январь 2016'!HU53</f>
        <v>0</v>
      </c>
      <c r="HV58" s="18">
        <f>'март 2016 '!HV53+'февраль 2016'!HV52+'январь 2016'!HV53</f>
        <v>0</v>
      </c>
      <c r="HW58" s="18">
        <f>'март 2016 '!HW53+'февраль 2016'!HW52+'январь 2016'!HW53</f>
        <v>0</v>
      </c>
      <c r="HX58" s="18">
        <f>'март 2016 '!HX53+'февраль 2016'!HX52+'январь 2016'!HX53</f>
        <v>0</v>
      </c>
      <c r="HY58" s="18">
        <f>'март 2016 '!HY53+'февраль 2016'!HY52+'январь 2016'!HY53</f>
        <v>0</v>
      </c>
      <c r="HZ58" s="18">
        <f>'март 2016 '!HZ53+'февраль 2016'!HZ52+'январь 2016'!HZ53</f>
        <v>0</v>
      </c>
      <c r="IA58" s="18">
        <f>'март 2016 '!IA53+'февраль 2016'!IA52+'январь 2016'!IA53</f>
        <v>0</v>
      </c>
      <c r="IB58" s="18">
        <f>'март 2016 '!IB53+'февраль 2016'!IB52+'январь 2016'!IB53</f>
        <v>0</v>
      </c>
      <c r="IC58" s="18">
        <f>'март 2016 '!IC53+'февраль 2016'!IC52+'январь 2016'!IC53</f>
        <v>0</v>
      </c>
      <c r="ID58" s="18">
        <f>'март 2016 '!ID53+'февраль 2016'!ID52+'январь 2016'!ID53</f>
        <v>0</v>
      </c>
      <c r="IE58" s="18">
        <f>'март 2016 '!IE53+'февраль 2016'!IE52+'январь 2016'!IE53</f>
        <v>0</v>
      </c>
      <c r="IF58" s="18">
        <f>'март 2016 '!IF53+'февраль 2016'!IF52+'январь 2016'!IF53</f>
        <v>0</v>
      </c>
    </row>
    <row r="59" spans="1:240" ht="13.5" customHeight="1">
      <c r="A59" s="15" t="s">
        <v>71</v>
      </c>
      <c r="B59" s="44" t="s">
        <v>72</v>
      </c>
      <c r="C59" s="16" t="s">
        <v>40</v>
      </c>
      <c r="D59" s="23">
        <f t="shared" si="4"/>
        <v>0</v>
      </c>
      <c r="E59" s="17">
        <f t="shared" si="5"/>
        <v>0</v>
      </c>
      <c r="F59" s="17"/>
      <c r="G59" s="18">
        <f>'март 2016 '!G54+'февраль 2016'!G53+'январь 2016'!G54</f>
        <v>0</v>
      </c>
      <c r="H59" s="18">
        <f>'март 2016 '!H54+'февраль 2016'!H53+'январь 2016'!H54</f>
        <v>0</v>
      </c>
      <c r="I59" s="18">
        <f>'март 2016 '!I54+'февраль 2016'!I53+'январь 2016'!I54</f>
        <v>0</v>
      </c>
      <c r="J59" s="18">
        <f>'март 2016 '!J54+'февраль 2016'!J53+'январь 2016'!J54</f>
        <v>0</v>
      </c>
      <c r="K59" s="18">
        <f>'март 2016 '!K54+'февраль 2016'!K53+'январь 2016'!K54</f>
        <v>0</v>
      </c>
      <c r="L59" s="18">
        <f>'март 2016 '!L54+'февраль 2016'!L53+'январь 2016'!L54</f>
        <v>0</v>
      </c>
      <c r="M59" s="18">
        <f>'март 2016 '!M54+'февраль 2016'!M53+'январь 2016'!M54</f>
        <v>0</v>
      </c>
      <c r="N59" s="18">
        <f>'март 2016 '!N54+'февраль 2016'!N53+'январь 2016'!N54</f>
        <v>0</v>
      </c>
      <c r="O59" s="18">
        <f>'март 2016 '!O54+'февраль 2016'!O53+'январь 2016'!O54</f>
        <v>0</v>
      </c>
      <c r="P59" s="18">
        <f>'март 2016 '!P54+'февраль 2016'!P53+'январь 2016'!P54</f>
        <v>0</v>
      </c>
      <c r="Q59" s="18">
        <f>'март 2016 '!Q54+'февраль 2016'!Q53+'январь 2016'!Q54</f>
        <v>0</v>
      </c>
      <c r="R59" s="18">
        <f>'март 2016 '!R54+'февраль 2016'!R53+'январь 2016'!R54</f>
        <v>0</v>
      </c>
      <c r="S59" s="18">
        <f>'март 2016 '!S54+'февраль 2016'!S53+'январь 2016'!S54</f>
        <v>0</v>
      </c>
      <c r="T59" s="18">
        <f>'март 2016 '!T54+'февраль 2016'!T53+'январь 2016'!T54</f>
        <v>0</v>
      </c>
      <c r="U59" s="18">
        <f>'март 2016 '!U54+'февраль 2016'!U53+'январь 2016'!U54</f>
        <v>0</v>
      </c>
      <c r="V59" s="18">
        <f>'март 2016 '!V54+'февраль 2016'!V53+'январь 2016'!V54</f>
        <v>0</v>
      </c>
      <c r="W59" s="18">
        <f>'март 2016 '!W54+'февраль 2016'!W53+'январь 2016'!W54</f>
        <v>0</v>
      </c>
      <c r="X59" s="18">
        <f>'март 2016 '!X54+'февраль 2016'!X53+'январь 2016'!X54</f>
        <v>0</v>
      </c>
      <c r="Y59" s="18">
        <f>'март 2016 '!Y54+'февраль 2016'!Y53+'январь 2016'!Y54</f>
        <v>0</v>
      </c>
      <c r="Z59" s="18">
        <f>'март 2016 '!Z54+'февраль 2016'!Z53+'январь 2016'!Z54</f>
        <v>0</v>
      </c>
      <c r="AA59" s="18">
        <f>'март 2016 '!AA54+'февраль 2016'!AA53+'январь 2016'!AA54</f>
        <v>0</v>
      </c>
      <c r="AB59" s="18">
        <f>'март 2016 '!AB54+'февраль 2016'!AB53+'январь 2016'!AB54</f>
        <v>0</v>
      </c>
      <c r="AC59" s="18">
        <f>'март 2016 '!AC54+'февраль 2016'!AC53+'январь 2016'!AC54</f>
        <v>0</v>
      </c>
      <c r="AD59" s="18">
        <f>'март 2016 '!AD54+'февраль 2016'!AD53+'январь 2016'!AD54</f>
        <v>0</v>
      </c>
      <c r="AE59" s="18">
        <f>'март 2016 '!AE54+'февраль 2016'!AE53+'январь 2016'!AE54</f>
        <v>0</v>
      </c>
      <c r="AF59" s="18">
        <f>'март 2016 '!AF54+'февраль 2016'!AF53+'январь 2016'!AF54</f>
        <v>0</v>
      </c>
      <c r="AG59" s="18">
        <f>'март 2016 '!AG54+'февраль 2016'!AG53+'январь 2016'!AG54</f>
        <v>0</v>
      </c>
      <c r="AH59" s="18">
        <f>'март 2016 '!AH54+'февраль 2016'!AH53+'январь 2016'!AH54</f>
        <v>0</v>
      </c>
      <c r="AI59" s="18">
        <f>'март 2016 '!AI54+'февраль 2016'!AI53+'январь 2016'!AI54</f>
        <v>0</v>
      </c>
      <c r="AJ59" s="18">
        <f>'март 2016 '!AJ54+'февраль 2016'!AJ53+'январь 2016'!AJ54</f>
        <v>0</v>
      </c>
      <c r="AK59" s="18">
        <f>'март 2016 '!AK54+'февраль 2016'!AK53+'январь 2016'!AK54</f>
        <v>0</v>
      </c>
      <c r="AL59" s="18">
        <f>'март 2016 '!AL54+'февраль 2016'!AL53+'январь 2016'!AL54</f>
        <v>0</v>
      </c>
      <c r="AM59" s="18">
        <f>'март 2016 '!AM54+'февраль 2016'!AM53+'январь 2016'!AM54</f>
        <v>0</v>
      </c>
      <c r="AN59" s="18">
        <f>'март 2016 '!AN54+'февраль 2016'!AN53+'январь 2016'!AN54</f>
        <v>0</v>
      </c>
      <c r="AO59" s="18">
        <f>'март 2016 '!AO54+'февраль 2016'!AO53+'январь 2016'!AO54</f>
        <v>0</v>
      </c>
      <c r="AP59" s="18">
        <f>'март 2016 '!AP54+'февраль 2016'!AP53+'январь 2016'!AP54</f>
        <v>0</v>
      </c>
      <c r="AQ59" s="18">
        <f>'март 2016 '!AQ54+'февраль 2016'!AQ53+'январь 2016'!AQ54</f>
        <v>0</v>
      </c>
      <c r="AR59" s="18">
        <f>'март 2016 '!AR54+'февраль 2016'!AR53+'январь 2016'!AR54</f>
        <v>0</v>
      </c>
      <c r="AS59" s="18">
        <f>'март 2016 '!AS54+'февраль 2016'!AS53+'январь 2016'!AS54</f>
        <v>0</v>
      </c>
      <c r="AT59" s="18">
        <f>'март 2016 '!AT54+'февраль 2016'!AT53+'январь 2016'!AT54</f>
        <v>0</v>
      </c>
      <c r="AU59" s="18">
        <f>'март 2016 '!AU54+'февраль 2016'!AU53+'январь 2016'!AU54</f>
        <v>0</v>
      </c>
      <c r="AV59" s="18">
        <f>'март 2016 '!AV54+'февраль 2016'!AV53+'январь 2016'!AV54</f>
        <v>0</v>
      </c>
      <c r="AW59" s="18">
        <f>'март 2016 '!AW54+'февраль 2016'!AW53+'январь 2016'!AW54</f>
        <v>0</v>
      </c>
      <c r="AX59" s="18">
        <f>'март 2016 '!AX54+'февраль 2016'!AX53+'январь 2016'!AX54</f>
        <v>0</v>
      </c>
      <c r="AY59" s="18">
        <f>'март 2016 '!AY54+'февраль 2016'!AY53+'январь 2016'!AY54</f>
        <v>0</v>
      </c>
      <c r="AZ59" s="18">
        <f>'март 2016 '!AZ54+'февраль 2016'!AZ53+'январь 2016'!AZ54</f>
        <v>0</v>
      </c>
      <c r="BA59" s="18">
        <f>'март 2016 '!BA54+'февраль 2016'!BA53+'январь 2016'!BA54</f>
        <v>0</v>
      </c>
      <c r="BB59" s="18">
        <f>'март 2016 '!BB54+'февраль 2016'!BB53+'январь 2016'!BB54</f>
        <v>0</v>
      </c>
      <c r="BC59" s="18">
        <f>'март 2016 '!BC54+'февраль 2016'!BC53+'январь 2016'!BC54</f>
        <v>0</v>
      </c>
      <c r="BD59" s="18">
        <f>'март 2016 '!BD54+'февраль 2016'!BD53+'январь 2016'!BD54</f>
        <v>0</v>
      </c>
      <c r="BE59" s="18">
        <f>'март 2016 '!BE54+'февраль 2016'!BE53+'январь 2016'!BE54</f>
        <v>0</v>
      </c>
      <c r="BF59" s="18">
        <f>'март 2016 '!BF54+'февраль 2016'!BF53+'январь 2016'!BF54</f>
        <v>0</v>
      </c>
      <c r="BG59" s="18">
        <f>'март 2016 '!BG54+'февраль 2016'!BG53+'январь 2016'!BG54</f>
        <v>0</v>
      </c>
      <c r="BH59" s="18">
        <f>'март 2016 '!BH54+'февраль 2016'!BH53+'январь 2016'!BH54</f>
        <v>0</v>
      </c>
      <c r="BI59" s="18">
        <f>'март 2016 '!BI54+'февраль 2016'!BI53+'январь 2016'!BI54</f>
        <v>0</v>
      </c>
      <c r="BJ59" s="18">
        <f>'март 2016 '!BJ54+'февраль 2016'!BJ53+'январь 2016'!BJ54</f>
        <v>0</v>
      </c>
      <c r="BK59" s="18">
        <f>'март 2016 '!BK54+'февраль 2016'!BK53+'январь 2016'!BK54</f>
        <v>0</v>
      </c>
      <c r="BL59" s="18">
        <f>'март 2016 '!BL54+'февраль 2016'!BL53+'январь 2016'!BL54</f>
        <v>0</v>
      </c>
      <c r="BM59" s="18">
        <f>'март 2016 '!BM54+'февраль 2016'!BM53+'январь 2016'!BM54</f>
        <v>0</v>
      </c>
      <c r="BN59" s="18">
        <f>'март 2016 '!BN54+'февраль 2016'!BN53+'январь 2016'!BN54</f>
        <v>0</v>
      </c>
      <c r="BO59" s="18">
        <f>'март 2016 '!BO54+'февраль 2016'!BO53+'январь 2016'!BO54</f>
        <v>0</v>
      </c>
      <c r="BP59" s="18">
        <f>'март 2016 '!BP54+'февраль 2016'!BP53+'январь 2016'!BP54</f>
        <v>0</v>
      </c>
      <c r="BQ59" s="18">
        <f>'март 2016 '!BQ54+'февраль 2016'!BQ53+'январь 2016'!BQ54</f>
        <v>0</v>
      </c>
      <c r="BR59" s="18">
        <f>'март 2016 '!BR54+'февраль 2016'!BR53+'январь 2016'!BR54</f>
        <v>0</v>
      </c>
      <c r="BS59" s="18">
        <f>'март 2016 '!BS54+'февраль 2016'!BS53+'январь 2016'!BS54</f>
        <v>0</v>
      </c>
      <c r="BT59" s="18">
        <f>'март 2016 '!BT54+'февраль 2016'!BT53+'январь 2016'!BT54</f>
        <v>0</v>
      </c>
      <c r="BU59" s="18">
        <f>'март 2016 '!BU54+'февраль 2016'!BU53+'январь 2016'!BU54</f>
        <v>0</v>
      </c>
      <c r="BV59" s="18">
        <f>'март 2016 '!BV54+'февраль 2016'!BV53+'январь 2016'!BV54</f>
        <v>0</v>
      </c>
      <c r="BW59" s="18">
        <f>'март 2016 '!BW54+'февраль 2016'!BW53+'январь 2016'!BW54</f>
        <v>0</v>
      </c>
      <c r="BX59" s="18">
        <f>'март 2016 '!BX54+'февраль 2016'!BX53+'январь 2016'!BX54</f>
        <v>0</v>
      </c>
      <c r="BY59" s="18">
        <f>'март 2016 '!BY54+'февраль 2016'!BY53+'январь 2016'!BY54</f>
        <v>0</v>
      </c>
      <c r="BZ59" s="18">
        <f>'март 2016 '!BZ54+'февраль 2016'!BZ53+'январь 2016'!BZ54</f>
        <v>0</v>
      </c>
      <c r="CA59" s="18">
        <f>'март 2016 '!CA54+'февраль 2016'!CA53+'январь 2016'!CA54</f>
        <v>0</v>
      </c>
      <c r="CB59" s="18">
        <f>'март 2016 '!CB54+'февраль 2016'!CB53+'январь 2016'!CB54</f>
        <v>0</v>
      </c>
      <c r="CC59" s="18">
        <f>'март 2016 '!CC54+'февраль 2016'!CC53+'январь 2016'!CC54</f>
        <v>0</v>
      </c>
      <c r="CD59" s="18">
        <f>'март 2016 '!CD54+'февраль 2016'!CD53+'январь 2016'!CD54</f>
        <v>0</v>
      </c>
      <c r="CE59" s="18">
        <f>'март 2016 '!CE54+'февраль 2016'!CE53+'январь 2016'!CE54</f>
        <v>0</v>
      </c>
      <c r="CF59" s="18">
        <f>'март 2016 '!CF54+'февраль 2016'!CF53+'январь 2016'!CF54</f>
        <v>0</v>
      </c>
      <c r="CG59" s="18">
        <f>'март 2016 '!CG54+'февраль 2016'!CG53+'январь 2016'!CG54</f>
        <v>0</v>
      </c>
      <c r="CH59" s="18">
        <f>'март 2016 '!CH54+'февраль 2016'!CH53+'январь 2016'!CH54</f>
        <v>0</v>
      </c>
      <c r="CI59" s="18">
        <f>'март 2016 '!CI54+'февраль 2016'!CI53+'январь 2016'!CI54</f>
        <v>0</v>
      </c>
      <c r="CJ59" s="18">
        <f>'март 2016 '!CJ54+'февраль 2016'!CJ53+'январь 2016'!CJ54</f>
        <v>0</v>
      </c>
      <c r="CK59" s="18">
        <f>'март 2016 '!CK54+'февраль 2016'!CK53+'январь 2016'!CK54</f>
        <v>0</v>
      </c>
      <c r="CL59" s="18">
        <f>'март 2016 '!CL54+'февраль 2016'!CL53+'январь 2016'!CL54</f>
        <v>0</v>
      </c>
      <c r="CM59" s="18">
        <f>'март 2016 '!CM54+'февраль 2016'!CM53+'январь 2016'!CM54</f>
        <v>0</v>
      </c>
      <c r="CN59" s="18">
        <f>'март 2016 '!CN54+'февраль 2016'!CN53+'январь 2016'!CN54</f>
        <v>0</v>
      </c>
      <c r="CO59" s="18">
        <f>'март 2016 '!CO54+'февраль 2016'!CO53+'январь 2016'!CO54</f>
        <v>0</v>
      </c>
      <c r="CP59" s="18">
        <f>'март 2016 '!CP54+'февраль 2016'!CP53+'январь 2016'!CP54</f>
        <v>0</v>
      </c>
      <c r="CQ59" s="18">
        <f>'март 2016 '!CQ54+'февраль 2016'!CQ53+'январь 2016'!CQ54</f>
        <v>0</v>
      </c>
      <c r="CR59" s="18">
        <f>'март 2016 '!CR54+'февраль 2016'!CR53+'январь 2016'!CR54</f>
        <v>0</v>
      </c>
      <c r="CS59" s="18">
        <f>'март 2016 '!CS54+'февраль 2016'!CS53+'январь 2016'!CS54</f>
        <v>0</v>
      </c>
      <c r="CT59" s="18">
        <f>'март 2016 '!CT54+'февраль 2016'!CT53+'январь 2016'!CT54</f>
        <v>0</v>
      </c>
      <c r="CU59" s="18">
        <f>'март 2016 '!CU54+'февраль 2016'!CU53+'январь 2016'!CU54</f>
        <v>0</v>
      </c>
      <c r="CV59" s="18">
        <f>'март 2016 '!CV54+'февраль 2016'!CV53+'январь 2016'!CV54</f>
        <v>0</v>
      </c>
      <c r="CW59" s="18">
        <f>'март 2016 '!CW54+'февраль 2016'!CW53+'январь 2016'!CW54</f>
        <v>0</v>
      </c>
      <c r="CX59" s="18">
        <f>'март 2016 '!CX54+'февраль 2016'!CX53+'январь 2016'!CX54</f>
        <v>0</v>
      </c>
      <c r="CY59" s="18">
        <f>'март 2016 '!CY54+'февраль 2016'!CY53+'январь 2016'!CY54</f>
        <v>0</v>
      </c>
      <c r="CZ59" s="18">
        <f>'март 2016 '!CZ54+'февраль 2016'!CZ53+'январь 2016'!CZ54</f>
        <v>0</v>
      </c>
      <c r="DA59" s="18">
        <f>'март 2016 '!DA54+'февраль 2016'!DA53+'январь 2016'!DA54</f>
        <v>0</v>
      </c>
      <c r="DB59" s="18">
        <f>'март 2016 '!DB54+'февраль 2016'!DB53+'январь 2016'!DB54</f>
        <v>0</v>
      </c>
      <c r="DC59" s="18">
        <f>'март 2016 '!DC54+'февраль 2016'!DC53+'январь 2016'!DC54</f>
        <v>0</v>
      </c>
      <c r="DD59" s="18">
        <f>'март 2016 '!DD54+'февраль 2016'!DD53+'январь 2016'!DD54</f>
        <v>0</v>
      </c>
      <c r="DE59" s="18">
        <f>'март 2016 '!DE54+'февраль 2016'!DE53+'январь 2016'!DE54</f>
        <v>0</v>
      </c>
      <c r="DF59" s="18">
        <f>'март 2016 '!DF54+'февраль 2016'!DF53+'январь 2016'!DF54</f>
        <v>0</v>
      </c>
      <c r="DG59" s="18">
        <f>'март 2016 '!DG54+'февраль 2016'!DG53+'январь 2016'!DG54</f>
        <v>0</v>
      </c>
      <c r="DH59" s="18">
        <f>'март 2016 '!DH54+'февраль 2016'!DH53+'январь 2016'!DH54</f>
        <v>0</v>
      </c>
      <c r="DI59" s="18">
        <f>'март 2016 '!DI54+'февраль 2016'!DI53+'январь 2016'!DI54</f>
        <v>0</v>
      </c>
      <c r="DJ59" s="18">
        <f>'март 2016 '!DJ54+'февраль 2016'!DJ53+'январь 2016'!DJ54</f>
        <v>0</v>
      </c>
      <c r="DK59" s="18">
        <f>'март 2016 '!DK54+'февраль 2016'!DK53+'январь 2016'!DK54</f>
        <v>0</v>
      </c>
      <c r="DL59" s="18">
        <f>'март 2016 '!DL54+'февраль 2016'!DL53+'январь 2016'!DL54</f>
        <v>0</v>
      </c>
      <c r="DM59" s="18">
        <f>'март 2016 '!DM54+'февраль 2016'!DM53+'январь 2016'!DM54</f>
        <v>0</v>
      </c>
      <c r="DN59" s="18">
        <f>'март 2016 '!DN54+'февраль 2016'!DN53+'январь 2016'!DN54</f>
        <v>0</v>
      </c>
      <c r="DO59" s="18">
        <f>'март 2016 '!DO54+'февраль 2016'!DO53+'январь 2016'!DO54</f>
        <v>0</v>
      </c>
      <c r="DP59" s="18">
        <f>'март 2016 '!DP54+'февраль 2016'!DP53+'январь 2016'!DP54</f>
        <v>0</v>
      </c>
      <c r="DQ59" s="18">
        <f>'март 2016 '!DQ54+'февраль 2016'!DQ53+'январь 2016'!DQ54</f>
        <v>0</v>
      </c>
      <c r="DR59" s="18">
        <f>'март 2016 '!DR54+'февраль 2016'!DR53+'январь 2016'!DR54</f>
        <v>0</v>
      </c>
      <c r="DS59" s="18">
        <f>'март 2016 '!DS54+'февраль 2016'!DS53+'январь 2016'!DS54</f>
        <v>0</v>
      </c>
      <c r="DT59" s="18">
        <f>'март 2016 '!DT54+'февраль 2016'!DT53+'январь 2016'!DT54</f>
        <v>0</v>
      </c>
      <c r="DU59" s="18">
        <f>'март 2016 '!DU54+'февраль 2016'!DU53+'январь 2016'!DU54</f>
        <v>0</v>
      </c>
      <c r="DV59" s="18">
        <f>'март 2016 '!DV54+'февраль 2016'!DV53+'январь 2016'!DV54</f>
        <v>0</v>
      </c>
      <c r="DW59" s="18">
        <f>'март 2016 '!DW54+'февраль 2016'!DW53+'январь 2016'!DW54</f>
        <v>0</v>
      </c>
      <c r="DX59" s="18">
        <f>'март 2016 '!DX54+'февраль 2016'!DX53+'январь 2016'!DX54</f>
        <v>0</v>
      </c>
      <c r="DY59" s="18">
        <f>'март 2016 '!DY54+'февраль 2016'!DY53+'январь 2016'!DY54</f>
        <v>0</v>
      </c>
      <c r="DZ59" s="18">
        <f>'март 2016 '!DZ54+'февраль 2016'!DZ53+'январь 2016'!DZ54</f>
        <v>0</v>
      </c>
      <c r="EA59" s="18">
        <f>'март 2016 '!EA54+'февраль 2016'!EA53+'январь 2016'!EA54</f>
        <v>0</v>
      </c>
      <c r="EB59" s="18">
        <f>'март 2016 '!EB54+'февраль 2016'!EB53+'январь 2016'!EB54</f>
        <v>0</v>
      </c>
      <c r="EC59" s="18">
        <f>'март 2016 '!EC54+'февраль 2016'!EC53+'январь 2016'!EC54</f>
        <v>0</v>
      </c>
      <c r="ED59" s="18">
        <f>'март 2016 '!ED54+'февраль 2016'!ED53+'январь 2016'!ED54</f>
        <v>0</v>
      </c>
      <c r="EE59" s="18">
        <f>'март 2016 '!EE54+'февраль 2016'!EE53+'январь 2016'!EE54</f>
        <v>0</v>
      </c>
      <c r="EF59" s="18">
        <f>'март 2016 '!EF54+'февраль 2016'!EF53+'январь 2016'!EF54</f>
        <v>0</v>
      </c>
      <c r="EG59" s="18">
        <f>'март 2016 '!EG54+'февраль 2016'!EG53+'январь 2016'!EG54</f>
        <v>0</v>
      </c>
      <c r="EH59" s="18">
        <f>'март 2016 '!EH54+'февраль 2016'!EH53+'январь 2016'!EH54</f>
        <v>0</v>
      </c>
      <c r="EI59" s="18">
        <f>'март 2016 '!EI54+'февраль 2016'!EI53+'январь 2016'!EI54</f>
        <v>0</v>
      </c>
      <c r="EJ59" s="18">
        <f>'март 2016 '!EJ54+'февраль 2016'!EJ53+'январь 2016'!EJ54</f>
        <v>0</v>
      </c>
      <c r="EK59" s="18">
        <f>'март 2016 '!EK54+'февраль 2016'!EK53+'январь 2016'!EK54</f>
        <v>0</v>
      </c>
      <c r="EL59" s="18">
        <f>'март 2016 '!EL54+'февраль 2016'!EL53+'январь 2016'!EL54</f>
        <v>0</v>
      </c>
      <c r="EM59" s="18">
        <f>'март 2016 '!EM54+'февраль 2016'!EM53+'январь 2016'!EM54</f>
        <v>0</v>
      </c>
      <c r="EN59" s="18">
        <f>'март 2016 '!EN54+'февраль 2016'!EN53+'январь 2016'!EN54</f>
        <v>0</v>
      </c>
      <c r="EO59" s="18">
        <f>'март 2016 '!EO54+'февраль 2016'!EO53+'январь 2016'!EO54</f>
        <v>0</v>
      </c>
      <c r="EP59" s="18">
        <f>'март 2016 '!EP54+'февраль 2016'!EP53+'январь 2016'!EP54</f>
        <v>0</v>
      </c>
      <c r="EQ59" s="18">
        <f>'март 2016 '!EQ54+'февраль 2016'!EQ53+'январь 2016'!EQ54</f>
        <v>0</v>
      </c>
      <c r="ER59" s="18">
        <f>'март 2016 '!ER54+'февраль 2016'!ER53+'январь 2016'!ER54</f>
        <v>0</v>
      </c>
      <c r="ES59" s="18">
        <f>'март 2016 '!ES54+'февраль 2016'!ES53+'январь 2016'!ES54</f>
        <v>0</v>
      </c>
      <c r="ET59" s="18">
        <f>'март 2016 '!ET54+'февраль 2016'!ET53+'январь 2016'!ET54</f>
        <v>0</v>
      </c>
      <c r="EU59" s="18">
        <f>'март 2016 '!EU54+'февраль 2016'!EU53+'январь 2016'!EU54</f>
        <v>0</v>
      </c>
      <c r="EV59" s="18">
        <f>'март 2016 '!EV54+'февраль 2016'!EV53+'январь 2016'!EV54</f>
        <v>0</v>
      </c>
      <c r="EW59" s="18">
        <f>'март 2016 '!EW54+'февраль 2016'!EW53+'январь 2016'!EW54</f>
        <v>0</v>
      </c>
      <c r="EX59" s="18">
        <f>'март 2016 '!EX54+'февраль 2016'!EX53+'январь 2016'!EX54</f>
        <v>0</v>
      </c>
      <c r="EY59" s="18">
        <f>'март 2016 '!EY54+'февраль 2016'!EY53+'январь 2016'!EY54</f>
        <v>0</v>
      </c>
      <c r="EZ59" s="18">
        <f>'март 2016 '!EZ54+'февраль 2016'!EZ53+'январь 2016'!EZ54</f>
        <v>0</v>
      </c>
      <c r="FA59" s="18">
        <f>'март 2016 '!FA54+'февраль 2016'!FA53+'январь 2016'!FA54</f>
        <v>0</v>
      </c>
      <c r="FB59" s="18">
        <f>'март 2016 '!FB54+'февраль 2016'!FB53+'январь 2016'!FB54</f>
        <v>0</v>
      </c>
      <c r="FC59" s="18">
        <f>'март 2016 '!FC54+'февраль 2016'!FC53+'январь 2016'!FC54</f>
        <v>0</v>
      </c>
      <c r="FD59" s="18">
        <f>'март 2016 '!FD54+'февраль 2016'!FD53+'январь 2016'!FD54</f>
        <v>0</v>
      </c>
      <c r="FE59" s="18">
        <f>'март 2016 '!FE54+'февраль 2016'!FE53+'январь 2016'!FE54</f>
        <v>0</v>
      </c>
      <c r="FF59" s="18">
        <f>'март 2016 '!FF54+'февраль 2016'!FF53+'январь 2016'!FF54</f>
        <v>0</v>
      </c>
      <c r="FG59" s="18">
        <f>'март 2016 '!FG54+'февраль 2016'!FG53+'январь 2016'!FG54</f>
        <v>0</v>
      </c>
      <c r="FH59" s="18">
        <f>'март 2016 '!FH54+'февраль 2016'!FH53+'январь 2016'!FH54</f>
        <v>0</v>
      </c>
      <c r="FI59" s="18">
        <f>'март 2016 '!FI54+'февраль 2016'!FI53+'январь 2016'!FI54</f>
        <v>0</v>
      </c>
      <c r="FJ59" s="18">
        <f>'март 2016 '!FJ54+'февраль 2016'!FJ53+'январь 2016'!FJ54</f>
        <v>0</v>
      </c>
      <c r="FK59" s="18">
        <f>'март 2016 '!FK54+'февраль 2016'!FK53+'январь 2016'!FK54</f>
        <v>0</v>
      </c>
      <c r="FL59" s="18">
        <f>'март 2016 '!FL54+'февраль 2016'!FL53+'январь 2016'!FL54</f>
        <v>0</v>
      </c>
      <c r="FM59" s="18">
        <f>'март 2016 '!FM54+'февраль 2016'!FM53+'январь 2016'!FM54</f>
        <v>0</v>
      </c>
      <c r="FN59" s="18">
        <f>'март 2016 '!FN54+'февраль 2016'!FN53+'январь 2016'!FN54</f>
        <v>0</v>
      </c>
      <c r="FO59" s="18">
        <f>'март 2016 '!FO54+'февраль 2016'!FO53+'январь 2016'!FO54</f>
        <v>0</v>
      </c>
      <c r="FP59" s="18">
        <f>'март 2016 '!FP54+'февраль 2016'!FP53+'январь 2016'!FP54</f>
        <v>0</v>
      </c>
      <c r="FQ59" s="18">
        <f>'март 2016 '!FQ54+'февраль 2016'!FQ53+'январь 2016'!FQ54</f>
        <v>0</v>
      </c>
      <c r="FR59" s="18">
        <f>'март 2016 '!FR54+'февраль 2016'!FR53+'январь 2016'!FR54</f>
        <v>0</v>
      </c>
      <c r="FS59" s="18">
        <f>'март 2016 '!FS54+'февраль 2016'!FS53+'январь 2016'!FS54</f>
        <v>0</v>
      </c>
      <c r="FT59" s="18">
        <f>'март 2016 '!FT54+'февраль 2016'!FT53+'январь 2016'!FT54</f>
        <v>0</v>
      </c>
      <c r="FU59" s="18">
        <f>'март 2016 '!FU54+'февраль 2016'!FU53+'январь 2016'!FU54</f>
        <v>0</v>
      </c>
      <c r="FV59" s="18">
        <f>'март 2016 '!FV54+'февраль 2016'!FV53+'январь 2016'!FV54</f>
        <v>0</v>
      </c>
      <c r="FW59" s="18">
        <f>'март 2016 '!FW54+'февраль 2016'!FW53+'январь 2016'!FW54</f>
        <v>0</v>
      </c>
      <c r="FX59" s="18">
        <f>'март 2016 '!FX54+'февраль 2016'!FX53+'январь 2016'!FX54</f>
        <v>0</v>
      </c>
      <c r="FY59" s="18">
        <f>'март 2016 '!FY54+'февраль 2016'!FY53+'январь 2016'!FY54</f>
        <v>0</v>
      </c>
      <c r="FZ59" s="18">
        <f>'март 2016 '!FZ54+'февраль 2016'!FZ53+'январь 2016'!FZ54</f>
        <v>0</v>
      </c>
      <c r="GA59" s="18">
        <f>'март 2016 '!GA54+'февраль 2016'!GA53+'январь 2016'!GA54</f>
        <v>0</v>
      </c>
      <c r="GB59" s="18">
        <f>'март 2016 '!GB54+'февраль 2016'!GB53+'январь 2016'!GB54</f>
        <v>0</v>
      </c>
      <c r="GC59" s="18">
        <f>'март 2016 '!GC54+'февраль 2016'!GC53+'январь 2016'!GC54</f>
        <v>0</v>
      </c>
      <c r="GD59" s="18">
        <f>'март 2016 '!GD54+'февраль 2016'!GD53+'январь 2016'!GD54</f>
        <v>0</v>
      </c>
      <c r="GE59" s="18">
        <f>'март 2016 '!GE54+'февраль 2016'!GE53+'январь 2016'!GE54</f>
        <v>0</v>
      </c>
      <c r="GF59" s="18">
        <f>'март 2016 '!GF54+'февраль 2016'!GF53+'январь 2016'!GF54</f>
        <v>0</v>
      </c>
      <c r="GG59" s="18">
        <f>'март 2016 '!GG54+'февраль 2016'!GG53+'январь 2016'!GG54</f>
        <v>0</v>
      </c>
      <c r="GH59" s="18">
        <f>'март 2016 '!GH54+'февраль 2016'!GH53+'январь 2016'!GH54</f>
        <v>0</v>
      </c>
      <c r="GI59" s="18">
        <f>'март 2016 '!GI54+'февраль 2016'!GI53+'январь 2016'!GI54</f>
        <v>0</v>
      </c>
      <c r="GJ59" s="18">
        <f>'март 2016 '!GJ54+'февраль 2016'!GJ53+'январь 2016'!GJ54</f>
        <v>0</v>
      </c>
      <c r="GK59" s="18">
        <f>'март 2016 '!GK54+'февраль 2016'!GK53+'январь 2016'!GK54</f>
        <v>0</v>
      </c>
      <c r="GL59" s="18">
        <f>'март 2016 '!GL54+'февраль 2016'!GL53+'январь 2016'!GL54</f>
        <v>0</v>
      </c>
      <c r="GM59" s="18">
        <f>'март 2016 '!GM54+'февраль 2016'!GM53+'январь 2016'!GM54</f>
        <v>0</v>
      </c>
      <c r="GN59" s="18">
        <f>'март 2016 '!GN54+'февраль 2016'!GN53+'январь 2016'!GN54</f>
        <v>0</v>
      </c>
      <c r="GO59" s="18">
        <f>'март 2016 '!GO54+'февраль 2016'!GO53+'январь 2016'!GO54</f>
        <v>0</v>
      </c>
      <c r="GP59" s="18">
        <f>'март 2016 '!GP54+'февраль 2016'!GP53+'январь 2016'!GP54</f>
        <v>0</v>
      </c>
      <c r="GQ59" s="18">
        <f>'март 2016 '!GQ54+'февраль 2016'!GQ53+'январь 2016'!GQ54</f>
        <v>0</v>
      </c>
      <c r="GR59" s="18">
        <f>'март 2016 '!GR54+'февраль 2016'!GR53+'январь 2016'!GR54</f>
        <v>0</v>
      </c>
      <c r="GS59" s="18">
        <f>'март 2016 '!GS54+'февраль 2016'!GS53+'январь 2016'!GS54</f>
        <v>0</v>
      </c>
      <c r="GT59" s="18">
        <f>'март 2016 '!GT54+'февраль 2016'!GT53+'январь 2016'!GT54</f>
        <v>0</v>
      </c>
      <c r="GU59" s="18">
        <f>'март 2016 '!GU54+'февраль 2016'!GU53+'январь 2016'!GU54</f>
        <v>0</v>
      </c>
      <c r="GV59" s="18">
        <f>'март 2016 '!GV54+'февраль 2016'!GV53+'январь 2016'!GV54</f>
        <v>0</v>
      </c>
      <c r="GW59" s="18">
        <f>'март 2016 '!GW54+'февраль 2016'!GW53+'январь 2016'!GW54</f>
        <v>0</v>
      </c>
      <c r="GX59" s="18">
        <f>'март 2016 '!GX54+'февраль 2016'!GX53+'январь 2016'!GX54</f>
        <v>0</v>
      </c>
      <c r="GY59" s="18">
        <f>'март 2016 '!GY54+'февраль 2016'!GY53+'январь 2016'!GY54</f>
        <v>0</v>
      </c>
      <c r="GZ59" s="18">
        <f>'март 2016 '!GZ54+'февраль 2016'!GZ53+'январь 2016'!GZ54</f>
        <v>0</v>
      </c>
      <c r="HA59" s="18">
        <f>'март 2016 '!HA54+'февраль 2016'!HA53+'январь 2016'!HA54</f>
        <v>0</v>
      </c>
      <c r="HB59" s="18">
        <f>'март 2016 '!HB54+'февраль 2016'!HB53+'январь 2016'!HB54</f>
        <v>0</v>
      </c>
      <c r="HC59" s="18">
        <f>'март 2016 '!HC54+'февраль 2016'!HC53+'январь 2016'!HC54</f>
        <v>0</v>
      </c>
      <c r="HD59" s="18">
        <f>'март 2016 '!HD54+'февраль 2016'!HD53+'январь 2016'!HD54</f>
        <v>0</v>
      </c>
      <c r="HE59" s="18">
        <f>'март 2016 '!HE54+'февраль 2016'!HE53+'январь 2016'!HE54</f>
        <v>0</v>
      </c>
      <c r="HF59" s="18">
        <f>'март 2016 '!HF54+'февраль 2016'!HF53+'январь 2016'!HF54</f>
        <v>0</v>
      </c>
      <c r="HG59" s="18">
        <f>'март 2016 '!HG54+'февраль 2016'!HG53+'январь 2016'!HG54</f>
        <v>0</v>
      </c>
      <c r="HH59" s="18">
        <f>'март 2016 '!HH54+'февраль 2016'!HH53+'январь 2016'!HH54</f>
        <v>0</v>
      </c>
      <c r="HI59" s="18">
        <f>'март 2016 '!HI54+'февраль 2016'!HI53+'январь 2016'!HI54</f>
        <v>0</v>
      </c>
      <c r="HJ59" s="18">
        <f>'март 2016 '!HJ54+'февраль 2016'!HJ53+'январь 2016'!HJ54</f>
        <v>0</v>
      </c>
      <c r="HK59" s="18">
        <f>'март 2016 '!HK54+'февраль 2016'!HK53+'январь 2016'!HK54</f>
        <v>0</v>
      </c>
      <c r="HL59" s="18">
        <f>'март 2016 '!HL54+'февраль 2016'!HL53+'январь 2016'!HL54</f>
        <v>0</v>
      </c>
      <c r="HM59" s="18">
        <f>'март 2016 '!HM54+'февраль 2016'!HM53+'январь 2016'!HM54</f>
        <v>0</v>
      </c>
      <c r="HN59" s="18">
        <f>'март 2016 '!HN54+'февраль 2016'!HN53+'январь 2016'!HN54</f>
        <v>0</v>
      </c>
      <c r="HO59" s="18">
        <f>'март 2016 '!HO54+'февраль 2016'!HO53+'январь 2016'!HO54</f>
        <v>0</v>
      </c>
      <c r="HP59" s="18">
        <f>'март 2016 '!HP54+'февраль 2016'!HP53+'январь 2016'!HP54</f>
        <v>0</v>
      </c>
      <c r="HQ59" s="18">
        <f>'март 2016 '!HQ54+'февраль 2016'!HQ53+'январь 2016'!HQ54</f>
        <v>0</v>
      </c>
      <c r="HR59" s="18">
        <f>'март 2016 '!HR54+'февраль 2016'!HR53+'январь 2016'!HR54</f>
        <v>0</v>
      </c>
      <c r="HS59" s="18">
        <f>'март 2016 '!HS54+'февраль 2016'!HS53+'январь 2016'!HS54</f>
        <v>0</v>
      </c>
      <c r="HT59" s="18">
        <f>'март 2016 '!HT54+'февраль 2016'!HT53+'январь 2016'!HT54</f>
        <v>0</v>
      </c>
      <c r="HU59" s="18">
        <f>'март 2016 '!HU54+'февраль 2016'!HU53+'январь 2016'!HU54</f>
        <v>0</v>
      </c>
      <c r="HV59" s="18">
        <f>'март 2016 '!HV54+'февраль 2016'!HV53+'январь 2016'!HV54</f>
        <v>0</v>
      </c>
      <c r="HW59" s="18">
        <f>'март 2016 '!HW54+'февраль 2016'!HW53+'январь 2016'!HW54</f>
        <v>0</v>
      </c>
      <c r="HX59" s="18">
        <f>'март 2016 '!HX54+'февраль 2016'!HX53+'январь 2016'!HX54</f>
        <v>0</v>
      </c>
      <c r="HY59" s="18">
        <f>'март 2016 '!HY54+'февраль 2016'!HY53+'январь 2016'!HY54</f>
        <v>0</v>
      </c>
      <c r="HZ59" s="18">
        <f>'март 2016 '!HZ54+'февраль 2016'!HZ53+'январь 2016'!HZ54</f>
        <v>0</v>
      </c>
      <c r="IA59" s="18">
        <f>'март 2016 '!IA54+'февраль 2016'!IA53+'январь 2016'!IA54</f>
        <v>0</v>
      </c>
      <c r="IB59" s="18">
        <f>'март 2016 '!IB54+'февраль 2016'!IB53+'январь 2016'!IB54</f>
        <v>0</v>
      </c>
      <c r="IC59" s="18">
        <f>'март 2016 '!IC54+'февраль 2016'!IC53+'январь 2016'!IC54</f>
        <v>0</v>
      </c>
      <c r="ID59" s="18">
        <f>'март 2016 '!ID54+'февраль 2016'!ID53+'январь 2016'!ID54</f>
        <v>0</v>
      </c>
      <c r="IE59" s="18">
        <f>'март 2016 '!IE54+'февраль 2016'!IE53+'январь 2016'!IE54</f>
        <v>0</v>
      </c>
      <c r="IF59" s="18">
        <f>'март 2016 '!IF54+'февраль 2016'!IF53+'январь 2016'!IF54</f>
        <v>0</v>
      </c>
    </row>
    <row r="60" spans="1:240" ht="13.5" customHeight="1">
      <c r="A60" s="15"/>
      <c r="B60" s="44"/>
      <c r="C60" s="16" t="s">
        <v>17</v>
      </c>
      <c r="D60" s="23">
        <f t="shared" si="4"/>
        <v>0</v>
      </c>
      <c r="E60" s="17">
        <f t="shared" si="5"/>
        <v>0</v>
      </c>
      <c r="F60" s="17"/>
      <c r="G60" s="18">
        <f>'март 2016 '!G55+'февраль 2016'!G54+'январь 2016'!G55</f>
        <v>0</v>
      </c>
      <c r="H60" s="18">
        <f>'март 2016 '!H55+'февраль 2016'!H54+'январь 2016'!H55</f>
        <v>0</v>
      </c>
      <c r="I60" s="18">
        <f>'март 2016 '!I55+'февраль 2016'!I54+'январь 2016'!I55</f>
        <v>0</v>
      </c>
      <c r="J60" s="18">
        <f>'март 2016 '!J55+'февраль 2016'!J54+'январь 2016'!J55</f>
        <v>0</v>
      </c>
      <c r="K60" s="18">
        <f>'март 2016 '!K55+'февраль 2016'!K54+'январь 2016'!K55</f>
        <v>0</v>
      </c>
      <c r="L60" s="18">
        <f>'март 2016 '!L55+'февраль 2016'!L54+'январь 2016'!L55</f>
        <v>0</v>
      </c>
      <c r="M60" s="18">
        <f>'март 2016 '!M55+'февраль 2016'!M54+'январь 2016'!M55</f>
        <v>0</v>
      </c>
      <c r="N60" s="18">
        <f>'март 2016 '!N55+'февраль 2016'!N54+'январь 2016'!N55</f>
        <v>0</v>
      </c>
      <c r="O60" s="18">
        <f>'март 2016 '!O55+'февраль 2016'!O54+'январь 2016'!O55</f>
        <v>0</v>
      </c>
      <c r="P60" s="18">
        <f>'март 2016 '!P55+'февраль 2016'!P54+'январь 2016'!P55</f>
        <v>0</v>
      </c>
      <c r="Q60" s="18">
        <f>'март 2016 '!Q55+'февраль 2016'!Q54+'январь 2016'!Q55</f>
        <v>0</v>
      </c>
      <c r="R60" s="18">
        <f>'март 2016 '!R55+'февраль 2016'!R54+'январь 2016'!R55</f>
        <v>0</v>
      </c>
      <c r="S60" s="18">
        <f>'март 2016 '!S55+'февраль 2016'!S54+'январь 2016'!S55</f>
        <v>0</v>
      </c>
      <c r="T60" s="18">
        <f>'март 2016 '!T55+'февраль 2016'!T54+'январь 2016'!T55</f>
        <v>0</v>
      </c>
      <c r="U60" s="18">
        <f>'март 2016 '!U55+'февраль 2016'!U54+'январь 2016'!U55</f>
        <v>0</v>
      </c>
      <c r="V60" s="18">
        <f>'март 2016 '!V55+'февраль 2016'!V54+'январь 2016'!V55</f>
        <v>0</v>
      </c>
      <c r="W60" s="18">
        <f>'март 2016 '!W55+'февраль 2016'!W54+'январь 2016'!W55</f>
        <v>0</v>
      </c>
      <c r="X60" s="18">
        <f>'март 2016 '!X55+'февраль 2016'!X54+'январь 2016'!X55</f>
        <v>0</v>
      </c>
      <c r="Y60" s="18">
        <f>'март 2016 '!Y55+'февраль 2016'!Y54+'январь 2016'!Y55</f>
        <v>0</v>
      </c>
      <c r="Z60" s="18">
        <f>'март 2016 '!Z55+'февраль 2016'!Z54+'январь 2016'!Z55</f>
        <v>0</v>
      </c>
      <c r="AA60" s="18">
        <f>'март 2016 '!AA55+'февраль 2016'!AA54+'январь 2016'!AA55</f>
        <v>0</v>
      </c>
      <c r="AB60" s="18">
        <f>'март 2016 '!AB55+'февраль 2016'!AB54+'январь 2016'!AB55</f>
        <v>0</v>
      </c>
      <c r="AC60" s="18">
        <f>'март 2016 '!AC55+'февраль 2016'!AC54+'январь 2016'!AC55</f>
        <v>0</v>
      </c>
      <c r="AD60" s="18">
        <f>'март 2016 '!AD55+'февраль 2016'!AD54+'январь 2016'!AD55</f>
        <v>0</v>
      </c>
      <c r="AE60" s="18">
        <f>'март 2016 '!AE55+'февраль 2016'!AE54+'январь 2016'!AE55</f>
        <v>0</v>
      </c>
      <c r="AF60" s="18">
        <f>'март 2016 '!AF55+'февраль 2016'!AF54+'январь 2016'!AF55</f>
        <v>0</v>
      </c>
      <c r="AG60" s="18">
        <f>'март 2016 '!AG55+'февраль 2016'!AG54+'январь 2016'!AG55</f>
        <v>0</v>
      </c>
      <c r="AH60" s="18">
        <f>'март 2016 '!AH55+'февраль 2016'!AH54+'январь 2016'!AH55</f>
        <v>0</v>
      </c>
      <c r="AI60" s="18">
        <f>'март 2016 '!AI55+'февраль 2016'!AI54+'январь 2016'!AI55</f>
        <v>0</v>
      </c>
      <c r="AJ60" s="18">
        <f>'март 2016 '!AJ55+'февраль 2016'!AJ54+'январь 2016'!AJ55</f>
        <v>0</v>
      </c>
      <c r="AK60" s="18">
        <f>'март 2016 '!AK55+'февраль 2016'!AK54+'январь 2016'!AK55</f>
        <v>0</v>
      </c>
      <c r="AL60" s="18">
        <f>'март 2016 '!AL55+'февраль 2016'!AL54+'январь 2016'!AL55</f>
        <v>0</v>
      </c>
      <c r="AM60" s="18">
        <f>'март 2016 '!AM55+'февраль 2016'!AM54+'январь 2016'!AM55</f>
        <v>0</v>
      </c>
      <c r="AN60" s="18">
        <f>'март 2016 '!AN55+'февраль 2016'!AN54+'январь 2016'!AN55</f>
        <v>0</v>
      </c>
      <c r="AO60" s="18">
        <f>'март 2016 '!AO55+'февраль 2016'!AO54+'январь 2016'!AO55</f>
        <v>0</v>
      </c>
      <c r="AP60" s="18">
        <f>'март 2016 '!AP55+'февраль 2016'!AP54+'январь 2016'!AP55</f>
        <v>0</v>
      </c>
      <c r="AQ60" s="18">
        <f>'март 2016 '!AQ55+'февраль 2016'!AQ54+'январь 2016'!AQ55</f>
        <v>0</v>
      </c>
      <c r="AR60" s="18">
        <f>'март 2016 '!AR55+'февраль 2016'!AR54+'январь 2016'!AR55</f>
        <v>0</v>
      </c>
      <c r="AS60" s="18">
        <f>'март 2016 '!AS55+'февраль 2016'!AS54+'январь 2016'!AS55</f>
        <v>0</v>
      </c>
      <c r="AT60" s="18">
        <f>'март 2016 '!AT55+'февраль 2016'!AT54+'январь 2016'!AT55</f>
        <v>0</v>
      </c>
      <c r="AU60" s="18">
        <f>'март 2016 '!AU55+'февраль 2016'!AU54+'январь 2016'!AU55</f>
        <v>0</v>
      </c>
      <c r="AV60" s="18">
        <f>'март 2016 '!AV55+'февраль 2016'!AV54+'январь 2016'!AV55</f>
        <v>0</v>
      </c>
      <c r="AW60" s="18">
        <f>'март 2016 '!AW55+'февраль 2016'!AW54+'январь 2016'!AW55</f>
        <v>0</v>
      </c>
      <c r="AX60" s="18">
        <f>'март 2016 '!AX55+'февраль 2016'!AX54+'январь 2016'!AX55</f>
        <v>0</v>
      </c>
      <c r="AY60" s="18">
        <f>'март 2016 '!AY55+'февраль 2016'!AY54+'январь 2016'!AY55</f>
        <v>0</v>
      </c>
      <c r="AZ60" s="18">
        <f>'март 2016 '!AZ55+'февраль 2016'!AZ54+'январь 2016'!AZ55</f>
        <v>0</v>
      </c>
      <c r="BA60" s="18">
        <f>'март 2016 '!BA55+'февраль 2016'!BA54+'январь 2016'!BA55</f>
        <v>0</v>
      </c>
      <c r="BB60" s="18">
        <f>'март 2016 '!BB55+'февраль 2016'!BB54+'январь 2016'!BB55</f>
        <v>0</v>
      </c>
      <c r="BC60" s="18">
        <f>'март 2016 '!BC55+'февраль 2016'!BC54+'январь 2016'!BC55</f>
        <v>0</v>
      </c>
      <c r="BD60" s="18">
        <f>'март 2016 '!BD55+'февраль 2016'!BD54+'январь 2016'!BD55</f>
        <v>0</v>
      </c>
      <c r="BE60" s="18">
        <f>'март 2016 '!BE55+'февраль 2016'!BE54+'январь 2016'!BE55</f>
        <v>0</v>
      </c>
      <c r="BF60" s="18">
        <f>'март 2016 '!BF55+'февраль 2016'!BF54+'январь 2016'!BF55</f>
        <v>0</v>
      </c>
      <c r="BG60" s="18">
        <f>'март 2016 '!BG55+'февраль 2016'!BG54+'январь 2016'!BG55</f>
        <v>0</v>
      </c>
      <c r="BH60" s="18">
        <f>'март 2016 '!BH55+'февраль 2016'!BH54+'январь 2016'!BH55</f>
        <v>0</v>
      </c>
      <c r="BI60" s="18">
        <f>'март 2016 '!BI55+'февраль 2016'!BI54+'январь 2016'!BI55</f>
        <v>0</v>
      </c>
      <c r="BJ60" s="18">
        <f>'март 2016 '!BJ55+'февраль 2016'!BJ54+'январь 2016'!BJ55</f>
        <v>0</v>
      </c>
      <c r="BK60" s="18">
        <f>'март 2016 '!BK55+'февраль 2016'!BK54+'январь 2016'!BK55</f>
        <v>0</v>
      </c>
      <c r="BL60" s="18">
        <f>'март 2016 '!BL55+'февраль 2016'!BL54+'январь 2016'!BL55</f>
        <v>0</v>
      </c>
      <c r="BM60" s="18">
        <f>'март 2016 '!BM55+'февраль 2016'!BM54+'январь 2016'!BM55</f>
        <v>0</v>
      </c>
      <c r="BN60" s="18">
        <f>'март 2016 '!BN55+'февраль 2016'!BN54+'январь 2016'!BN55</f>
        <v>0</v>
      </c>
      <c r="BO60" s="18">
        <f>'март 2016 '!BO55+'февраль 2016'!BO54+'январь 2016'!BO55</f>
        <v>0</v>
      </c>
      <c r="BP60" s="18">
        <f>'март 2016 '!BP55+'февраль 2016'!BP54+'январь 2016'!BP55</f>
        <v>0</v>
      </c>
      <c r="BQ60" s="18">
        <f>'март 2016 '!BQ55+'февраль 2016'!BQ54+'январь 2016'!BQ55</f>
        <v>0</v>
      </c>
      <c r="BR60" s="18">
        <f>'март 2016 '!BR55+'февраль 2016'!BR54+'январь 2016'!BR55</f>
        <v>0</v>
      </c>
      <c r="BS60" s="18">
        <f>'март 2016 '!BS55+'февраль 2016'!BS54+'январь 2016'!BS55</f>
        <v>0</v>
      </c>
      <c r="BT60" s="18">
        <f>'март 2016 '!BT55+'февраль 2016'!BT54+'январь 2016'!BT55</f>
        <v>0</v>
      </c>
      <c r="BU60" s="18">
        <f>'март 2016 '!BU55+'февраль 2016'!BU54+'январь 2016'!BU55</f>
        <v>0</v>
      </c>
      <c r="BV60" s="18">
        <f>'март 2016 '!BV55+'февраль 2016'!BV54+'январь 2016'!BV55</f>
        <v>0</v>
      </c>
      <c r="BW60" s="18">
        <f>'март 2016 '!BW55+'февраль 2016'!BW54+'январь 2016'!BW55</f>
        <v>0</v>
      </c>
      <c r="BX60" s="18">
        <f>'март 2016 '!BX55+'февраль 2016'!BX54+'январь 2016'!BX55</f>
        <v>0</v>
      </c>
      <c r="BY60" s="18">
        <f>'март 2016 '!BY55+'февраль 2016'!BY54+'январь 2016'!BY55</f>
        <v>0</v>
      </c>
      <c r="BZ60" s="18">
        <f>'март 2016 '!BZ55+'февраль 2016'!BZ54+'январь 2016'!BZ55</f>
        <v>0</v>
      </c>
      <c r="CA60" s="18">
        <f>'март 2016 '!CA55+'февраль 2016'!CA54+'январь 2016'!CA55</f>
        <v>0</v>
      </c>
      <c r="CB60" s="18">
        <f>'март 2016 '!CB55+'февраль 2016'!CB54+'январь 2016'!CB55</f>
        <v>0</v>
      </c>
      <c r="CC60" s="18">
        <f>'март 2016 '!CC55+'февраль 2016'!CC54+'январь 2016'!CC55</f>
        <v>0</v>
      </c>
      <c r="CD60" s="18">
        <f>'март 2016 '!CD55+'февраль 2016'!CD54+'январь 2016'!CD55</f>
        <v>0</v>
      </c>
      <c r="CE60" s="18">
        <f>'март 2016 '!CE55+'февраль 2016'!CE54+'январь 2016'!CE55</f>
        <v>0</v>
      </c>
      <c r="CF60" s="18">
        <f>'март 2016 '!CF55+'февраль 2016'!CF54+'январь 2016'!CF55</f>
        <v>0</v>
      </c>
      <c r="CG60" s="18">
        <f>'март 2016 '!CG55+'февраль 2016'!CG54+'январь 2016'!CG55</f>
        <v>0</v>
      </c>
      <c r="CH60" s="18">
        <f>'март 2016 '!CH55+'февраль 2016'!CH54+'январь 2016'!CH55</f>
        <v>0</v>
      </c>
      <c r="CI60" s="18">
        <f>'март 2016 '!CI55+'февраль 2016'!CI54+'январь 2016'!CI55</f>
        <v>0</v>
      </c>
      <c r="CJ60" s="18">
        <f>'март 2016 '!CJ55+'февраль 2016'!CJ54+'январь 2016'!CJ55</f>
        <v>0</v>
      </c>
      <c r="CK60" s="18">
        <f>'март 2016 '!CK55+'февраль 2016'!CK54+'январь 2016'!CK55</f>
        <v>0</v>
      </c>
      <c r="CL60" s="18">
        <f>'март 2016 '!CL55+'февраль 2016'!CL54+'январь 2016'!CL55</f>
        <v>0</v>
      </c>
      <c r="CM60" s="18">
        <f>'март 2016 '!CM55+'февраль 2016'!CM54+'январь 2016'!CM55</f>
        <v>0</v>
      </c>
      <c r="CN60" s="18">
        <f>'март 2016 '!CN55+'февраль 2016'!CN54+'январь 2016'!CN55</f>
        <v>0</v>
      </c>
      <c r="CO60" s="18">
        <f>'март 2016 '!CO55+'февраль 2016'!CO54+'январь 2016'!CO55</f>
        <v>0</v>
      </c>
      <c r="CP60" s="18">
        <f>'март 2016 '!CP55+'февраль 2016'!CP54+'январь 2016'!CP55</f>
        <v>0</v>
      </c>
      <c r="CQ60" s="18">
        <f>'март 2016 '!CQ55+'февраль 2016'!CQ54+'январь 2016'!CQ55</f>
        <v>0</v>
      </c>
      <c r="CR60" s="18">
        <f>'март 2016 '!CR55+'февраль 2016'!CR54+'январь 2016'!CR55</f>
        <v>0</v>
      </c>
      <c r="CS60" s="18">
        <f>'март 2016 '!CS55+'февраль 2016'!CS54+'январь 2016'!CS55</f>
        <v>0</v>
      </c>
      <c r="CT60" s="18">
        <f>'март 2016 '!CT55+'февраль 2016'!CT54+'январь 2016'!CT55</f>
        <v>0</v>
      </c>
      <c r="CU60" s="18">
        <f>'март 2016 '!CU55+'февраль 2016'!CU54+'январь 2016'!CU55</f>
        <v>0</v>
      </c>
      <c r="CV60" s="18">
        <f>'март 2016 '!CV55+'февраль 2016'!CV54+'январь 2016'!CV55</f>
        <v>0</v>
      </c>
      <c r="CW60" s="18">
        <f>'март 2016 '!CW55+'февраль 2016'!CW54+'январь 2016'!CW55</f>
        <v>0</v>
      </c>
      <c r="CX60" s="18">
        <f>'март 2016 '!CX55+'февраль 2016'!CX54+'январь 2016'!CX55</f>
        <v>0</v>
      </c>
      <c r="CY60" s="18">
        <f>'март 2016 '!CY55+'февраль 2016'!CY54+'январь 2016'!CY55</f>
        <v>0</v>
      </c>
      <c r="CZ60" s="18">
        <f>'март 2016 '!CZ55+'февраль 2016'!CZ54+'январь 2016'!CZ55</f>
        <v>0</v>
      </c>
      <c r="DA60" s="18">
        <f>'март 2016 '!DA55+'февраль 2016'!DA54+'январь 2016'!DA55</f>
        <v>0</v>
      </c>
      <c r="DB60" s="18">
        <f>'март 2016 '!DB55+'февраль 2016'!DB54+'январь 2016'!DB55</f>
        <v>0</v>
      </c>
      <c r="DC60" s="18">
        <f>'март 2016 '!DC55+'февраль 2016'!DC54+'январь 2016'!DC55</f>
        <v>0</v>
      </c>
      <c r="DD60" s="18">
        <f>'март 2016 '!DD55+'февраль 2016'!DD54+'январь 2016'!DD55</f>
        <v>0</v>
      </c>
      <c r="DE60" s="18">
        <f>'март 2016 '!DE55+'февраль 2016'!DE54+'январь 2016'!DE55</f>
        <v>0</v>
      </c>
      <c r="DF60" s="18">
        <f>'март 2016 '!DF55+'февраль 2016'!DF54+'январь 2016'!DF55</f>
        <v>0</v>
      </c>
      <c r="DG60" s="18">
        <f>'март 2016 '!DG55+'февраль 2016'!DG54+'январь 2016'!DG55</f>
        <v>0</v>
      </c>
      <c r="DH60" s="18">
        <f>'март 2016 '!DH55+'февраль 2016'!DH54+'январь 2016'!DH55</f>
        <v>0</v>
      </c>
      <c r="DI60" s="18">
        <f>'март 2016 '!DI55+'февраль 2016'!DI54+'январь 2016'!DI55</f>
        <v>0</v>
      </c>
      <c r="DJ60" s="18">
        <f>'март 2016 '!DJ55+'февраль 2016'!DJ54+'январь 2016'!DJ55</f>
        <v>0</v>
      </c>
      <c r="DK60" s="18">
        <f>'март 2016 '!DK55+'февраль 2016'!DK54+'январь 2016'!DK55</f>
        <v>0</v>
      </c>
      <c r="DL60" s="18">
        <f>'март 2016 '!DL55+'февраль 2016'!DL54+'январь 2016'!DL55</f>
        <v>0</v>
      </c>
      <c r="DM60" s="18">
        <f>'март 2016 '!DM55+'февраль 2016'!DM54+'январь 2016'!DM55</f>
        <v>0</v>
      </c>
      <c r="DN60" s="18">
        <f>'март 2016 '!DN55+'февраль 2016'!DN54+'январь 2016'!DN55</f>
        <v>0</v>
      </c>
      <c r="DO60" s="18">
        <f>'март 2016 '!DO55+'февраль 2016'!DO54+'январь 2016'!DO55</f>
        <v>0</v>
      </c>
      <c r="DP60" s="18">
        <f>'март 2016 '!DP55+'февраль 2016'!DP54+'январь 2016'!DP55</f>
        <v>0</v>
      </c>
      <c r="DQ60" s="18">
        <f>'март 2016 '!DQ55+'февраль 2016'!DQ54+'январь 2016'!DQ55</f>
        <v>0</v>
      </c>
      <c r="DR60" s="18">
        <f>'март 2016 '!DR55+'февраль 2016'!DR54+'январь 2016'!DR55</f>
        <v>0</v>
      </c>
      <c r="DS60" s="18">
        <f>'март 2016 '!DS55+'февраль 2016'!DS54+'январь 2016'!DS55</f>
        <v>0</v>
      </c>
      <c r="DT60" s="18">
        <f>'март 2016 '!DT55+'февраль 2016'!DT54+'январь 2016'!DT55</f>
        <v>0</v>
      </c>
      <c r="DU60" s="18">
        <f>'март 2016 '!DU55+'февраль 2016'!DU54+'январь 2016'!DU55</f>
        <v>0</v>
      </c>
      <c r="DV60" s="18">
        <f>'март 2016 '!DV55+'февраль 2016'!DV54+'январь 2016'!DV55</f>
        <v>0</v>
      </c>
      <c r="DW60" s="18">
        <f>'март 2016 '!DW55+'февраль 2016'!DW54+'январь 2016'!DW55</f>
        <v>0</v>
      </c>
      <c r="DX60" s="18">
        <f>'март 2016 '!DX55+'февраль 2016'!DX54+'январь 2016'!DX55</f>
        <v>0</v>
      </c>
      <c r="DY60" s="18">
        <f>'март 2016 '!DY55+'февраль 2016'!DY54+'январь 2016'!DY55</f>
        <v>0</v>
      </c>
      <c r="DZ60" s="18">
        <f>'март 2016 '!DZ55+'февраль 2016'!DZ54+'январь 2016'!DZ55</f>
        <v>0</v>
      </c>
      <c r="EA60" s="18">
        <f>'март 2016 '!EA55+'февраль 2016'!EA54+'январь 2016'!EA55</f>
        <v>0</v>
      </c>
      <c r="EB60" s="18">
        <f>'март 2016 '!EB55+'февраль 2016'!EB54+'январь 2016'!EB55</f>
        <v>0</v>
      </c>
      <c r="EC60" s="18">
        <f>'март 2016 '!EC55+'февраль 2016'!EC54+'январь 2016'!EC55</f>
        <v>0</v>
      </c>
      <c r="ED60" s="18">
        <f>'март 2016 '!ED55+'февраль 2016'!ED54+'январь 2016'!ED55</f>
        <v>0</v>
      </c>
      <c r="EE60" s="18">
        <f>'март 2016 '!EE55+'февраль 2016'!EE54+'январь 2016'!EE55</f>
        <v>0</v>
      </c>
      <c r="EF60" s="18">
        <f>'март 2016 '!EF55+'февраль 2016'!EF54+'январь 2016'!EF55</f>
        <v>0</v>
      </c>
      <c r="EG60" s="18">
        <f>'март 2016 '!EG55+'февраль 2016'!EG54+'январь 2016'!EG55</f>
        <v>0</v>
      </c>
      <c r="EH60" s="18">
        <f>'март 2016 '!EH55+'февраль 2016'!EH54+'январь 2016'!EH55</f>
        <v>0</v>
      </c>
      <c r="EI60" s="18">
        <f>'март 2016 '!EI55+'февраль 2016'!EI54+'январь 2016'!EI55</f>
        <v>0</v>
      </c>
      <c r="EJ60" s="18">
        <f>'март 2016 '!EJ55+'февраль 2016'!EJ54+'январь 2016'!EJ55</f>
        <v>0</v>
      </c>
      <c r="EK60" s="18">
        <f>'март 2016 '!EK55+'февраль 2016'!EK54+'январь 2016'!EK55</f>
        <v>0</v>
      </c>
      <c r="EL60" s="18">
        <f>'март 2016 '!EL55+'февраль 2016'!EL54+'январь 2016'!EL55</f>
        <v>0</v>
      </c>
      <c r="EM60" s="18">
        <f>'март 2016 '!EM55+'февраль 2016'!EM54+'январь 2016'!EM55</f>
        <v>0</v>
      </c>
      <c r="EN60" s="18">
        <f>'март 2016 '!EN55+'февраль 2016'!EN54+'январь 2016'!EN55</f>
        <v>0</v>
      </c>
      <c r="EO60" s="18">
        <f>'март 2016 '!EO55+'февраль 2016'!EO54+'январь 2016'!EO55</f>
        <v>0</v>
      </c>
      <c r="EP60" s="18">
        <f>'март 2016 '!EP55+'февраль 2016'!EP54+'январь 2016'!EP55</f>
        <v>0</v>
      </c>
      <c r="EQ60" s="18">
        <f>'март 2016 '!EQ55+'февраль 2016'!EQ54+'январь 2016'!EQ55</f>
        <v>0</v>
      </c>
      <c r="ER60" s="18">
        <f>'март 2016 '!ER55+'февраль 2016'!ER54+'январь 2016'!ER55</f>
        <v>0</v>
      </c>
      <c r="ES60" s="18">
        <f>'март 2016 '!ES55+'февраль 2016'!ES54+'январь 2016'!ES55</f>
        <v>0</v>
      </c>
      <c r="ET60" s="18">
        <f>'март 2016 '!ET55+'февраль 2016'!ET54+'январь 2016'!ET55</f>
        <v>0</v>
      </c>
      <c r="EU60" s="18">
        <f>'март 2016 '!EU55+'февраль 2016'!EU54+'январь 2016'!EU55</f>
        <v>0</v>
      </c>
      <c r="EV60" s="18">
        <f>'март 2016 '!EV55+'февраль 2016'!EV54+'январь 2016'!EV55</f>
        <v>0</v>
      </c>
      <c r="EW60" s="18">
        <f>'март 2016 '!EW55+'февраль 2016'!EW54+'январь 2016'!EW55</f>
        <v>0</v>
      </c>
      <c r="EX60" s="18">
        <f>'март 2016 '!EX55+'февраль 2016'!EX54+'январь 2016'!EX55</f>
        <v>0</v>
      </c>
      <c r="EY60" s="18">
        <f>'март 2016 '!EY55+'февраль 2016'!EY54+'январь 2016'!EY55</f>
        <v>0</v>
      </c>
      <c r="EZ60" s="18">
        <f>'март 2016 '!EZ55+'февраль 2016'!EZ54+'январь 2016'!EZ55</f>
        <v>0</v>
      </c>
      <c r="FA60" s="18">
        <f>'март 2016 '!FA55+'февраль 2016'!FA54+'январь 2016'!FA55</f>
        <v>0</v>
      </c>
      <c r="FB60" s="18">
        <f>'март 2016 '!FB55+'февраль 2016'!FB54+'январь 2016'!FB55</f>
        <v>0</v>
      </c>
      <c r="FC60" s="18">
        <f>'март 2016 '!FC55+'февраль 2016'!FC54+'январь 2016'!FC55</f>
        <v>0</v>
      </c>
      <c r="FD60" s="18">
        <f>'март 2016 '!FD55+'февраль 2016'!FD54+'январь 2016'!FD55</f>
        <v>0</v>
      </c>
      <c r="FE60" s="18">
        <f>'март 2016 '!FE55+'февраль 2016'!FE54+'январь 2016'!FE55</f>
        <v>0</v>
      </c>
      <c r="FF60" s="18">
        <f>'март 2016 '!FF55+'февраль 2016'!FF54+'январь 2016'!FF55</f>
        <v>0</v>
      </c>
      <c r="FG60" s="18">
        <f>'март 2016 '!FG55+'февраль 2016'!FG54+'январь 2016'!FG55</f>
        <v>0</v>
      </c>
      <c r="FH60" s="18">
        <f>'март 2016 '!FH55+'февраль 2016'!FH54+'январь 2016'!FH55</f>
        <v>0</v>
      </c>
      <c r="FI60" s="18">
        <f>'март 2016 '!FI55+'февраль 2016'!FI54+'январь 2016'!FI55</f>
        <v>0</v>
      </c>
      <c r="FJ60" s="18">
        <f>'март 2016 '!FJ55+'февраль 2016'!FJ54+'январь 2016'!FJ55</f>
        <v>0</v>
      </c>
      <c r="FK60" s="18">
        <f>'март 2016 '!FK55+'февраль 2016'!FK54+'январь 2016'!FK55</f>
        <v>0</v>
      </c>
      <c r="FL60" s="18">
        <f>'март 2016 '!FL55+'февраль 2016'!FL54+'январь 2016'!FL55</f>
        <v>0</v>
      </c>
      <c r="FM60" s="18">
        <f>'март 2016 '!FM55+'февраль 2016'!FM54+'январь 2016'!FM55</f>
        <v>0</v>
      </c>
      <c r="FN60" s="18">
        <f>'март 2016 '!FN55+'февраль 2016'!FN54+'январь 2016'!FN55</f>
        <v>0</v>
      </c>
      <c r="FO60" s="18">
        <f>'март 2016 '!FO55+'февраль 2016'!FO54+'январь 2016'!FO55</f>
        <v>0</v>
      </c>
      <c r="FP60" s="18">
        <f>'март 2016 '!FP55+'февраль 2016'!FP54+'январь 2016'!FP55</f>
        <v>0</v>
      </c>
      <c r="FQ60" s="18">
        <f>'март 2016 '!FQ55+'февраль 2016'!FQ54+'январь 2016'!FQ55</f>
        <v>0</v>
      </c>
      <c r="FR60" s="18">
        <f>'март 2016 '!FR55+'февраль 2016'!FR54+'январь 2016'!FR55</f>
        <v>0</v>
      </c>
      <c r="FS60" s="18">
        <f>'март 2016 '!FS55+'февраль 2016'!FS54+'январь 2016'!FS55</f>
        <v>0</v>
      </c>
      <c r="FT60" s="18">
        <f>'март 2016 '!FT55+'февраль 2016'!FT54+'январь 2016'!FT55</f>
        <v>0</v>
      </c>
      <c r="FU60" s="18">
        <f>'март 2016 '!FU55+'февраль 2016'!FU54+'январь 2016'!FU55</f>
        <v>0</v>
      </c>
      <c r="FV60" s="18">
        <f>'март 2016 '!FV55+'февраль 2016'!FV54+'январь 2016'!FV55</f>
        <v>0</v>
      </c>
      <c r="FW60" s="18">
        <f>'март 2016 '!FW55+'февраль 2016'!FW54+'январь 2016'!FW55</f>
        <v>0</v>
      </c>
      <c r="FX60" s="18">
        <f>'март 2016 '!FX55+'февраль 2016'!FX54+'январь 2016'!FX55</f>
        <v>0</v>
      </c>
      <c r="FY60" s="18">
        <f>'март 2016 '!FY55+'февраль 2016'!FY54+'январь 2016'!FY55</f>
        <v>0</v>
      </c>
      <c r="FZ60" s="18">
        <f>'март 2016 '!FZ55+'февраль 2016'!FZ54+'январь 2016'!FZ55</f>
        <v>0</v>
      </c>
      <c r="GA60" s="18">
        <f>'март 2016 '!GA55+'февраль 2016'!GA54+'январь 2016'!GA55</f>
        <v>0</v>
      </c>
      <c r="GB60" s="18">
        <f>'март 2016 '!GB55+'февраль 2016'!GB54+'январь 2016'!GB55</f>
        <v>0</v>
      </c>
      <c r="GC60" s="18">
        <f>'март 2016 '!GC55+'февраль 2016'!GC54+'январь 2016'!GC55</f>
        <v>0</v>
      </c>
      <c r="GD60" s="18">
        <f>'март 2016 '!GD55+'февраль 2016'!GD54+'январь 2016'!GD55</f>
        <v>0</v>
      </c>
      <c r="GE60" s="18">
        <f>'март 2016 '!GE55+'февраль 2016'!GE54+'январь 2016'!GE55</f>
        <v>0</v>
      </c>
      <c r="GF60" s="18">
        <f>'март 2016 '!GF55+'февраль 2016'!GF54+'январь 2016'!GF55</f>
        <v>0</v>
      </c>
      <c r="GG60" s="18">
        <f>'март 2016 '!GG55+'февраль 2016'!GG54+'январь 2016'!GG55</f>
        <v>0</v>
      </c>
      <c r="GH60" s="18">
        <f>'март 2016 '!GH55+'февраль 2016'!GH54+'январь 2016'!GH55</f>
        <v>0</v>
      </c>
      <c r="GI60" s="18">
        <f>'март 2016 '!GI55+'февраль 2016'!GI54+'январь 2016'!GI55</f>
        <v>0</v>
      </c>
      <c r="GJ60" s="18">
        <f>'март 2016 '!GJ55+'февраль 2016'!GJ54+'январь 2016'!GJ55</f>
        <v>0</v>
      </c>
      <c r="GK60" s="18">
        <f>'март 2016 '!GK55+'февраль 2016'!GK54+'январь 2016'!GK55</f>
        <v>0</v>
      </c>
      <c r="GL60" s="18">
        <f>'март 2016 '!GL55+'февраль 2016'!GL54+'январь 2016'!GL55</f>
        <v>0</v>
      </c>
      <c r="GM60" s="18">
        <f>'март 2016 '!GM55+'февраль 2016'!GM54+'январь 2016'!GM55</f>
        <v>0</v>
      </c>
      <c r="GN60" s="18">
        <f>'март 2016 '!GN55+'февраль 2016'!GN54+'январь 2016'!GN55</f>
        <v>0</v>
      </c>
      <c r="GO60" s="18">
        <f>'март 2016 '!GO55+'февраль 2016'!GO54+'январь 2016'!GO55</f>
        <v>0</v>
      </c>
      <c r="GP60" s="18">
        <f>'март 2016 '!GP55+'февраль 2016'!GP54+'январь 2016'!GP55</f>
        <v>0</v>
      </c>
      <c r="GQ60" s="18">
        <f>'март 2016 '!GQ55+'февраль 2016'!GQ54+'январь 2016'!GQ55</f>
        <v>0</v>
      </c>
      <c r="GR60" s="18">
        <f>'март 2016 '!GR55+'февраль 2016'!GR54+'январь 2016'!GR55</f>
        <v>0</v>
      </c>
      <c r="GS60" s="18">
        <f>'март 2016 '!GS55+'февраль 2016'!GS54+'январь 2016'!GS55</f>
        <v>0</v>
      </c>
      <c r="GT60" s="18">
        <f>'март 2016 '!GT55+'февраль 2016'!GT54+'январь 2016'!GT55</f>
        <v>0</v>
      </c>
      <c r="GU60" s="18">
        <f>'март 2016 '!GU55+'февраль 2016'!GU54+'январь 2016'!GU55</f>
        <v>0</v>
      </c>
      <c r="GV60" s="18">
        <f>'март 2016 '!GV55+'февраль 2016'!GV54+'январь 2016'!GV55</f>
        <v>0</v>
      </c>
      <c r="GW60" s="18">
        <f>'март 2016 '!GW55+'февраль 2016'!GW54+'январь 2016'!GW55</f>
        <v>0</v>
      </c>
      <c r="GX60" s="18">
        <f>'март 2016 '!GX55+'февраль 2016'!GX54+'январь 2016'!GX55</f>
        <v>0</v>
      </c>
      <c r="GY60" s="18">
        <f>'март 2016 '!GY55+'февраль 2016'!GY54+'январь 2016'!GY55</f>
        <v>0</v>
      </c>
      <c r="GZ60" s="18">
        <f>'март 2016 '!GZ55+'февраль 2016'!GZ54+'январь 2016'!GZ55</f>
        <v>0</v>
      </c>
      <c r="HA60" s="18">
        <f>'март 2016 '!HA55+'февраль 2016'!HA54+'январь 2016'!HA55</f>
        <v>0</v>
      </c>
      <c r="HB60" s="18">
        <f>'март 2016 '!HB55+'февраль 2016'!HB54+'январь 2016'!HB55</f>
        <v>0</v>
      </c>
      <c r="HC60" s="18">
        <f>'март 2016 '!HC55+'февраль 2016'!HC54+'январь 2016'!HC55</f>
        <v>0</v>
      </c>
      <c r="HD60" s="18">
        <f>'март 2016 '!HD55+'февраль 2016'!HD54+'январь 2016'!HD55</f>
        <v>0</v>
      </c>
      <c r="HE60" s="18">
        <f>'март 2016 '!HE55+'февраль 2016'!HE54+'январь 2016'!HE55</f>
        <v>0</v>
      </c>
      <c r="HF60" s="18">
        <f>'март 2016 '!HF55+'февраль 2016'!HF54+'январь 2016'!HF55</f>
        <v>0</v>
      </c>
      <c r="HG60" s="18">
        <f>'март 2016 '!HG55+'февраль 2016'!HG54+'январь 2016'!HG55</f>
        <v>0</v>
      </c>
      <c r="HH60" s="18">
        <f>'март 2016 '!HH55+'февраль 2016'!HH54+'январь 2016'!HH55</f>
        <v>0</v>
      </c>
      <c r="HI60" s="18">
        <f>'март 2016 '!HI55+'февраль 2016'!HI54+'январь 2016'!HI55</f>
        <v>0</v>
      </c>
      <c r="HJ60" s="18">
        <f>'март 2016 '!HJ55+'февраль 2016'!HJ54+'январь 2016'!HJ55</f>
        <v>0</v>
      </c>
      <c r="HK60" s="18">
        <f>'март 2016 '!HK55+'февраль 2016'!HK54+'январь 2016'!HK55</f>
        <v>0</v>
      </c>
      <c r="HL60" s="18">
        <f>'март 2016 '!HL55+'февраль 2016'!HL54+'январь 2016'!HL55</f>
        <v>0</v>
      </c>
      <c r="HM60" s="18">
        <f>'март 2016 '!HM55+'февраль 2016'!HM54+'январь 2016'!HM55</f>
        <v>0</v>
      </c>
      <c r="HN60" s="18">
        <f>'март 2016 '!HN55+'февраль 2016'!HN54+'январь 2016'!HN55</f>
        <v>0</v>
      </c>
      <c r="HO60" s="18">
        <f>'март 2016 '!HO55+'февраль 2016'!HO54+'январь 2016'!HO55</f>
        <v>0</v>
      </c>
      <c r="HP60" s="18">
        <f>'март 2016 '!HP55+'февраль 2016'!HP54+'январь 2016'!HP55</f>
        <v>0</v>
      </c>
      <c r="HQ60" s="18">
        <f>'март 2016 '!HQ55+'февраль 2016'!HQ54+'январь 2016'!HQ55</f>
        <v>0</v>
      </c>
      <c r="HR60" s="18">
        <f>'март 2016 '!HR55+'февраль 2016'!HR54+'январь 2016'!HR55</f>
        <v>0</v>
      </c>
      <c r="HS60" s="18">
        <f>'март 2016 '!HS55+'февраль 2016'!HS54+'январь 2016'!HS55</f>
        <v>0</v>
      </c>
      <c r="HT60" s="18">
        <f>'март 2016 '!HT55+'февраль 2016'!HT54+'январь 2016'!HT55</f>
        <v>0</v>
      </c>
      <c r="HU60" s="18">
        <f>'март 2016 '!HU55+'февраль 2016'!HU54+'январь 2016'!HU55</f>
        <v>0</v>
      </c>
      <c r="HV60" s="18">
        <f>'март 2016 '!HV55+'февраль 2016'!HV54+'январь 2016'!HV55</f>
        <v>0</v>
      </c>
      <c r="HW60" s="18">
        <f>'март 2016 '!HW55+'февраль 2016'!HW54+'январь 2016'!HW55</f>
        <v>0</v>
      </c>
      <c r="HX60" s="18">
        <f>'март 2016 '!HX55+'февраль 2016'!HX54+'январь 2016'!HX55</f>
        <v>0</v>
      </c>
      <c r="HY60" s="18">
        <f>'март 2016 '!HY55+'февраль 2016'!HY54+'январь 2016'!HY55</f>
        <v>0</v>
      </c>
      <c r="HZ60" s="18">
        <f>'март 2016 '!HZ55+'февраль 2016'!HZ54+'январь 2016'!HZ55</f>
        <v>0</v>
      </c>
      <c r="IA60" s="18">
        <f>'март 2016 '!IA55+'февраль 2016'!IA54+'январь 2016'!IA55</f>
        <v>0</v>
      </c>
      <c r="IB60" s="18">
        <f>'март 2016 '!IB55+'февраль 2016'!IB54+'январь 2016'!IB55</f>
        <v>0</v>
      </c>
      <c r="IC60" s="18">
        <f>'март 2016 '!IC55+'февраль 2016'!IC54+'январь 2016'!IC55</f>
        <v>0</v>
      </c>
      <c r="ID60" s="18">
        <f>'март 2016 '!ID55+'февраль 2016'!ID54+'январь 2016'!ID55</f>
        <v>0</v>
      </c>
      <c r="IE60" s="18">
        <f>'март 2016 '!IE55+'февраль 2016'!IE54+'январь 2016'!IE55</f>
        <v>0</v>
      </c>
      <c r="IF60" s="18">
        <f>'март 2016 '!IF55+'февраль 2016'!IF54+'январь 2016'!IF55</f>
        <v>0</v>
      </c>
    </row>
    <row r="61" spans="1:240" ht="13.5" customHeight="1">
      <c r="A61" s="15" t="s">
        <v>73</v>
      </c>
      <c r="B61" s="45" t="s">
        <v>74</v>
      </c>
      <c r="C61" s="16" t="s">
        <v>75</v>
      </c>
      <c r="D61" s="23">
        <f t="shared" si="4"/>
        <v>0</v>
      </c>
      <c r="E61" s="17">
        <f t="shared" si="5"/>
        <v>0</v>
      </c>
      <c r="F61" s="17"/>
      <c r="G61" s="18">
        <f>'март 2016 '!G56+'февраль 2016'!G55+'январь 2016'!G56</f>
        <v>0</v>
      </c>
      <c r="H61" s="18">
        <f>'март 2016 '!H56+'февраль 2016'!H55+'январь 2016'!H56</f>
        <v>0</v>
      </c>
      <c r="I61" s="18">
        <f>'март 2016 '!I56+'февраль 2016'!I55+'январь 2016'!I56</f>
        <v>0</v>
      </c>
      <c r="J61" s="18">
        <f>'март 2016 '!J56+'февраль 2016'!J55+'январь 2016'!J56</f>
        <v>0</v>
      </c>
      <c r="K61" s="18">
        <f>'март 2016 '!K56+'февраль 2016'!K55+'январь 2016'!K56</f>
        <v>0</v>
      </c>
      <c r="L61" s="18">
        <f>'март 2016 '!L56+'февраль 2016'!L55+'январь 2016'!L56</f>
        <v>0</v>
      </c>
      <c r="M61" s="18">
        <f>'март 2016 '!M56+'февраль 2016'!M55+'январь 2016'!M56</f>
        <v>0</v>
      </c>
      <c r="N61" s="18">
        <f>'март 2016 '!N56+'февраль 2016'!N55+'январь 2016'!N56</f>
        <v>0</v>
      </c>
      <c r="O61" s="18">
        <f>'март 2016 '!O56+'февраль 2016'!O55+'январь 2016'!O56</f>
        <v>0</v>
      </c>
      <c r="P61" s="18">
        <f>'март 2016 '!P56+'февраль 2016'!P55+'январь 2016'!P56</f>
        <v>0</v>
      </c>
      <c r="Q61" s="18">
        <f>'март 2016 '!Q56+'февраль 2016'!Q55+'январь 2016'!Q56</f>
        <v>0</v>
      </c>
      <c r="R61" s="18">
        <f>'март 2016 '!R56+'февраль 2016'!R55+'январь 2016'!R56</f>
        <v>0</v>
      </c>
      <c r="S61" s="18">
        <f>'март 2016 '!S56+'февраль 2016'!S55+'январь 2016'!S56</f>
        <v>0</v>
      </c>
      <c r="T61" s="18">
        <f>'март 2016 '!T56+'февраль 2016'!T55+'январь 2016'!T56</f>
        <v>0</v>
      </c>
      <c r="U61" s="18">
        <f>'март 2016 '!U56+'февраль 2016'!U55+'январь 2016'!U56</f>
        <v>0</v>
      </c>
      <c r="V61" s="18">
        <f>'март 2016 '!V56+'февраль 2016'!V55+'январь 2016'!V56</f>
        <v>0</v>
      </c>
      <c r="W61" s="18">
        <f>'март 2016 '!W56+'февраль 2016'!W55+'январь 2016'!W56</f>
        <v>0</v>
      </c>
      <c r="X61" s="18">
        <f>'март 2016 '!X56+'февраль 2016'!X55+'январь 2016'!X56</f>
        <v>0</v>
      </c>
      <c r="Y61" s="18">
        <f>'март 2016 '!Y56+'февраль 2016'!Y55+'январь 2016'!Y56</f>
        <v>0</v>
      </c>
      <c r="Z61" s="18">
        <f>'март 2016 '!Z56+'февраль 2016'!Z55+'январь 2016'!Z56</f>
        <v>0</v>
      </c>
      <c r="AA61" s="18">
        <f>'март 2016 '!AA56+'февраль 2016'!AA55+'январь 2016'!AA56</f>
        <v>0</v>
      </c>
      <c r="AB61" s="18">
        <f>'март 2016 '!AB56+'февраль 2016'!AB55+'январь 2016'!AB56</f>
        <v>0</v>
      </c>
      <c r="AC61" s="18">
        <f>'март 2016 '!AC56+'февраль 2016'!AC55+'январь 2016'!AC56</f>
        <v>0</v>
      </c>
      <c r="AD61" s="18">
        <f>'март 2016 '!AD56+'февраль 2016'!AD55+'январь 2016'!AD56</f>
        <v>0</v>
      </c>
      <c r="AE61" s="18">
        <f>'март 2016 '!AE56+'февраль 2016'!AE55+'январь 2016'!AE56</f>
        <v>0</v>
      </c>
      <c r="AF61" s="18">
        <f>'март 2016 '!AF56+'февраль 2016'!AF55+'январь 2016'!AF56</f>
        <v>0</v>
      </c>
      <c r="AG61" s="18">
        <f>'март 2016 '!AG56+'февраль 2016'!AG55+'январь 2016'!AG56</f>
        <v>0</v>
      </c>
      <c r="AH61" s="18">
        <f>'март 2016 '!AH56+'февраль 2016'!AH55+'январь 2016'!AH56</f>
        <v>0</v>
      </c>
      <c r="AI61" s="18">
        <f>'март 2016 '!AI56+'февраль 2016'!AI55+'январь 2016'!AI56</f>
        <v>0</v>
      </c>
      <c r="AJ61" s="18">
        <f>'март 2016 '!AJ56+'февраль 2016'!AJ55+'январь 2016'!AJ56</f>
        <v>0</v>
      </c>
      <c r="AK61" s="18">
        <f>'март 2016 '!AK56+'февраль 2016'!AK55+'январь 2016'!AK56</f>
        <v>0</v>
      </c>
      <c r="AL61" s="18">
        <f>'март 2016 '!AL56+'февраль 2016'!AL55+'январь 2016'!AL56</f>
        <v>0</v>
      </c>
      <c r="AM61" s="18">
        <f>'март 2016 '!AM56+'февраль 2016'!AM55+'январь 2016'!AM56</f>
        <v>0</v>
      </c>
      <c r="AN61" s="18">
        <f>'март 2016 '!AN56+'февраль 2016'!AN55+'январь 2016'!AN56</f>
        <v>0</v>
      </c>
      <c r="AO61" s="18">
        <f>'март 2016 '!AO56+'февраль 2016'!AO55+'январь 2016'!AO56</f>
        <v>0</v>
      </c>
      <c r="AP61" s="18">
        <f>'март 2016 '!AP56+'февраль 2016'!AP55+'январь 2016'!AP56</f>
        <v>0</v>
      </c>
      <c r="AQ61" s="18">
        <f>'март 2016 '!AQ56+'февраль 2016'!AQ55+'январь 2016'!AQ56</f>
        <v>0</v>
      </c>
      <c r="AR61" s="18">
        <f>'март 2016 '!AR56+'февраль 2016'!AR55+'январь 2016'!AR56</f>
        <v>0</v>
      </c>
      <c r="AS61" s="18">
        <f>'март 2016 '!AS56+'февраль 2016'!AS55+'январь 2016'!AS56</f>
        <v>0</v>
      </c>
      <c r="AT61" s="18">
        <f>'март 2016 '!AT56+'февраль 2016'!AT55+'январь 2016'!AT56</f>
        <v>0</v>
      </c>
      <c r="AU61" s="18">
        <f>'март 2016 '!AU56+'февраль 2016'!AU55+'январь 2016'!AU56</f>
        <v>0</v>
      </c>
      <c r="AV61" s="18">
        <f>'март 2016 '!AV56+'февраль 2016'!AV55+'январь 2016'!AV56</f>
        <v>0</v>
      </c>
      <c r="AW61" s="18">
        <f>'март 2016 '!AW56+'февраль 2016'!AW55+'январь 2016'!AW56</f>
        <v>0</v>
      </c>
      <c r="AX61" s="18">
        <f>'март 2016 '!AX56+'февраль 2016'!AX55+'январь 2016'!AX56</f>
        <v>0</v>
      </c>
      <c r="AY61" s="18">
        <f>'март 2016 '!AY56+'февраль 2016'!AY55+'январь 2016'!AY56</f>
        <v>0</v>
      </c>
      <c r="AZ61" s="18">
        <f>'март 2016 '!AZ56+'февраль 2016'!AZ55+'январь 2016'!AZ56</f>
        <v>0</v>
      </c>
      <c r="BA61" s="18">
        <f>'март 2016 '!BA56+'февраль 2016'!BA55+'январь 2016'!BA56</f>
        <v>0</v>
      </c>
      <c r="BB61" s="18">
        <f>'март 2016 '!BB56+'февраль 2016'!BB55+'январь 2016'!BB56</f>
        <v>0</v>
      </c>
      <c r="BC61" s="18">
        <f>'март 2016 '!BC56+'февраль 2016'!BC55+'январь 2016'!BC56</f>
        <v>0</v>
      </c>
      <c r="BD61" s="18">
        <f>'март 2016 '!BD56+'февраль 2016'!BD55+'январь 2016'!BD56</f>
        <v>0</v>
      </c>
      <c r="BE61" s="18">
        <f>'март 2016 '!BE56+'февраль 2016'!BE55+'январь 2016'!BE56</f>
        <v>0</v>
      </c>
      <c r="BF61" s="18">
        <f>'март 2016 '!BF56+'февраль 2016'!BF55+'январь 2016'!BF56</f>
        <v>0</v>
      </c>
      <c r="BG61" s="18">
        <f>'март 2016 '!BG56+'февраль 2016'!BG55+'январь 2016'!BG56</f>
        <v>0</v>
      </c>
      <c r="BH61" s="18">
        <f>'март 2016 '!BH56+'февраль 2016'!BH55+'январь 2016'!BH56</f>
        <v>0</v>
      </c>
      <c r="BI61" s="18">
        <f>'март 2016 '!BI56+'февраль 2016'!BI55+'январь 2016'!BI56</f>
        <v>0</v>
      </c>
      <c r="BJ61" s="18">
        <f>'март 2016 '!BJ56+'февраль 2016'!BJ55+'январь 2016'!BJ56</f>
        <v>0</v>
      </c>
      <c r="BK61" s="18">
        <f>'март 2016 '!BK56+'февраль 2016'!BK55+'январь 2016'!BK56</f>
        <v>0</v>
      </c>
      <c r="BL61" s="18">
        <f>'март 2016 '!BL56+'февраль 2016'!BL55+'январь 2016'!BL56</f>
        <v>0</v>
      </c>
      <c r="BM61" s="18">
        <f>'март 2016 '!BM56+'февраль 2016'!BM55+'январь 2016'!BM56</f>
        <v>0</v>
      </c>
      <c r="BN61" s="18">
        <f>'март 2016 '!BN56+'февраль 2016'!BN55+'январь 2016'!BN56</f>
        <v>0</v>
      </c>
      <c r="BO61" s="18">
        <f>'март 2016 '!BO56+'февраль 2016'!BO55+'январь 2016'!BO56</f>
        <v>0</v>
      </c>
      <c r="BP61" s="18">
        <f>'март 2016 '!BP56+'февраль 2016'!BP55+'январь 2016'!BP56</f>
        <v>0</v>
      </c>
      <c r="BQ61" s="18">
        <f>'март 2016 '!BQ56+'февраль 2016'!BQ55+'январь 2016'!BQ56</f>
        <v>0</v>
      </c>
      <c r="BR61" s="18">
        <f>'март 2016 '!BR56+'февраль 2016'!BR55+'январь 2016'!BR56</f>
        <v>0</v>
      </c>
      <c r="BS61" s="18">
        <f>'март 2016 '!BS56+'февраль 2016'!BS55+'январь 2016'!BS56</f>
        <v>0</v>
      </c>
      <c r="BT61" s="18">
        <f>'март 2016 '!BT56+'февраль 2016'!BT55+'январь 2016'!BT56</f>
        <v>0</v>
      </c>
      <c r="BU61" s="18">
        <f>'март 2016 '!BU56+'февраль 2016'!BU55+'январь 2016'!BU56</f>
        <v>0</v>
      </c>
      <c r="BV61" s="18">
        <f>'март 2016 '!BV56+'февраль 2016'!BV55+'январь 2016'!BV56</f>
        <v>0</v>
      </c>
      <c r="BW61" s="18">
        <f>'март 2016 '!BW56+'февраль 2016'!BW55+'январь 2016'!BW56</f>
        <v>0</v>
      </c>
      <c r="BX61" s="18">
        <f>'март 2016 '!BX56+'февраль 2016'!BX55+'январь 2016'!BX56</f>
        <v>0</v>
      </c>
      <c r="BY61" s="18">
        <f>'март 2016 '!BY56+'февраль 2016'!BY55+'январь 2016'!BY56</f>
        <v>0</v>
      </c>
      <c r="BZ61" s="18">
        <f>'март 2016 '!BZ56+'февраль 2016'!BZ55+'январь 2016'!BZ56</f>
        <v>0</v>
      </c>
      <c r="CA61" s="18">
        <f>'март 2016 '!CA56+'февраль 2016'!CA55+'январь 2016'!CA56</f>
        <v>0</v>
      </c>
      <c r="CB61" s="18">
        <f>'март 2016 '!CB56+'февраль 2016'!CB55+'январь 2016'!CB56</f>
        <v>0</v>
      </c>
      <c r="CC61" s="18">
        <f>'март 2016 '!CC56+'февраль 2016'!CC55+'январь 2016'!CC56</f>
        <v>0</v>
      </c>
      <c r="CD61" s="18">
        <f>'март 2016 '!CD56+'февраль 2016'!CD55+'январь 2016'!CD56</f>
        <v>0</v>
      </c>
      <c r="CE61" s="18">
        <f>'март 2016 '!CE56+'февраль 2016'!CE55+'январь 2016'!CE56</f>
        <v>0</v>
      </c>
      <c r="CF61" s="18">
        <f>'март 2016 '!CF56+'февраль 2016'!CF55+'январь 2016'!CF56</f>
        <v>0</v>
      </c>
      <c r="CG61" s="18">
        <f>'март 2016 '!CG56+'февраль 2016'!CG55+'январь 2016'!CG56</f>
        <v>0</v>
      </c>
      <c r="CH61" s="18">
        <f>'март 2016 '!CH56+'февраль 2016'!CH55+'январь 2016'!CH56</f>
        <v>0</v>
      </c>
      <c r="CI61" s="18">
        <f>'март 2016 '!CI56+'февраль 2016'!CI55+'январь 2016'!CI56</f>
        <v>0</v>
      </c>
      <c r="CJ61" s="18">
        <f>'март 2016 '!CJ56+'февраль 2016'!CJ55+'январь 2016'!CJ56</f>
        <v>0</v>
      </c>
      <c r="CK61" s="18">
        <f>'март 2016 '!CK56+'февраль 2016'!CK55+'январь 2016'!CK56</f>
        <v>0</v>
      </c>
      <c r="CL61" s="18">
        <f>'март 2016 '!CL56+'февраль 2016'!CL55+'январь 2016'!CL56</f>
        <v>0</v>
      </c>
      <c r="CM61" s="18">
        <f>'март 2016 '!CM56+'февраль 2016'!CM55+'январь 2016'!CM56</f>
        <v>0</v>
      </c>
      <c r="CN61" s="18">
        <f>'март 2016 '!CN56+'февраль 2016'!CN55+'январь 2016'!CN56</f>
        <v>0</v>
      </c>
      <c r="CO61" s="18">
        <f>'март 2016 '!CO56+'февраль 2016'!CO55+'январь 2016'!CO56</f>
        <v>0</v>
      </c>
      <c r="CP61" s="18">
        <f>'март 2016 '!CP56+'февраль 2016'!CP55+'январь 2016'!CP56</f>
        <v>0</v>
      </c>
      <c r="CQ61" s="18">
        <f>'март 2016 '!CQ56+'февраль 2016'!CQ55+'январь 2016'!CQ56</f>
        <v>0</v>
      </c>
      <c r="CR61" s="18">
        <f>'март 2016 '!CR56+'февраль 2016'!CR55+'январь 2016'!CR56</f>
        <v>0</v>
      </c>
      <c r="CS61" s="18">
        <f>'март 2016 '!CS56+'февраль 2016'!CS55+'январь 2016'!CS56</f>
        <v>0</v>
      </c>
      <c r="CT61" s="18">
        <f>'март 2016 '!CT56+'февраль 2016'!CT55+'январь 2016'!CT56</f>
        <v>0</v>
      </c>
      <c r="CU61" s="18">
        <f>'март 2016 '!CU56+'февраль 2016'!CU55+'январь 2016'!CU56</f>
        <v>0</v>
      </c>
      <c r="CV61" s="18">
        <f>'март 2016 '!CV56+'февраль 2016'!CV55+'январь 2016'!CV56</f>
        <v>0</v>
      </c>
      <c r="CW61" s="18">
        <f>'март 2016 '!CW56+'февраль 2016'!CW55+'январь 2016'!CW56</f>
        <v>0</v>
      </c>
      <c r="CX61" s="18">
        <f>'март 2016 '!CX56+'февраль 2016'!CX55+'январь 2016'!CX56</f>
        <v>0</v>
      </c>
      <c r="CY61" s="18">
        <f>'март 2016 '!CY56+'февраль 2016'!CY55+'январь 2016'!CY56</f>
        <v>0</v>
      </c>
      <c r="CZ61" s="18">
        <f>'март 2016 '!CZ56+'февраль 2016'!CZ55+'январь 2016'!CZ56</f>
        <v>0</v>
      </c>
      <c r="DA61" s="18">
        <f>'март 2016 '!DA56+'февраль 2016'!DA55+'январь 2016'!DA56</f>
        <v>0</v>
      </c>
      <c r="DB61" s="18">
        <f>'март 2016 '!DB56+'февраль 2016'!DB55+'январь 2016'!DB56</f>
        <v>0</v>
      </c>
      <c r="DC61" s="18">
        <f>'март 2016 '!DC56+'февраль 2016'!DC55+'январь 2016'!DC56</f>
        <v>0</v>
      </c>
      <c r="DD61" s="18">
        <f>'март 2016 '!DD56+'февраль 2016'!DD55+'январь 2016'!DD56</f>
        <v>0</v>
      </c>
      <c r="DE61" s="18">
        <f>'март 2016 '!DE56+'февраль 2016'!DE55+'январь 2016'!DE56</f>
        <v>0</v>
      </c>
      <c r="DF61" s="18">
        <f>'март 2016 '!DF56+'февраль 2016'!DF55+'январь 2016'!DF56</f>
        <v>0</v>
      </c>
      <c r="DG61" s="18">
        <f>'март 2016 '!DG56+'февраль 2016'!DG55+'январь 2016'!DG56</f>
        <v>0</v>
      </c>
      <c r="DH61" s="18">
        <f>'март 2016 '!DH56+'февраль 2016'!DH55+'январь 2016'!DH56</f>
        <v>0</v>
      </c>
      <c r="DI61" s="18">
        <f>'март 2016 '!DI56+'февраль 2016'!DI55+'январь 2016'!DI56</f>
        <v>0</v>
      </c>
      <c r="DJ61" s="18">
        <f>'март 2016 '!DJ56+'февраль 2016'!DJ55+'январь 2016'!DJ56</f>
        <v>0</v>
      </c>
      <c r="DK61" s="18">
        <f>'март 2016 '!DK56+'февраль 2016'!DK55+'январь 2016'!DK56</f>
        <v>0</v>
      </c>
      <c r="DL61" s="18">
        <f>'март 2016 '!DL56+'февраль 2016'!DL55+'январь 2016'!DL56</f>
        <v>0</v>
      </c>
      <c r="DM61" s="18">
        <f>'март 2016 '!DM56+'февраль 2016'!DM55+'январь 2016'!DM56</f>
        <v>0</v>
      </c>
      <c r="DN61" s="18">
        <f>'март 2016 '!DN56+'февраль 2016'!DN55+'январь 2016'!DN56</f>
        <v>0</v>
      </c>
      <c r="DO61" s="18">
        <f>'март 2016 '!DO56+'февраль 2016'!DO55+'январь 2016'!DO56</f>
        <v>0</v>
      </c>
      <c r="DP61" s="18">
        <f>'март 2016 '!DP56+'февраль 2016'!DP55+'январь 2016'!DP56</f>
        <v>0</v>
      </c>
      <c r="DQ61" s="18">
        <f>'март 2016 '!DQ56+'февраль 2016'!DQ55+'январь 2016'!DQ56</f>
        <v>0</v>
      </c>
      <c r="DR61" s="18">
        <f>'март 2016 '!DR56+'февраль 2016'!DR55+'январь 2016'!DR56</f>
        <v>0</v>
      </c>
      <c r="DS61" s="18">
        <f>'март 2016 '!DS56+'февраль 2016'!DS55+'январь 2016'!DS56</f>
        <v>0</v>
      </c>
      <c r="DT61" s="18">
        <f>'март 2016 '!DT56+'февраль 2016'!DT55+'январь 2016'!DT56</f>
        <v>0</v>
      </c>
      <c r="DU61" s="18">
        <f>'март 2016 '!DU56+'февраль 2016'!DU55+'январь 2016'!DU56</f>
        <v>0</v>
      </c>
      <c r="DV61" s="18">
        <f>'март 2016 '!DV56+'февраль 2016'!DV55+'январь 2016'!DV56</f>
        <v>0</v>
      </c>
      <c r="DW61" s="18">
        <f>'март 2016 '!DW56+'февраль 2016'!DW55+'январь 2016'!DW56</f>
        <v>0</v>
      </c>
      <c r="DX61" s="18">
        <f>'март 2016 '!DX56+'февраль 2016'!DX55+'январь 2016'!DX56</f>
        <v>0</v>
      </c>
      <c r="DY61" s="18">
        <f>'март 2016 '!DY56+'февраль 2016'!DY55+'январь 2016'!DY56</f>
        <v>0</v>
      </c>
      <c r="DZ61" s="18">
        <f>'март 2016 '!DZ56+'февраль 2016'!DZ55+'январь 2016'!DZ56</f>
        <v>0</v>
      </c>
      <c r="EA61" s="18">
        <f>'март 2016 '!EA56+'февраль 2016'!EA55+'январь 2016'!EA56</f>
        <v>0</v>
      </c>
      <c r="EB61" s="18">
        <f>'март 2016 '!EB56+'февраль 2016'!EB55+'январь 2016'!EB56</f>
        <v>0</v>
      </c>
      <c r="EC61" s="18">
        <f>'март 2016 '!EC56+'февраль 2016'!EC55+'январь 2016'!EC56</f>
        <v>0</v>
      </c>
      <c r="ED61" s="18">
        <f>'март 2016 '!ED56+'февраль 2016'!ED55+'январь 2016'!ED56</f>
        <v>0</v>
      </c>
      <c r="EE61" s="18">
        <f>'март 2016 '!EE56+'февраль 2016'!EE55+'январь 2016'!EE56</f>
        <v>0</v>
      </c>
      <c r="EF61" s="18">
        <f>'март 2016 '!EF56+'февраль 2016'!EF55+'январь 2016'!EF56</f>
        <v>0</v>
      </c>
      <c r="EG61" s="18">
        <f>'март 2016 '!EG56+'февраль 2016'!EG55+'январь 2016'!EG56</f>
        <v>0</v>
      </c>
      <c r="EH61" s="18">
        <f>'март 2016 '!EH56+'февраль 2016'!EH55+'январь 2016'!EH56</f>
        <v>0</v>
      </c>
      <c r="EI61" s="18">
        <f>'март 2016 '!EI56+'февраль 2016'!EI55+'январь 2016'!EI56</f>
        <v>0</v>
      </c>
      <c r="EJ61" s="18">
        <f>'март 2016 '!EJ56+'февраль 2016'!EJ55+'январь 2016'!EJ56</f>
        <v>0</v>
      </c>
      <c r="EK61" s="18">
        <f>'март 2016 '!EK56+'февраль 2016'!EK55+'январь 2016'!EK56</f>
        <v>0</v>
      </c>
      <c r="EL61" s="18">
        <f>'март 2016 '!EL56+'февраль 2016'!EL55+'январь 2016'!EL56</f>
        <v>0</v>
      </c>
      <c r="EM61" s="18">
        <f>'март 2016 '!EM56+'февраль 2016'!EM55+'январь 2016'!EM56</f>
        <v>0</v>
      </c>
      <c r="EN61" s="18">
        <f>'март 2016 '!EN56+'февраль 2016'!EN55+'январь 2016'!EN56</f>
        <v>0</v>
      </c>
      <c r="EO61" s="18">
        <f>'март 2016 '!EO56+'февраль 2016'!EO55+'январь 2016'!EO56</f>
        <v>0</v>
      </c>
      <c r="EP61" s="18">
        <f>'март 2016 '!EP56+'февраль 2016'!EP55+'январь 2016'!EP56</f>
        <v>0</v>
      </c>
      <c r="EQ61" s="18">
        <f>'март 2016 '!EQ56+'февраль 2016'!EQ55+'январь 2016'!EQ56</f>
        <v>0</v>
      </c>
      <c r="ER61" s="18">
        <f>'март 2016 '!ER56+'февраль 2016'!ER55+'январь 2016'!ER56</f>
        <v>0</v>
      </c>
      <c r="ES61" s="18">
        <f>'март 2016 '!ES56+'февраль 2016'!ES55+'январь 2016'!ES56</f>
        <v>0</v>
      </c>
      <c r="ET61" s="18">
        <f>'март 2016 '!ET56+'февраль 2016'!ET55+'январь 2016'!ET56</f>
        <v>0</v>
      </c>
      <c r="EU61" s="18">
        <f>'март 2016 '!EU56+'февраль 2016'!EU55+'январь 2016'!EU56</f>
        <v>0</v>
      </c>
      <c r="EV61" s="18">
        <f>'март 2016 '!EV56+'февраль 2016'!EV55+'январь 2016'!EV56</f>
        <v>0</v>
      </c>
      <c r="EW61" s="18">
        <f>'март 2016 '!EW56+'февраль 2016'!EW55+'январь 2016'!EW56</f>
        <v>0</v>
      </c>
      <c r="EX61" s="18">
        <f>'март 2016 '!EX56+'февраль 2016'!EX55+'январь 2016'!EX56</f>
        <v>0</v>
      </c>
      <c r="EY61" s="18">
        <f>'март 2016 '!EY56+'февраль 2016'!EY55+'январь 2016'!EY56</f>
        <v>0</v>
      </c>
      <c r="EZ61" s="18">
        <f>'март 2016 '!EZ56+'февраль 2016'!EZ55+'январь 2016'!EZ56</f>
        <v>0</v>
      </c>
      <c r="FA61" s="18">
        <f>'март 2016 '!FA56+'февраль 2016'!FA55+'январь 2016'!FA56</f>
        <v>0</v>
      </c>
      <c r="FB61" s="18">
        <f>'март 2016 '!FB56+'февраль 2016'!FB55+'январь 2016'!FB56</f>
        <v>0</v>
      </c>
      <c r="FC61" s="18">
        <f>'март 2016 '!FC56+'февраль 2016'!FC55+'январь 2016'!FC56</f>
        <v>0</v>
      </c>
      <c r="FD61" s="18">
        <f>'март 2016 '!FD56+'февраль 2016'!FD55+'январь 2016'!FD56</f>
        <v>0</v>
      </c>
      <c r="FE61" s="18">
        <f>'март 2016 '!FE56+'февраль 2016'!FE55+'январь 2016'!FE56</f>
        <v>0</v>
      </c>
      <c r="FF61" s="18">
        <f>'март 2016 '!FF56+'февраль 2016'!FF55+'январь 2016'!FF56</f>
        <v>0</v>
      </c>
      <c r="FG61" s="18">
        <f>'март 2016 '!FG56+'февраль 2016'!FG55+'январь 2016'!FG56</f>
        <v>0</v>
      </c>
      <c r="FH61" s="18">
        <f>'март 2016 '!FH56+'февраль 2016'!FH55+'январь 2016'!FH56</f>
        <v>0</v>
      </c>
      <c r="FI61" s="18">
        <f>'март 2016 '!FI56+'февраль 2016'!FI55+'январь 2016'!FI56</f>
        <v>0</v>
      </c>
      <c r="FJ61" s="18">
        <f>'март 2016 '!FJ56+'февраль 2016'!FJ55+'январь 2016'!FJ56</f>
        <v>0</v>
      </c>
      <c r="FK61" s="18">
        <f>'март 2016 '!FK56+'февраль 2016'!FK55+'январь 2016'!FK56</f>
        <v>0</v>
      </c>
      <c r="FL61" s="18">
        <f>'март 2016 '!FL56+'февраль 2016'!FL55+'январь 2016'!FL56</f>
        <v>0</v>
      </c>
      <c r="FM61" s="18">
        <f>'март 2016 '!FM56+'февраль 2016'!FM55+'январь 2016'!FM56</f>
        <v>0</v>
      </c>
      <c r="FN61" s="18">
        <f>'март 2016 '!FN56+'февраль 2016'!FN55+'январь 2016'!FN56</f>
        <v>0</v>
      </c>
      <c r="FO61" s="18">
        <f>'март 2016 '!FO56+'февраль 2016'!FO55+'январь 2016'!FO56</f>
        <v>0</v>
      </c>
      <c r="FP61" s="18">
        <f>'март 2016 '!FP56+'февраль 2016'!FP55+'январь 2016'!FP56</f>
        <v>0</v>
      </c>
      <c r="FQ61" s="18">
        <f>'март 2016 '!FQ56+'февраль 2016'!FQ55+'январь 2016'!FQ56</f>
        <v>0</v>
      </c>
      <c r="FR61" s="18">
        <f>'март 2016 '!FR56+'февраль 2016'!FR55+'январь 2016'!FR56</f>
        <v>0</v>
      </c>
      <c r="FS61" s="18">
        <f>'март 2016 '!FS56+'февраль 2016'!FS55+'январь 2016'!FS56</f>
        <v>0</v>
      </c>
      <c r="FT61" s="18">
        <f>'март 2016 '!FT56+'февраль 2016'!FT55+'январь 2016'!FT56</f>
        <v>0</v>
      </c>
      <c r="FU61" s="18">
        <f>'март 2016 '!FU56+'февраль 2016'!FU55+'январь 2016'!FU56</f>
        <v>0</v>
      </c>
      <c r="FV61" s="18">
        <f>'март 2016 '!FV56+'февраль 2016'!FV55+'январь 2016'!FV56</f>
        <v>0</v>
      </c>
      <c r="FW61" s="18">
        <f>'март 2016 '!FW56+'февраль 2016'!FW55+'январь 2016'!FW56</f>
        <v>0</v>
      </c>
      <c r="FX61" s="18">
        <f>'март 2016 '!FX56+'февраль 2016'!FX55+'январь 2016'!FX56</f>
        <v>0</v>
      </c>
      <c r="FY61" s="18">
        <f>'март 2016 '!FY56+'февраль 2016'!FY55+'январь 2016'!FY56</f>
        <v>0</v>
      </c>
      <c r="FZ61" s="18">
        <f>'март 2016 '!FZ56+'февраль 2016'!FZ55+'январь 2016'!FZ56</f>
        <v>0</v>
      </c>
      <c r="GA61" s="18">
        <f>'март 2016 '!GA56+'февраль 2016'!GA55+'январь 2016'!GA56</f>
        <v>0</v>
      </c>
      <c r="GB61" s="18">
        <f>'март 2016 '!GB56+'февраль 2016'!GB55+'январь 2016'!GB56</f>
        <v>0</v>
      </c>
      <c r="GC61" s="18">
        <f>'март 2016 '!GC56+'февраль 2016'!GC55+'январь 2016'!GC56</f>
        <v>0</v>
      </c>
      <c r="GD61" s="18">
        <f>'март 2016 '!GD56+'февраль 2016'!GD55+'январь 2016'!GD56</f>
        <v>0</v>
      </c>
      <c r="GE61" s="18">
        <f>'март 2016 '!GE56+'февраль 2016'!GE55+'январь 2016'!GE56</f>
        <v>0</v>
      </c>
      <c r="GF61" s="18">
        <f>'март 2016 '!GF56+'февраль 2016'!GF55+'январь 2016'!GF56</f>
        <v>0</v>
      </c>
      <c r="GG61" s="18">
        <f>'март 2016 '!GG56+'февраль 2016'!GG55+'январь 2016'!GG56</f>
        <v>0</v>
      </c>
      <c r="GH61" s="18">
        <f>'март 2016 '!GH56+'февраль 2016'!GH55+'январь 2016'!GH56</f>
        <v>0</v>
      </c>
      <c r="GI61" s="18">
        <f>'март 2016 '!GI56+'февраль 2016'!GI55+'январь 2016'!GI56</f>
        <v>0</v>
      </c>
      <c r="GJ61" s="18">
        <f>'март 2016 '!GJ56+'февраль 2016'!GJ55+'январь 2016'!GJ56</f>
        <v>0</v>
      </c>
      <c r="GK61" s="18">
        <f>'март 2016 '!GK56+'февраль 2016'!GK55+'январь 2016'!GK56</f>
        <v>0</v>
      </c>
      <c r="GL61" s="18">
        <f>'март 2016 '!GL56+'февраль 2016'!GL55+'январь 2016'!GL56</f>
        <v>0</v>
      </c>
      <c r="GM61" s="18">
        <f>'март 2016 '!GM56+'февраль 2016'!GM55+'январь 2016'!GM56</f>
        <v>0</v>
      </c>
      <c r="GN61" s="18">
        <f>'март 2016 '!GN56+'февраль 2016'!GN55+'январь 2016'!GN56</f>
        <v>0</v>
      </c>
      <c r="GO61" s="18">
        <f>'март 2016 '!GO56+'февраль 2016'!GO55+'январь 2016'!GO56</f>
        <v>0</v>
      </c>
      <c r="GP61" s="18">
        <f>'март 2016 '!GP56+'февраль 2016'!GP55+'январь 2016'!GP56</f>
        <v>0</v>
      </c>
      <c r="GQ61" s="18">
        <f>'март 2016 '!GQ56+'февраль 2016'!GQ55+'январь 2016'!GQ56</f>
        <v>0</v>
      </c>
      <c r="GR61" s="18">
        <f>'март 2016 '!GR56+'февраль 2016'!GR55+'январь 2016'!GR56</f>
        <v>0</v>
      </c>
      <c r="GS61" s="18">
        <f>'март 2016 '!GS56+'февраль 2016'!GS55+'январь 2016'!GS56</f>
        <v>0</v>
      </c>
      <c r="GT61" s="18">
        <f>'март 2016 '!GT56+'февраль 2016'!GT55+'январь 2016'!GT56</f>
        <v>0</v>
      </c>
      <c r="GU61" s="18">
        <f>'март 2016 '!GU56+'февраль 2016'!GU55+'январь 2016'!GU56</f>
        <v>0</v>
      </c>
      <c r="GV61" s="18">
        <f>'март 2016 '!GV56+'февраль 2016'!GV55+'январь 2016'!GV56</f>
        <v>0</v>
      </c>
      <c r="GW61" s="18">
        <f>'март 2016 '!GW56+'февраль 2016'!GW55+'январь 2016'!GW56</f>
        <v>0</v>
      </c>
      <c r="GX61" s="18">
        <f>'март 2016 '!GX56+'февраль 2016'!GX55+'январь 2016'!GX56</f>
        <v>0</v>
      </c>
      <c r="GY61" s="18">
        <f>'март 2016 '!GY56+'февраль 2016'!GY55+'январь 2016'!GY56</f>
        <v>0</v>
      </c>
      <c r="GZ61" s="18">
        <f>'март 2016 '!GZ56+'февраль 2016'!GZ55+'январь 2016'!GZ56</f>
        <v>0</v>
      </c>
      <c r="HA61" s="18">
        <f>'март 2016 '!HA56+'февраль 2016'!HA55+'январь 2016'!HA56</f>
        <v>0</v>
      </c>
      <c r="HB61" s="18">
        <f>'март 2016 '!HB56+'февраль 2016'!HB55+'январь 2016'!HB56</f>
        <v>0</v>
      </c>
      <c r="HC61" s="18">
        <f>'март 2016 '!HC56+'февраль 2016'!HC55+'январь 2016'!HC56</f>
        <v>0</v>
      </c>
      <c r="HD61" s="18">
        <f>'март 2016 '!HD56+'февраль 2016'!HD55+'январь 2016'!HD56</f>
        <v>0</v>
      </c>
      <c r="HE61" s="18">
        <f>'март 2016 '!HE56+'февраль 2016'!HE55+'январь 2016'!HE56</f>
        <v>0</v>
      </c>
      <c r="HF61" s="18">
        <f>'март 2016 '!HF56+'февраль 2016'!HF55+'январь 2016'!HF56</f>
        <v>0</v>
      </c>
      <c r="HG61" s="18">
        <f>'март 2016 '!HG56+'февраль 2016'!HG55+'январь 2016'!HG56</f>
        <v>0</v>
      </c>
      <c r="HH61" s="18">
        <f>'март 2016 '!HH56+'февраль 2016'!HH55+'январь 2016'!HH56</f>
        <v>0</v>
      </c>
      <c r="HI61" s="18">
        <f>'март 2016 '!HI56+'февраль 2016'!HI55+'январь 2016'!HI56</f>
        <v>0</v>
      </c>
      <c r="HJ61" s="18">
        <f>'март 2016 '!HJ56+'февраль 2016'!HJ55+'январь 2016'!HJ56</f>
        <v>0</v>
      </c>
      <c r="HK61" s="18">
        <f>'март 2016 '!HK56+'февраль 2016'!HK55+'январь 2016'!HK56</f>
        <v>0</v>
      </c>
      <c r="HL61" s="18">
        <f>'март 2016 '!HL56+'февраль 2016'!HL55+'январь 2016'!HL56</f>
        <v>0</v>
      </c>
      <c r="HM61" s="18">
        <f>'март 2016 '!HM56+'февраль 2016'!HM55+'январь 2016'!HM56</f>
        <v>0</v>
      </c>
      <c r="HN61" s="18">
        <f>'март 2016 '!HN56+'февраль 2016'!HN55+'январь 2016'!HN56</f>
        <v>0</v>
      </c>
      <c r="HO61" s="18">
        <f>'март 2016 '!HO56+'февраль 2016'!HO55+'январь 2016'!HO56</f>
        <v>0</v>
      </c>
      <c r="HP61" s="18">
        <f>'март 2016 '!HP56+'февраль 2016'!HP55+'январь 2016'!HP56</f>
        <v>0</v>
      </c>
      <c r="HQ61" s="18">
        <f>'март 2016 '!HQ56+'февраль 2016'!HQ55+'январь 2016'!HQ56</f>
        <v>0</v>
      </c>
      <c r="HR61" s="18">
        <f>'март 2016 '!HR56+'февраль 2016'!HR55+'январь 2016'!HR56</f>
        <v>0</v>
      </c>
      <c r="HS61" s="18">
        <f>'март 2016 '!HS56+'февраль 2016'!HS55+'январь 2016'!HS56</f>
        <v>0</v>
      </c>
      <c r="HT61" s="18">
        <f>'март 2016 '!HT56+'февраль 2016'!HT55+'январь 2016'!HT56</f>
        <v>0</v>
      </c>
      <c r="HU61" s="18">
        <f>'март 2016 '!HU56+'февраль 2016'!HU55+'январь 2016'!HU56</f>
        <v>0</v>
      </c>
      <c r="HV61" s="18">
        <f>'март 2016 '!HV56+'февраль 2016'!HV55+'январь 2016'!HV56</f>
        <v>0</v>
      </c>
      <c r="HW61" s="18">
        <f>'март 2016 '!HW56+'февраль 2016'!HW55+'январь 2016'!HW56</f>
        <v>0</v>
      </c>
      <c r="HX61" s="18">
        <f>'март 2016 '!HX56+'февраль 2016'!HX55+'январь 2016'!HX56</f>
        <v>0</v>
      </c>
      <c r="HY61" s="18">
        <f>'март 2016 '!HY56+'февраль 2016'!HY55+'январь 2016'!HY56</f>
        <v>0</v>
      </c>
      <c r="HZ61" s="18">
        <f>'март 2016 '!HZ56+'февраль 2016'!HZ55+'январь 2016'!HZ56</f>
        <v>0</v>
      </c>
      <c r="IA61" s="18">
        <f>'март 2016 '!IA56+'февраль 2016'!IA55+'январь 2016'!IA56</f>
        <v>0</v>
      </c>
      <c r="IB61" s="18">
        <f>'март 2016 '!IB56+'февраль 2016'!IB55+'январь 2016'!IB56</f>
        <v>0</v>
      </c>
      <c r="IC61" s="18">
        <f>'март 2016 '!IC56+'февраль 2016'!IC55+'январь 2016'!IC56</f>
        <v>0</v>
      </c>
      <c r="ID61" s="18">
        <f>'март 2016 '!ID56+'февраль 2016'!ID55+'январь 2016'!ID56</f>
        <v>0</v>
      </c>
      <c r="IE61" s="18">
        <f>'март 2016 '!IE56+'февраль 2016'!IE55+'январь 2016'!IE56</f>
        <v>0</v>
      </c>
      <c r="IF61" s="18">
        <f>'март 2016 '!IF56+'февраль 2016'!IF55+'январь 2016'!IF56</f>
        <v>0</v>
      </c>
    </row>
    <row r="62" spans="1:240" ht="13.5" customHeight="1">
      <c r="A62" s="15"/>
      <c r="B62" s="45"/>
      <c r="C62" s="16" t="s">
        <v>17</v>
      </c>
      <c r="D62" s="23">
        <f t="shared" si="4"/>
        <v>0</v>
      </c>
      <c r="E62" s="17">
        <f t="shared" si="5"/>
        <v>0</v>
      </c>
      <c r="F62" s="17"/>
      <c r="G62" s="18">
        <f>'март 2016 '!G57+'февраль 2016'!G56+'январь 2016'!G57</f>
        <v>0</v>
      </c>
      <c r="H62" s="18">
        <f>'март 2016 '!H57+'февраль 2016'!H56+'январь 2016'!H57</f>
        <v>0</v>
      </c>
      <c r="I62" s="18">
        <f>'март 2016 '!I57+'февраль 2016'!I56+'январь 2016'!I57</f>
        <v>0</v>
      </c>
      <c r="J62" s="18">
        <f>'март 2016 '!J57+'февраль 2016'!J56+'январь 2016'!J57</f>
        <v>0</v>
      </c>
      <c r="K62" s="18">
        <f>'март 2016 '!K57+'февраль 2016'!K56+'январь 2016'!K57</f>
        <v>0</v>
      </c>
      <c r="L62" s="18">
        <f>'март 2016 '!L57+'февраль 2016'!L56+'январь 2016'!L57</f>
        <v>0</v>
      </c>
      <c r="M62" s="18">
        <f>'март 2016 '!M57+'февраль 2016'!M56+'январь 2016'!M57</f>
        <v>0</v>
      </c>
      <c r="N62" s="18">
        <f>'март 2016 '!N57+'февраль 2016'!N56+'январь 2016'!N57</f>
        <v>0</v>
      </c>
      <c r="O62" s="18">
        <f>'март 2016 '!O57+'февраль 2016'!O56+'январь 2016'!O57</f>
        <v>0</v>
      </c>
      <c r="P62" s="18">
        <f>'март 2016 '!P57+'февраль 2016'!P56+'январь 2016'!P57</f>
        <v>0</v>
      </c>
      <c r="Q62" s="18">
        <f>'март 2016 '!Q57+'февраль 2016'!Q56+'январь 2016'!Q57</f>
        <v>0</v>
      </c>
      <c r="R62" s="18">
        <f>'март 2016 '!R57+'февраль 2016'!R56+'январь 2016'!R57</f>
        <v>0</v>
      </c>
      <c r="S62" s="18">
        <f>'март 2016 '!S57+'февраль 2016'!S56+'январь 2016'!S57</f>
        <v>0</v>
      </c>
      <c r="T62" s="18">
        <f>'март 2016 '!T57+'февраль 2016'!T56+'январь 2016'!T57</f>
        <v>0</v>
      </c>
      <c r="U62" s="18">
        <f>'март 2016 '!U57+'февраль 2016'!U56+'январь 2016'!U57</f>
        <v>0</v>
      </c>
      <c r="V62" s="18">
        <f>'март 2016 '!V57+'февраль 2016'!V56+'январь 2016'!V57</f>
        <v>0</v>
      </c>
      <c r="W62" s="18">
        <f>'март 2016 '!W57+'февраль 2016'!W56+'январь 2016'!W57</f>
        <v>0</v>
      </c>
      <c r="X62" s="18">
        <f>'март 2016 '!X57+'февраль 2016'!X56+'январь 2016'!X57</f>
        <v>0</v>
      </c>
      <c r="Y62" s="18">
        <f>'март 2016 '!Y57+'февраль 2016'!Y56+'январь 2016'!Y57</f>
        <v>0</v>
      </c>
      <c r="Z62" s="18">
        <f>'март 2016 '!Z57+'февраль 2016'!Z56+'январь 2016'!Z57</f>
        <v>0</v>
      </c>
      <c r="AA62" s="18">
        <f>'март 2016 '!AA57+'февраль 2016'!AA56+'январь 2016'!AA57</f>
        <v>0</v>
      </c>
      <c r="AB62" s="18">
        <f>'март 2016 '!AB57+'февраль 2016'!AB56+'январь 2016'!AB57</f>
        <v>0</v>
      </c>
      <c r="AC62" s="18">
        <f>'март 2016 '!AC57+'февраль 2016'!AC56+'январь 2016'!AC57</f>
        <v>0</v>
      </c>
      <c r="AD62" s="18">
        <f>'март 2016 '!AD57+'февраль 2016'!AD56+'январь 2016'!AD57</f>
        <v>0</v>
      </c>
      <c r="AE62" s="18">
        <f>'март 2016 '!AE57+'февраль 2016'!AE56+'январь 2016'!AE57</f>
        <v>0</v>
      </c>
      <c r="AF62" s="18">
        <f>'март 2016 '!AF57+'февраль 2016'!AF56+'январь 2016'!AF57</f>
        <v>0</v>
      </c>
      <c r="AG62" s="18">
        <f>'март 2016 '!AG57+'февраль 2016'!AG56+'январь 2016'!AG57</f>
        <v>0</v>
      </c>
      <c r="AH62" s="18">
        <f>'март 2016 '!AH57+'февраль 2016'!AH56+'январь 2016'!AH57</f>
        <v>0</v>
      </c>
      <c r="AI62" s="18">
        <f>'март 2016 '!AI57+'февраль 2016'!AI56+'январь 2016'!AI57</f>
        <v>0</v>
      </c>
      <c r="AJ62" s="18">
        <f>'март 2016 '!AJ57+'февраль 2016'!AJ56+'январь 2016'!AJ57</f>
        <v>0</v>
      </c>
      <c r="AK62" s="18">
        <f>'март 2016 '!AK57+'февраль 2016'!AK56+'январь 2016'!AK57</f>
        <v>0</v>
      </c>
      <c r="AL62" s="18">
        <f>'март 2016 '!AL57+'февраль 2016'!AL56+'январь 2016'!AL57</f>
        <v>0</v>
      </c>
      <c r="AM62" s="18">
        <f>'март 2016 '!AM57+'февраль 2016'!AM56+'январь 2016'!AM57</f>
        <v>0</v>
      </c>
      <c r="AN62" s="18">
        <f>'март 2016 '!AN57+'февраль 2016'!AN56+'январь 2016'!AN57</f>
        <v>0</v>
      </c>
      <c r="AO62" s="18">
        <f>'март 2016 '!AO57+'февраль 2016'!AO56+'январь 2016'!AO57</f>
        <v>0</v>
      </c>
      <c r="AP62" s="18">
        <f>'март 2016 '!AP57+'февраль 2016'!AP56+'январь 2016'!AP57</f>
        <v>0</v>
      </c>
      <c r="AQ62" s="18">
        <f>'март 2016 '!AQ57+'февраль 2016'!AQ56+'январь 2016'!AQ57</f>
        <v>0</v>
      </c>
      <c r="AR62" s="18">
        <f>'март 2016 '!AR57+'февраль 2016'!AR56+'январь 2016'!AR57</f>
        <v>0</v>
      </c>
      <c r="AS62" s="18">
        <f>'март 2016 '!AS57+'февраль 2016'!AS56+'январь 2016'!AS57</f>
        <v>0</v>
      </c>
      <c r="AT62" s="18">
        <f>'март 2016 '!AT57+'февраль 2016'!AT56+'январь 2016'!AT57</f>
        <v>0</v>
      </c>
      <c r="AU62" s="18">
        <f>'март 2016 '!AU57+'февраль 2016'!AU56+'январь 2016'!AU57</f>
        <v>0</v>
      </c>
      <c r="AV62" s="18">
        <f>'март 2016 '!AV57+'февраль 2016'!AV56+'январь 2016'!AV57</f>
        <v>0</v>
      </c>
      <c r="AW62" s="18">
        <f>'март 2016 '!AW57+'февраль 2016'!AW56+'январь 2016'!AW57</f>
        <v>0</v>
      </c>
      <c r="AX62" s="18">
        <f>'март 2016 '!AX57+'февраль 2016'!AX56+'январь 2016'!AX57</f>
        <v>0</v>
      </c>
      <c r="AY62" s="18">
        <f>'март 2016 '!AY57+'февраль 2016'!AY56+'январь 2016'!AY57</f>
        <v>0</v>
      </c>
      <c r="AZ62" s="18">
        <f>'март 2016 '!AZ57+'февраль 2016'!AZ56+'январь 2016'!AZ57</f>
        <v>0</v>
      </c>
      <c r="BA62" s="18">
        <f>'март 2016 '!BA57+'февраль 2016'!BA56+'январь 2016'!BA57</f>
        <v>0</v>
      </c>
      <c r="BB62" s="18">
        <f>'март 2016 '!BB57+'февраль 2016'!BB56+'январь 2016'!BB57</f>
        <v>0</v>
      </c>
      <c r="BC62" s="18">
        <f>'март 2016 '!BC57+'февраль 2016'!BC56+'январь 2016'!BC57</f>
        <v>0</v>
      </c>
      <c r="BD62" s="18">
        <f>'март 2016 '!BD57+'февраль 2016'!BD56+'январь 2016'!BD57</f>
        <v>0</v>
      </c>
      <c r="BE62" s="18">
        <f>'март 2016 '!BE57+'февраль 2016'!BE56+'январь 2016'!BE57</f>
        <v>0</v>
      </c>
      <c r="BF62" s="18">
        <f>'март 2016 '!BF57+'февраль 2016'!BF56+'январь 2016'!BF57</f>
        <v>0</v>
      </c>
      <c r="BG62" s="18">
        <f>'март 2016 '!BG57+'февраль 2016'!BG56+'январь 2016'!BG57</f>
        <v>0</v>
      </c>
      <c r="BH62" s="18">
        <f>'март 2016 '!BH57+'февраль 2016'!BH56+'январь 2016'!BH57</f>
        <v>0</v>
      </c>
      <c r="BI62" s="18">
        <f>'март 2016 '!BI57+'февраль 2016'!BI56+'январь 2016'!BI57</f>
        <v>0</v>
      </c>
      <c r="BJ62" s="18">
        <f>'март 2016 '!BJ57+'февраль 2016'!BJ56+'январь 2016'!BJ57</f>
        <v>0</v>
      </c>
      <c r="BK62" s="18">
        <f>'март 2016 '!BK57+'февраль 2016'!BK56+'январь 2016'!BK57</f>
        <v>0</v>
      </c>
      <c r="BL62" s="18">
        <f>'март 2016 '!BL57+'февраль 2016'!BL56+'январь 2016'!BL57</f>
        <v>0</v>
      </c>
      <c r="BM62" s="18">
        <f>'март 2016 '!BM57+'февраль 2016'!BM56+'январь 2016'!BM57</f>
        <v>0</v>
      </c>
      <c r="BN62" s="18">
        <f>'март 2016 '!BN57+'февраль 2016'!BN56+'январь 2016'!BN57</f>
        <v>0</v>
      </c>
      <c r="BO62" s="18">
        <f>'март 2016 '!BO57+'февраль 2016'!BO56+'январь 2016'!BO57</f>
        <v>0</v>
      </c>
      <c r="BP62" s="18">
        <f>'март 2016 '!BP57+'февраль 2016'!BP56+'январь 2016'!BP57</f>
        <v>0</v>
      </c>
      <c r="BQ62" s="18">
        <f>'март 2016 '!BQ57+'февраль 2016'!BQ56+'январь 2016'!BQ57</f>
        <v>0</v>
      </c>
      <c r="BR62" s="18">
        <f>'март 2016 '!BR57+'февраль 2016'!BR56+'январь 2016'!BR57</f>
        <v>0</v>
      </c>
      <c r="BS62" s="18">
        <f>'март 2016 '!BS57+'февраль 2016'!BS56+'январь 2016'!BS57</f>
        <v>0</v>
      </c>
      <c r="BT62" s="18">
        <f>'март 2016 '!BT57+'февраль 2016'!BT56+'январь 2016'!BT57</f>
        <v>0</v>
      </c>
      <c r="BU62" s="18">
        <f>'март 2016 '!BU57+'февраль 2016'!BU56+'январь 2016'!BU57</f>
        <v>0</v>
      </c>
      <c r="BV62" s="18">
        <f>'март 2016 '!BV57+'февраль 2016'!BV56+'январь 2016'!BV57</f>
        <v>0</v>
      </c>
      <c r="BW62" s="18">
        <f>'март 2016 '!BW57+'февраль 2016'!BW56+'январь 2016'!BW57</f>
        <v>0</v>
      </c>
      <c r="BX62" s="18">
        <f>'март 2016 '!BX57+'февраль 2016'!BX56+'январь 2016'!BX57</f>
        <v>0</v>
      </c>
      <c r="BY62" s="18">
        <f>'март 2016 '!BY57+'февраль 2016'!BY56+'январь 2016'!BY57</f>
        <v>0</v>
      </c>
      <c r="BZ62" s="18">
        <f>'март 2016 '!BZ57+'февраль 2016'!BZ56+'январь 2016'!BZ57</f>
        <v>0</v>
      </c>
      <c r="CA62" s="18">
        <f>'март 2016 '!CA57+'февраль 2016'!CA56+'январь 2016'!CA57</f>
        <v>0</v>
      </c>
      <c r="CB62" s="18">
        <f>'март 2016 '!CB57+'февраль 2016'!CB56+'январь 2016'!CB57</f>
        <v>0</v>
      </c>
      <c r="CC62" s="18">
        <f>'март 2016 '!CC57+'февраль 2016'!CC56+'январь 2016'!CC57</f>
        <v>0</v>
      </c>
      <c r="CD62" s="18">
        <f>'март 2016 '!CD57+'февраль 2016'!CD56+'январь 2016'!CD57</f>
        <v>0</v>
      </c>
      <c r="CE62" s="18">
        <f>'март 2016 '!CE57+'февраль 2016'!CE56+'январь 2016'!CE57</f>
        <v>0</v>
      </c>
      <c r="CF62" s="18">
        <f>'март 2016 '!CF57+'февраль 2016'!CF56+'январь 2016'!CF57</f>
        <v>0</v>
      </c>
      <c r="CG62" s="18">
        <f>'март 2016 '!CG57+'февраль 2016'!CG56+'январь 2016'!CG57</f>
        <v>0</v>
      </c>
      <c r="CH62" s="18">
        <f>'март 2016 '!CH57+'февраль 2016'!CH56+'январь 2016'!CH57</f>
        <v>0</v>
      </c>
      <c r="CI62" s="18">
        <f>'март 2016 '!CI57+'февраль 2016'!CI56+'январь 2016'!CI57</f>
        <v>0</v>
      </c>
      <c r="CJ62" s="18">
        <f>'март 2016 '!CJ57+'февраль 2016'!CJ56+'январь 2016'!CJ57</f>
        <v>0</v>
      </c>
      <c r="CK62" s="18">
        <f>'март 2016 '!CK57+'февраль 2016'!CK56+'январь 2016'!CK57</f>
        <v>0</v>
      </c>
      <c r="CL62" s="18">
        <f>'март 2016 '!CL57+'февраль 2016'!CL56+'январь 2016'!CL57</f>
        <v>0</v>
      </c>
      <c r="CM62" s="18">
        <f>'март 2016 '!CM57+'февраль 2016'!CM56+'январь 2016'!CM57</f>
        <v>0</v>
      </c>
      <c r="CN62" s="18">
        <f>'март 2016 '!CN57+'февраль 2016'!CN56+'январь 2016'!CN57</f>
        <v>0</v>
      </c>
      <c r="CO62" s="18">
        <f>'март 2016 '!CO57+'февраль 2016'!CO56+'январь 2016'!CO57</f>
        <v>0</v>
      </c>
      <c r="CP62" s="18">
        <f>'март 2016 '!CP57+'февраль 2016'!CP56+'январь 2016'!CP57</f>
        <v>0</v>
      </c>
      <c r="CQ62" s="18">
        <f>'март 2016 '!CQ57+'февраль 2016'!CQ56+'январь 2016'!CQ57</f>
        <v>0</v>
      </c>
      <c r="CR62" s="18">
        <f>'март 2016 '!CR57+'февраль 2016'!CR56+'январь 2016'!CR57</f>
        <v>0</v>
      </c>
      <c r="CS62" s="18">
        <f>'март 2016 '!CS57+'февраль 2016'!CS56+'январь 2016'!CS57</f>
        <v>0</v>
      </c>
      <c r="CT62" s="18">
        <f>'март 2016 '!CT57+'февраль 2016'!CT56+'январь 2016'!CT57</f>
        <v>0</v>
      </c>
      <c r="CU62" s="18">
        <f>'март 2016 '!CU57+'февраль 2016'!CU56+'январь 2016'!CU57</f>
        <v>0</v>
      </c>
      <c r="CV62" s="18">
        <f>'март 2016 '!CV57+'февраль 2016'!CV56+'январь 2016'!CV57</f>
        <v>0</v>
      </c>
      <c r="CW62" s="18">
        <f>'март 2016 '!CW57+'февраль 2016'!CW56+'январь 2016'!CW57</f>
        <v>0</v>
      </c>
      <c r="CX62" s="18">
        <f>'март 2016 '!CX57+'февраль 2016'!CX56+'январь 2016'!CX57</f>
        <v>0</v>
      </c>
      <c r="CY62" s="18">
        <f>'март 2016 '!CY57+'февраль 2016'!CY56+'январь 2016'!CY57</f>
        <v>0</v>
      </c>
      <c r="CZ62" s="18">
        <f>'март 2016 '!CZ57+'февраль 2016'!CZ56+'январь 2016'!CZ57</f>
        <v>0</v>
      </c>
      <c r="DA62" s="18">
        <f>'март 2016 '!DA57+'февраль 2016'!DA56+'январь 2016'!DA57</f>
        <v>0</v>
      </c>
      <c r="DB62" s="18">
        <f>'март 2016 '!DB57+'февраль 2016'!DB56+'январь 2016'!DB57</f>
        <v>0</v>
      </c>
      <c r="DC62" s="18">
        <f>'март 2016 '!DC57+'февраль 2016'!DC56+'январь 2016'!DC57</f>
        <v>0</v>
      </c>
      <c r="DD62" s="18">
        <f>'март 2016 '!DD57+'февраль 2016'!DD56+'январь 2016'!DD57</f>
        <v>0</v>
      </c>
      <c r="DE62" s="18">
        <f>'март 2016 '!DE57+'февраль 2016'!DE56+'январь 2016'!DE57</f>
        <v>0</v>
      </c>
      <c r="DF62" s="18">
        <f>'март 2016 '!DF57+'февраль 2016'!DF56+'январь 2016'!DF57</f>
        <v>0</v>
      </c>
      <c r="DG62" s="18">
        <f>'март 2016 '!DG57+'февраль 2016'!DG56+'январь 2016'!DG57</f>
        <v>0</v>
      </c>
      <c r="DH62" s="18">
        <f>'март 2016 '!DH57+'февраль 2016'!DH56+'январь 2016'!DH57</f>
        <v>0</v>
      </c>
      <c r="DI62" s="18">
        <f>'март 2016 '!DI57+'февраль 2016'!DI56+'январь 2016'!DI57</f>
        <v>0</v>
      </c>
      <c r="DJ62" s="18">
        <f>'март 2016 '!DJ57+'февраль 2016'!DJ56+'январь 2016'!DJ57</f>
        <v>0</v>
      </c>
      <c r="DK62" s="18">
        <f>'март 2016 '!DK57+'февраль 2016'!DK56+'январь 2016'!DK57</f>
        <v>0</v>
      </c>
      <c r="DL62" s="18">
        <f>'март 2016 '!DL57+'февраль 2016'!DL56+'январь 2016'!DL57</f>
        <v>0</v>
      </c>
      <c r="DM62" s="18">
        <f>'март 2016 '!DM57+'февраль 2016'!DM56+'январь 2016'!DM57</f>
        <v>0</v>
      </c>
      <c r="DN62" s="18">
        <f>'март 2016 '!DN57+'февраль 2016'!DN56+'январь 2016'!DN57</f>
        <v>0</v>
      </c>
      <c r="DO62" s="18">
        <f>'март 2016 '!DO57+'февраль 2016'!DO56+'январь 2016'!DO57</f>
        <v>0</v>
      </c>
      <c r="DP62" s="18">
        <f>'март 2016 '!DP57+'февраль 2016'!DP56+'январь 2016'!DP57</f>
        <v>0</v>
      </c>
      <c r="DQ62" s="18">
        <f>'март 2016 '!DQ57+'февраль 2016'!DQ56+'январь 2016'!DQ57</f>
        <v>0</v>
      </c>
      <c r="DR62" s="18">
        <f>'март 2016 '!DR57+'февраль 2016'!DR56+'январь 2016'!DR57</f>
        <v>0</v>
      </c>
      <c r="DS62" s="18">
        <f>'март 2016 '!DS57+'февраль 2016'!DS56+'январь 2016'!DS57</f>
        <v>0</v>
      </c>
      <c r="DT62" s="18">
        <f>'март 2016 '!DT57+'февраль 2016'!DT56+'январь 2016'!DT57</f>
        <v>0</v>
      </c>
      <c r="DU62" s="18">
        <f>'март 2016 '!DU57+'февраль 2016'!DU56+'январь 2016'!DU57</f>
        <v>0</v>
      </c>
      <c r="DV62" s="18">
        <f>'март 2016 '!DV57+'февраль 2016'!DV56+'январь 2016'!DV57</f>
        <v>0</v>
      </c>
      <c r="DW62" s="18">
        <f>'март 2016 '!DW57+'февраль 2016'!DW56+'январь 2016'!DW57</f>
        <v>0</v>
      </c>
      <c r="DX62" s="18">
        <f>'март 2016 '!DX57+'февраль 2016'!DX56+'январь 2016'!DX57</f>
        <v>0</v>
      </c>
      <c r="DY62" s="18">
        <f>'март 2016 '!DY57+'февраль 2016'!DY56+'январь 2016'!DY57</f>
        <v>0</v>
      </c>
      <c r="DZ62" s="18">
        <f>'март 2016 '!DZ57+'февраль 2016'!DZ56+'январь 2016'!DZ57</f>
        <v>0</v>
      </c>
      <c r="EA62" s="18">
        <f>'март 2016 '!EA57+'февраль 2016'!EA56+'январь 2016'!EA57</f>
        <v>0</v>
      </c>
      <c r="EB62" s="18">
        <f>'март 2016 '!EB57+'февраль 2016'!EB56+'январь 2016'!EB57</f>
        <v>0</v>
      </c>
      <c r="EC62" s="18">
        <f>'март 2016 '!EC57+'февраль 2016'!EC56+'январь 2016'!EC57</f>
        <v>0</v>
      </c>
      <c r="ED62" s="18">
        <f>'март 2016 '!ED57+'февраль 2016'!ED56+'январь 2016'!ED57</f>
        <v>0</v>
      </c>
      <c r="EE62" s="18">
        <f>'март 2016 '!EE57+'февраль 2016'!EE56+'январь 2016'!EE57</f>
        <v>0</v>
      </c>
      <c r="EF62" s="18">
        <f>'март 2016 '!EF57+'февраль 2016'!EF56+'январь 2016'!EF57</f>
        <v>0</v>
      </c>
      <c r="EG62" s="18">
        <f>'март 2016 '!EG57+'февраль 2016'!EG56+'январь 2016'!EG57</f>
        <v>0</v>
      </c>
      <c r="EH62" s="18">
        <f>'март 2016 '!EH57+'февраль 2016'!EH56+'январь 2016'!EH57</f>
        <v>0</v>
      </c>
      <c r="EI62" s="18">
        <f>'март 2016 '!EI57+'февраль 2016'!EI56+'январь 2016'!EI57</f>
        <v>0</v>
      </c>
      <c r="EJ62" s="18">
        <f>'март 2016 '!EJ57+'февраль 2016'!EJ56+'январь 2016'!EJ57</f>
        <v>0</v>
      </c>
      <c r="EK62" s="18">
        <f>'март 2016 '!EK57+'февраль 2016'!EK56+'январь 2016'!EK57</f>
        <v>0</v>
      </c>
      <c r="EL62" s="18">
        <f>'март 2016 '!EL57+'февраль 2016'!EL56+'январь 2016'!EL57</f>
        <v>0</v>
      </c>
      <c r="EM62" s="18">
        <f>'март 2016 '!EM57+'февраль 2016'!EM56+'январь 2016'!EM57</f>
        <v>0</v>
      </c>
      <c r="EN62" s="18">
        <f>'март 2016 '!EN57+'февраль 2016'!EN56+'январь 2016'!EN57</f>
        <v>0</v>
      </c>
      <c r="EO62" s="18">
        <f>'март 2016 '!EO57+'февраль 2016'!EO56+'январь 2016'!EO57</f>
        <v>0</v>
      </c>
      <c r="EP62" s="18">
        <f>'март 2016 '!EP57+'февраль 2016'!EP56+'январь 2016'!EP57</f>
        <v>0</v>
      </c>
      <c r="EQ62" s="18">
        <f>'март 2016 '!EQ57+'февраль 2016'!EQ56+'январь 2016'!EQ57</f>
        <v>0</v>
      </c>
      <c r="ER62" s="18">
        <f>'март 2016 '!ER57+'февраль 2016'!ER56+'январь 2016'!ER57</f>
        <v>0</v>
      </c>
      <c r="ES62" s="18">
        <f>'март 2016 '!ES57+'февраль 2016'!ES56+'январь 2016'!ES57</f>
        <v>0</v>
      </c>
      <c r="ET62" s="18">
        <f>'март 2016 '!ET57+'февраль 2016'!ET56+'январь 2016'!ET57</f>
        <v>0</v>
      </c>
      <c r="EU62" s="18">
        <f>'март 2016 '!EU57+'февраль 2016'!EU56+'январь 2016'!EU57</f>
        <v>0</v>
      </c>
      <c r="EV62" s="18">
        <f>'март 2016 '!EV57+'февраль 2016'!EV56+'январь 2016'!EV57</f>
        <v>0</v>
      </c>
      <c r="EW62" s="18">
        <f>'март 2016 '!EW57+'февраль 2016'!EW56+'январь 2016'!EW57</f>
        <v>0</v>
      </c>
      <c r="EX62" s="18">
        <f>'март 2016 '!EX57+'февраль 2016'!EX56+'январь 2016'!EX57</f>
        <v>0</v>
      </c>
      <c r="EY62" s="18">
        <f>'март 2016 '!EY57+'февраль 2016'!EY56+'январь 2016'!EY57</f>
        <v>0</v>
      </c>
      <c r="EZ62" s="18">
        <f>'март 2016 '!EZ57+'февраль 2016'!EZ56+'январь 2016'!EZ57</f>
        <v>0</v>
      </c>
      <c r="FA62" s="18">
        <f>'март 2016 '!FA57+'февраль 2016'!FA56+'январь 2016'!FA57</f>
        <v>0</v>
      </c>
      <c r="FB62" s="18">
        <f>'март 2016 '!FB57+'февраль 2016'!FB56+'январь 2016'!FB57</f>
        <v>0</v>
      </c>
      <c r="FC62" s="18">
        <f>'март 2016 '!FC57+'февраль 2016'!FC56+'январь 2016'!FC57</f>
        <v>0</v>
      </c>
      <c r="FD62" s="18">
        <f>'март 2016 '!FD57+'февраль 2016'!FD56+'январь 2016'!FD57</f>
        <v>0</v>
      </c>
      <c r="FE62" s="18">
        <f>'март 2016 '!FE57+'февраль 2016'!FE56+'январь 2016'!FE57</f>
        <v>0</v>
      </c>
      <c r="FF62" s="18">
        <f>'март 2016 '!FF57+'февраль 2016'!FF56+'январь 2016'!FF57</f>
        <v>0</v>
      </c>
      <c r="FG62" s="18">
        <f>'март 2016 '!FG57+'февраль 2016'!FG56+'январь 2016'!FG57</f>
        <v>0</v>
      </c>
      <c r="FH62" s="18">
        <f>'март 2016 '!FH57+'февраль 2016'!FH56+'январь 2016'!FH57</f>
        <v>0</v>
      </c>
      <c r="FI62" s="18">
        <f>'март 2016 '!FI57+'февраль 2016'!FI56+'январь 2016'!FI57</f>
        <v>0</v>
      </c>
      <c r="FJ62" s="18">
        <f>'март 2016 '!FJ57+'февраль 2016'!FJ56+'январь 2016'!FJ57</f>
        <v>0</v>
      </c>
      <c r="FK62" s="18">
        <f>'март 2016 '!FK57+'февраль 2016'!FK56+'январь 2016'!FK57</f>
        <v>0</v>
      </c>
      <c r="FL62" s="18">
        <f>'март 2016 '!FL57+'февраль 2016'!FL56+'январь 2016'!FL57</f>
        <v>0</v>
      </c>
      <c r="FM62" s="18">
        <f>'март 2016 '!FM57+'февраль 2016'!FM56+'январь 2016'!FM57</f>
        <v>0</v>
      </c>
      <c r="FN62" s="18">
        <f>'март 2016 '!FN57+'февраль 2016'!FN56+'январь 2016'!FN57</f>
        <v>0</v>
      </c>
      <c r="FO62" s="18">
        <f>'март 2016 '!FO57+'февраль 2016'!FO56+'январь 2016'!FO57</f>
        <v>0</v>
      </c>
      <c r="FP62" s="18">
        <f>'март 2016 '!FP57+'февраль 2016'!FP56+'январь 2016'!FP57</f>
        <v>0</v>
      </c>
      <c r="FQ62" s="18">
        <f>'март 2016 '!FQ57+'февраль 2016'!FQ56+'январь 2016'!FQ57</f>
        <v>0</v>
      </c>
      <c r="FR62" s="18">
        <f>'март 2016 '!FR57+'февраль 2016'!FR56+'январь 2016'!FR57</f>
        <v>0</v>
      </c>
      <c r="FS62" s="18">
        <f>'март 2016 '!FS57+'февраль 2016'!FS56+'январь 2016'!FS57</f>
        <v>0</v>
      </c>
      <c r="FT62" s="18">
        <f>'март 2016 '!FT57+'февраль 2016'!FT56+'январь 2016'!FT57</f>
        <v>0</v>
      </c>
      <c r="FU62" s="18">
        <f>'март 2016 '!FU57+'февраль 2016'!FU56+'январь 2016'!FU57</f>
        <v>0</v>
      </c>
      <c r="FV62" s="18">
        <f>'март 2016 '!FV57+'февраль 2016'!FV56+'январь 2016'!FV57</f>
        <v>0</v>
      </c>
      <c r="FW62" s="18">
        <f>'март 2016 '!FW57+'февраль 2016'!FW56+'январь 2016'!FW57</f>
        <v>0</v>
      </c>
      <c r="FX62" s="18">
        <f>'март 2016 '!FX57+'февраль 2016'!FX56+'январь 2016'!FX57</f>
        <v>0</v>
      </c>
      <c r="FY62" s="18">
        <f>'март 2016 '!FY57+'февраль 2016'!FY56+'январь 2016'!FY57</f>
        <v>0</v>
      </c>
      <c r="FZ62" s="18">
        <f>'март 2016 '!FZ57+'февраль 2016'!FZ56+'январь 2016'!FZ57</f>
        <v>0</v>
      </c>
      <c r="GA62" s="18">
        <f>'март 2016 '!GA57+'февраль 2016'!GA56+'январь 2016'!GA57</f>
        <v>0</v>
      </c>
      <c r="GB62" s="18">
        <f>'март 2016 '!GB57+'февраль 2016'!GB56+'январь 2016'!GB57</f>
        <v>0</v>
      </c>
      <c r="GC62" s="18">
        <f>'март 2016 '!GC57+'февраль 2016'!GC56+'январь 2016'!GC57</f>
        <v>0</v>
      </c>
      <c r="GD62" s="18">
        <f>'март 2016 '!GD57+'февраль 2016'!GD56+'январь 2016'!GD57</f>
        <v>0</v>
      </c>
      <c r="GE62" s="18">
        <f>'март 2016 '!GE57+'февраль 2016'!GE56+'январь 2016'!GE57</f>
        <v>0</v>
      </c>
      <c r="GF62" s="18">
        <f>'март 2016 '!GF57+'февраль 2016'!GF56+'январь 2016'!GF57</f>
        <v>0</v>
      </c>
      <c r="GG62" s="18">
        <f>'март 2016 '!GG57+'февраль 2016'!GG56+'январь 2016'!GG57</f>
        <v>0</v>
      </c>
      <c r="GH62" s="18">
        <f>'март 2016 '!GH57+'февраль 2016'!GH56+'январь 2016'!GH57</f>
        <v>0</v>
      </c>
      <c r="GI62" s="18">
        <f>'март 2016 '!GI57+'февраль 2016'!GI56+'январь 2016'!GI57</f>
        <v>0</v>
      </c>
      <c r="GJ62" s="18">
        <f>'март 2016 '!GJ57+'февраль 2016'!GJ56+'январь 2016'!GJ57</f>
        <v>0</v>
      </c>
      <c r="GK62" s="18">
        <f>'март 2016 '!GK57+'февраль 2016'!GK56+'январь 2016'!GK57</f>
        <v>0</v>
      </c>
      <c r="GL62" s="18">
        <f>'март 2016 '!GL57+'февраль 2016'!GL56+'январь 2016'!GL57</f>
        <v>0</v>
      </c>
      <c r="GM62" s="18">
        <f>'март 2016 '!GM57+'февраль 2016'!GM56+'январь 2016'!GM57</f>
        <v>0</v>
      </c>
      <c r="GN62" s="18">
        <f>'март 2016 '!GN57+'февраль 2016'!GN56+'январь 2016'!GN57</f>
        <v>0</v>
      </c>
      <c r="GO62" s="18">
        <f>'март 2016 '!GO57+'февраль 2016'!GO56+'январь 2016'!GO57</f>
        <v>0</v>
      </c>
      <c r="GP62" s="18">
        <f>'март 2016 '!GP57+'февраль 2016'!GP56+'январь 2016'!GP57</f>
        <v>0</v>
      </c>
      <c r="GQ62" s="18">
        <f>'март 2016 '!GQ57+'февраль 2016'!GQ56+'январь 2016'!GQ57</f>
        <v>0</v>
      </c>
      <c r="GR62" s="18">
        <f>'март 2016 '!GR57+'февраль 2016'!GR56+'январь 2016'!GR57</f>
        <v>0</v>
      </c>
      <c r="GS62" s="18">
        <f>'март 2016 '!GS57+'февраль 2016'!GS56+'январь 2016'!GS57</f>
        <v>0</v>
      </c>
      <c r="GT62" s="18">
        <f>'март 2016 '!GT57+'февраль 2016'!GT56+'январь 2016'!GT57</f>
        <v>0</v>
      </c>
      <c r="GU62" s="18">
        <f>'март 2016 '!GU57+'февраль 2016'!GU56+'январь 2016'!GU57</f>
        <v>0</v>
      </c>
      <c r="GV62" s="18">
        <f>'март 2016 '!GV57+'февраль 2016'!GV56+'январь 2016'!GV57</f>
        <v>0</v>
      </c>
      <c r="GW62" s="18">
        <f>'март 2016 '!GW57+'февраль 2016'!GW56+'январь 2016'!GW57</f>
        <v>0</v>
      </c>
      <c r="GX62" s="18">
        <f>'март 2016 '!GX57+'февраль 2016'!GX56+'январь 2016'!GX57</f>
        <v>0</v>
      </c>
      <c r="GY62" s="18">
        <f>'март 2016 '!GY57+'февраль 2016'!GY56+'январь 2016'!GY57</f>
        <v>0</v>
      </c>
      <c r="GZ62" s="18">
        <f>'март 2016 '!GZ57+'февраль 2016'!GZ56+'январь 2016'!GZ57</f>
        <v>0</v>
      </c>
      <c r="HA62" s="18">
        <f>'март 2016 '!HA57+'февраль 2016'!HA56+'январь 2016'!HA57</f>
        <v>0</v>
      </c>
      <c r="HB62" s="18">
        <f>'март 2016 '!HB57+'февраль 2016'!HB56+'январь 2016'!HB57</f>
        <v>0</v>
      </c>
      <c r="HC62" s="18">
        <f>'март 2016 '!HC57+'февраль 2016'!HC56+'январь 2016'!HC57</f>
        <v>0</v>
      </c>
      <c r="HD62" s="18">
        <f>'март 2016 '!HD57+'февраль 2016'!HD56+'январь 2016'!HD57</f>
        <v>0</v>
      </c>
      <c r="HE62" s="18">
        <f>'март 2016 '!HE57+'февраль 2016'!HE56+'январь 2016'!HE57</f>
        <v>0</v>
      </c>
      <c r="HF62" s="18">
        <f>'март 2016 '!HF57+'февраль 2016'!HF56+'январь 2016'!HF57</f>
        <v>0</v>
      </c>
      <c r="HG62" s="18">
        <f>'март 2016 '!HG57+'февраль 2016'!HG56+'январь 2016'!HG57</f>
        <v>0</v>
      </c>
      <c r="HH62" s="18">
        <f>'март 2016 '!HH57+'февраль 2016'!HH56+'январь 2016'!HH57</f>
        <v>0</v>
      </c>
      <c r="HI62" s="18">
        <f>'март 2016 '!HI57+'февраль 2016'!HI56+'январь 2016'!HI57</f>
        <v>0</v>
      </c>
      <c r="HJ62" s="18">
        <f>'март 2016 '!HJ57+'февраль 2016'!HJ56+'январь 2016'!HJ57</f>
        <v>0</v>
      </c>
      <c r="HK62" s="18">
        <f>'март 2016 '!HK57+'февраль 2016'!HK56+'январь 2016'!HK57</f>
        <v>0</v>
      </c>
      <c r="HL62" s="18">
        <f>'март 2016 '!HL57+'февраль 2016'!HL56+'январь 2016'!HL57</f>
        <v>0</v>
      </c>
      <c r="HM62" s="18">
        <f>'март 2016 '!HM57+'февраль 2016'!HM56+'январь 2016'!HM57</f>
        <v>0</v>
      </c>
      <c r="HN62" s="18">
        <f>'март 2016 '!HN57+'февраль 2016'!HN56+'январь 2016'!HN57</f>
        <v>0</v>
      </c>
      <c r="HO62" s="18">
        <f>'март 2016 '!HO57+'февраль 2016'!HO56+'январь 2016'!HO57</f>
        <v>0</v>
      </c>
      <c r="HP62" s="18">
        <f>'март 2016 '!HP57+'февраль 2016'!HP56+'январь 2016'!HP57</f>
        <v>0</v>
      </c>
      <c r="HQ62" s="18">
        <f>'март 2016 '!HQ57+'февраль 2016'!HQ56+'январь 2016'!HQ57</f>
        <v>0</v>
      </c>
      <c r="HR62" s="18">
        <f>'март 2016 '!HR57+'февраль 2016'!HR56+'январь 2016'!HR57</f>
        <v>0</v>
      </c>
      <c r="HS62" s="18">
        <f>'март 2016 '!HS57+'февраль 2016'!HS56+'январь 2016'!HS57</f>
        <v>0</v>
      </c>
      <c r="HT62" s="18">
        <f>'март 2016 '!HT57+'февраль 2016'!HT56+'январь 2016'!HT57</f>
        <v>0</v>
      </c>
      <c r="HU62" s="18">
        <f>'март 2016 '!HU57+'февраль 2016'!HU56+'январь 2016'!HU57</f>
        <v>0</v>
      </c>
      <c r="HV62" s="18">
        <f>'март 2016 '!HV57+'февраль 2016'!HV56+'январь 2016'!HV57</f>
        <v>0</v>
      </c>
      <c r="HW62" s="18">
        <f>'март 2016 '!HW57+'февраль 2016'!HW56+'январь 2016'!HW57</f>
        <v>0</v>
      </c>
      <c r="HX62" s="18">
        <f>'март 2016 '!HX57+'февраль 2016'!HX56+'январь 2016'!HX57</f>
        <v>0</v>
      </c>
      <c r="HY62" s="18">
        <f>'март 2016 '!HY57+'февраль 2016'!HY56+'январь 2016'!HY57</f>
        <v>0</v>
      </c>
      <c r="HZ62" s="18">
        <f>'март 2016 '!HZ57+'февраль 2016'!HZ56+'январь 2016'!HZ57</f>
        <v>0</v>
      </c>
      <c r="IA62" s="18">
        <f>'март 2016 '!IA57+'февраль 2016'!IA56+'январь 2016'!IA57</f>
        <v>0</v>
      </c>
      <c r="IB62" s="18">
        <f>'март 2016 '!IB57+'февраль 2016'!IB56+'январь 2016'!IB57</f>
        <v>0</v>
      </c>
      <c r="IC62" s="18">
        <f>'март 2016 '!IC57+'февраль 2016'!IC56+'январь 2016'!IC57</f>
        <v>0</v>
      </c>
      <c r="ID62" s="18">
        <f>'март 2016 '!ID57+'февраль 2016'!ID56+'январь 2016'!ID57</f>
        <v>0</v>
      </c>
      <c r="IE62" s="18">
        <f>'март 2016 '!IE57+'февраль 2016'!IE56+'январь 2016'!IE57</f>
        <v>0</v>
      </c>
      <c r="IF62" s="18">
        <f>'март 2016 '!IF57+'февраль 2016'!IF56+'январь 2016'!IF57</f>
        <v>0</v>
      </c>
    </row>
    <row r="63" spans="1:240" ht="13.5" customHeight="1">
      <c r="A63" s="15" t="s">
        <v>76</v>
      </c>
      <c r="B63" s="45" t="s">
        <v>77</v>
      </c>
      <c r="C63" s="16" t="s">
        <v>40</v>
      </c>
      <c r="D63" s="23">
        <f t="shared" si="4"/>
        <v>0</v>
      </c>
      <c r="E63" s="17">
        <f t="shared" si="5"/>
        <v>0</v>
      </c>
      <c r="F63" s="17"/>
      <c r="G63" s="18">
        <f>'март 2016 '!G58+'февраль 2016'!G57+'январь 2016'!G58</f>
        <v>0</v>
      </c>
      <c r="H63" s="18">
        <f>'март 2016 '!H58+'февраль 2016'!H57+'январь 2016'!H58</f>
        <v>0</v>
      </c>
      <c r="I63" s="18">
        <f>'март 2016 '!I58+'февраль 2016'!I57+'январь 2016'!I58</f>
        <v>0</v>
      </c>
      <c r="J63" s="18">
        <f>'март 2016 '!J58+'февраль 2016'!J57+'январь 2016'!J58</f>
        <v>0</v>
      </c>
      <c r="K63" s="18">
        <f>'март 2016 '!K58+'февраль 2016'!K57+'январь 2016'!K58</f>
        <v>0</v>
      </c>
      <c r="L63" s="18">
        <f>'март 2016 '!L58+'февраль 2016'!L57+'январь 2016'!L58</f>
        <v>0</v>
      </c>
      <c r="M63" s="18">
        <f>'март 2016 '!M58+'февраль 2016'!M57+'январь 2016'!M58</f>
        <v>0</v>
      </c>
      <c r="N63" s="18">
        <f>'март 2016 '!N58+'февраль 2016'!N57+'январь 2016'!N58</f>
        <v>0</v>
      </c>
      <c r="O63" s="18">
        <f>'март 2016 '!O58+'февраль 2016'!O57+'январь 2016'!O58</f>
        <v>0</v>
      </c>
      <c r="P63" s="18">
        <f>'март 2016 '!P58+'февраль 2016'!P57+'январь 2016'!P58</f>
        <v>0</v>
      </c>
      <c r="Q63" s="18">
        <f>'март 2016 '!Q58+'февраль 2016'!Q57+'январь 2016'!Q58</f>
        <v>0</v>
      </c>
      <c r="R63" s="18">
        <f>'март 2016 '!R58+'февраль 2016'!R57+'январь 2016'!R58</f>
        <v>0</v>
      </c>
      <c r="S63" s="18">
        <f>'март 2016 '!S58+'февраль 2016'!S57+'январь 2016'!S58</f>
        <v>0</v>
      </c>
      <c r="T63" s="18">
        <f>'март 2016 '!T58+'февраль 2016'!T57+'январь 2016'!T58</f>
        <v>0</v>
      </c>
      <c r="U63" s="18">
        <f>'март 2016 '!U58+'февраль 2016'!U57+'январь 2016'!U58</f>
        <v>0</v>
      </c>
      <c r="V63" s="18">
        <f>'март 2016 '!V58+'февраль 2016'!V57+'январь 2016'!V58</f>
        <v>0</v>
      </c>
      <c r="W63" s="18">
        <f>'март 2016 '!W58+'февраль 2016'!W57+'январь 2016'!W58</f>
        <v>0</v>
      </c>
      <c r="X63" s="18">
        <f>'март 2016 '!X58+'февраль 2016'!X57+'январь 2016'!X58</f>
        <v>0</v>
      </c>
      <c r="Y63" s="18">
        <f>'март 2016 '!Y58+'февраль 2016'!Y57+'январь 2016'!Y58</f>
        <v>0</v>
      </c>
      <c r="Z63" s="18">
        <f>'март 2016 '!Z58+'февраль 2016'!Z57+'январь 2016'!Z58</f>
        <v>0</v>
      </c>
      <c r="AA63" s="18">
        <f>'март 2016 '!AA58+'февраль 2016'!AA57+'январь 2016'!AA58</f>
        <v>0</v>
      </c>
      <c r="AB63" s="18">
        <f>'март 2016 '!AB58+'февраль 2016'!AB57+'январь 2016'!AB58</f>
        <v>0</v>
      </c>
      <c r="AC63" s="18">
        <f>'март 2016 '!AC58+'февраль 2016'!AC57+'январь 2016'!AC58</f>
        <v>0</v>
      </c>
      <c r="AD63" s="18">
        <f>'март 2016 '!AD58+'февраль 2016'!AD57+'январь 2016'!AD58</f>
        <v>0</v>
      </c>
      <c r="AE63" s="18">
        <f>'март 2016 '!AE58+'февраль 2016'!AE57+'январь 2016'!AE58</f>
        <v>0</v>
      </c>
      <c r="AF63" s="18">
        <f>'март 2016 '!AF58+'февраль 2016'!AF57+'январь 2016'!AF58</f>
        <v>0</v>
      </c>
      <c r="AG63" s="18">
        <f>'март 2016 '!AG58+'февраль 2016'!AG57+'январь 2016'!AG58</f>
        <v>0</v>
      </c>
      <c r="AH63" s="18">
        <f>'март 2016 '!AH58+'февраль 2016'!AH57+'январь 2016'!AH58</f>
        <v>0</v>
      </c>
      <c r="AI63" s="18">
        <f>'март 2016 '!AI58+'февраль 2016'!AI57+'январь 2016'!AI58</f>
        <v>0</v>
      </c>
      <c r="AJ63" s="18">
        <f>'март 2016 '!AJ58+'февраль 2016'!AJ57+'январь 2016'!AJ58</f>
        <v>0</v>
      </c>
      <c r="AK63" s="18">
        <f>'март 2016 '!AK58+'февраль 2016'!AK57+'январь 2016'!AK58</f>
        <v>0</v>
      </c>
      <c r="AL63" s="18">
        <f>'март 2016 '!AL58+'февраль 2016'!AL57+'январь 2016'!AL58</f>
        <v>0</v>
      </c>
      <c r="AM63" s="18">
        <f>'март 2016 '!AM58+'февраль 2016'!AM57+'январь 2016'!AM58</f>
        <v>0</v>
      </c>
      <c r="AN63" s="18">
        <f>'март 2016 '!AN58+'февраль 2016'!AN57+'январь 2016'!AN58</f>
        <v>0</v>
      </c>
      <c r="AO63" s="18">
        <f>'март 2016 '!AO58+'февраль 2016'!AO57+'январь 2016'!AO58</f>
        <v>0</v>
      </c>
      <c r="AP63" s="18">
        <f>'март 2016 '!AP58+'февраль 2016'!AP57+'январь 2016'!AP58</f>
        <v>0</v>
      </c>
      <c r="AQ63" s="18">
        <f>'март 2016 '!AQ58+'февраль 2016'!AQ57+'январь 2016'!AQ58</f>
        <v>0</v>
      </c>
      <c r="AR63" s="18">
        <f>'март 2016 '!AR58+'февраль 2016'!AR57+'январь 2016'!AR58</f>
        <v>0</v>
      </c>
      <c r="AS63" s="18">
        <f>'март 2016 '!AS58+'февраль 2016'!AS57+'январь 2016'!AS58</f>
        <v>0</v>
      </c>
      <c r="AT63" s="18">
        <f>'март 2016 '!AT58+'февраль 2016'!AT57+'январь 2016'!AT58</f>
        <v>0</v>
      </c>
      <c r="AU63" s="18">
        <f>'март 2016 '!AU58+'февраль 2016'!AU57+'январь 2016'!AU58</f>
        <v>0</v>
      </c>
      <c r="AV63" s="18">
        <f>'март 2016 '!AV58+'февраль 2016'!AV57+'январь 2016'!AV58</f>
        <v>0</v>
      </c>
      <c r="AW63" s="18">
        <f>'март 2016 '!AW58+'февраль 2016'!AW57+'январь 2016'!AW58</f>
        <v>0</v>
      </c>
      <c r="AX63" s="18">
        <f>'март 2016 '!AX58+'февраль 2016'!AX57+'январь 2016'!AX58</f>
        <v>0</v>
      </c>
      <c r="AY63" s="18">
        <f>'март 2016 '!AY58+'февраль 2016'!AY57+'январь 2016'!AY58</f>
        <v>0</v>
      </c>
      <c r="AZ63" s="18">
        <f>'март 2016 '!AZ58+'февраль 2016'!AZ57+'январь 2016'!AZ58</f>
        <v>0</v>
      </c>
      <c r="BA63" s="18">
        <f>'март 2016 '!BA58+'февраль 2016'!BA57+'январь 2016'!BA58</f>
        <v>0</v>
      </c>
      <c r="BB63" s="18">
        <f>'март 2016 '!BB58+'февраль 2016'!BB57+'январь 2016'!BB58</f>
        <v>0</v>
      </c>
      <c r="BC63" s="18">
        <f>'март 2016 '!BC58+'февраль 2016'!BC57+'январь 2016'!BC58</f>
        <v>0</v>
      </c>
      <c r="BD63" s="18">
        <f>'март 2016 '!BD58+'февраль 2016'!BD57+'январь 2016'!BD58</f>
        <v>0</v>
      </c>
      <c r="BE63" s="18">
        <f>'март 2016 '!BE58+'февраль 2016'!BE57+'январь 2016'!BE58</f>
        <v>0</v>
      </c>
      <c r="BF63" s="18">
        <f>'март 2016 '!BF58+'февраль 2016'!BF57+'январь 2016'!BF58</f>
        <v>0</v>
      </c>
      <c r="BG63" s="18">
        <f>'март 2016 '!BG58+'февраль 2016'!BG57+'январь 2016'!BG58</f>
        <v>0</v>
      </c>
      <c r="BH63" s="18">
        <f>'март 2016 '!BH58+'февраль 2016'!BH57+'январь 2016'!BH58</f>
        <v>0</v>
      </c>
      <c r="BI63" s="18">
        <f>'март 2016 '!BI58+'февраль 2016'!BI57+'январь 2016'!BI58</f>
        <v>0</v>
      </c>
      <c r="BJ63" s="18">
        <f>'март 2016 '!BJ58+'февраль 2016'!BJ57+'январь 2016'!BJ58</f>
        <v>0</v>
      </c>
      <c r="BK63" s="18">
        <f>'март 2016 '!BK58+'февраль 2016'!BK57+'январь 2016'!BK58</f>
        <v>0</v>
      </c>
      <c r="BL63" s="18">
        <f>'март 2016 '!BL58+'февраль 2016'!BL57+'январь 2016'!BL58</f>
        <v>0</v>
      </c>
      <c r="BM63" s="18">
        <f>'март 2016 '!BM58+'февраль 2016'!BM57+'январь 2016'!BM58</f>
        <v>0</v>
      </c>
      <c r="BN63" s="18">
        <f>'март 2016 '!BN58+'февраль 2016'!BN57+'январь 2016'!BN58</f>
        <v>0</v>
      </c>
      <c r="BO63" s="18">
        <f>'март 2016 '!BO58+'февраль 2016'!BO57+'январь 2016'!BO58</f>
        <v>0</v>
      </c>
      <c r="BP63" s="18">
        <f>'март 2016 '!BP58+'февраль 2016'!BP57+'январь 2016'!BP58</f>
        <v>0</v>
      </c>
      <c r="BQ63" s="18">
        <f>'март 2016 '!BQ58+'февраль 2016'!BQ57+'январь 2016'!BQ58</f>
        <v>0</v>
      </c>
      <c r="BR63" s="18">
        <f>'март 2016 '!BR58+'февраль 2016'!BR57+'январь 2016'!BR58</f>
        <v>0</v>
      </c>
      <c r="BS63" s="18">
        <f>'март 2016 '!BS58+'февраль 2016'!BS57+'январь 2016'!BS58</f>
        <v>0</v>
      </c>
      <c r="BT63" s="18">
        <f>'март 2016 '!BT58+'февраль 2016'!BT57+'январь 2016'!BT58</f>
        <v>0</v>
      </c>
      <c r="BU63" s="18">
        <f>'март 2016 '!BU58+'февраль 2016'!BU57+'январь 2016'!BU58</f>
        <v>0</v>
      </c>
      <c r="BV63" s="18">
        <f>'март 2016 '!BV58+'февраль 2016'!BV57+'январь 2016'!BV58</f>
        <v>0</v>
      </c>
      <c r="BW63" s="18">
        <f>'март 2016 '!BW58+'февраль 2016'!BW57+'январь 2016'!BW58</f>
        <v>0</v>
      </c>
      <c r="BX63" s="18">
        <f>'март 2016 '!BX58+'февраль 2016'!BX57+'январь 2016'!BX58</f>
        <v>0</v>
      </c>
      <c r="BY63" s="18">
        <f>'март 2016 '!BY58+'февраль 2016'!BY57+'январь 2016'!BY58</f>
        <v>0</v>
      </c>
      <c r="BZ63" s="18">
        <f>'март 2016 '!BZ58+'февраль 2016'!BZ57+'январь 2016'!BZ58</f>
        <v>0</v>
      </c>
      <c r="CA63" s="18">
        <f>'март 2016 '!CA58+'февраль 2016'!CA57+'январь 2016'!CA58</f>
        <v>0</v>
      </c>
      <c r="CB63" s="18">
        <f>'март 2016 '!CB58+'февраль 2016'!CB57+'январь 2016'!CB58</f>
        <v>0</v>
      </c>
      <c r="CC63" s="18">
        <f>'март 2016 '!CC58+'февраль 2016'!CC57+'январь 2016'!CC58</f>
        <v>0</v>
      </c>
      <c r="CD63" s="18">
        <f>'март 2016 '!CD58+'февраль 2016'!CD57+'январь 2016'!CD58</f>
        <v>0</v>
      </c>
      <c r="CE63" s="18">
        <f>'март 2016 '!CE58+'февраль 2016'!CE57+'январь 2016'!CE58</f>
        <v>0</v>
      </c>
      <c r="CF63" s="18">
        <f>'март 2016 '!CF58+'февраль 2016'!CF57+'январь 2016'!CF58</f>
        <v>0</v>
      </c>
      <c r="CG63" s="18">
        <f>'март 2016 '!CG58+'февраль 2016'!CG57+'январь 2016'!CG58</f>
        <v>0</v>
      </c>
      <c r="CH63" s="18">
        <f>'март 2016 '!CH58+'февраль 2016'!CH57+'январь 2016'!CH58</f>
        <v>0</v>
      </c>
      <c r="CI63" s="18">
        <f>'март 2016 '!CI58+'февраль 2016'!CI57+'январь 2016'!CI58</f>
        <v>0</v>
      </c>
      <c r="CJ63" s="18">
        <f>'март 2016 '!CJ58+'февраль 2016'!CJ57+'январь 2016'!CJ58</f>
        <v>0</v>
      </c>
      <c r="CK63" s="18">
        <f>'март 2016 '!CK58+'февраль 2016'!CK57+'январь 2016'!CK58</f>
        <v>0</v>
      </c>
      <c r="CL63" s="18">
        <f>'март 2016 '!CL58+'февраль 2016'!CL57+'январь 2016'!CL58</f>
        <v>0</v>
      </c>
      <c r="CM63" s="18">
        <f>'март 2016 '!CM58+'февраль 2016'!CM57+'январь 2016'!CM58</f>
        <v>0</v>
      </c>
      <c r="CN63" s="18">
        <f>'март 2016 '!CN58+'февраль 2016'!CN57+'январь 2016'!CN58</f>
        <v>0</v>
      </c>
      <c r="CO63" s="18">
        <f>'март 2016 '!CO58+'февраль 2016'!CO57+'январь 2016'!CO58</f>
        <v>0</v>
      </c>
      <c r="CP63" s="18">
        <f>'март 2016 '!CP58+'февраль 2016'!CP57+'январь 2016'!CP58</f>
        <v>0</v>
      </c>
      <c r="CQ63" s="18">
        <f>'март 2016 '!CQ58+'февраль 2016'!CQ57+'январь 2016'!CQ58</f>
        <v>0</v>
      </c>
      <c r="CR63" s="18">
        <f>'март 2016 '!CR58+'февраль 2016'!CR57+'январь 2016'!CR58</f>
        <v>0</v>
      </c>
      <c r="CS63" s="18">
        <f>'март 2016 '!CS58+'февраль 2016'!CS57+'январь 2016'!CS58</f>
        <v>0</v>
      </c>
      <c r="CT63" s="18">
        <f>'март 2016 '!CT58+'февраль 2016'!CT57+'январь 2016'!CT58</f>
        <v>0</v>
      </c>
      <c r="CU63" s="18">
        <f>'март 2016 '!CU58+'февраль 2016'!CU57+'январь 2016'!CU58</f>
        <v>0</v>
      </c>
      <c r="CV63" s="18">
        <f>'март 2016 '!CV58+'февраль 2016'!CV57+'январь 2016'!CV58</f>
        <v>0</v>
      </c>
      <c r="CW63" s="18">
        <f>'март 2016 '!CW58+'февраль 2016'!CW57+'январь 2016'!CW58</f>
        <v>0</v>
      </c>
      <c r="CX63" s="18">
        <f>'март 2016 '!CX58+'февраль 2016'!CX57+'январь 2016'!CX58</f>
        <v>0</v>
      </c>
      <c r="CY63" s="18">
        <f>'март 2016 '!CY58+'февраль 2016'!CY57+'январь 2016'!CY58</f>
        <v>0</v>
      </c>
      <c r="CZ63" s="18">
        <f>'март 2016 '!CZ58+'февраль 2016'!CZ57+'январь 2016'!CZ58</f>
        <v>0</v>
      </c>
      <c r="DA63" s="18">
        <f>'март 2016 '!DA58+'февраль 2016'!DA57+'январь 2016'!DA58</f>
        <v>0</v>
      </c>
      <c r="DB63" s="18">
        <f>'март 2016 '!DB58+'февраль 2016'!DB57+'январь 2016'!DB58</f>
        <v>0</v>
      </c>
      <c r="DC63" s="18">
        <f>'март 2016 '!DC58+'февраль 2016'!DC57+'январь 2016'!DC58</f>
        <v>0</v>
      </c>
      <c r="DD63" s="18">
        <f>'март 2016 '!DD58+'февраль 2016'!DD57+'январь 2016'!DD58</f>
        <v>0</v>
      </c>
      <c r="DE63" s="18">
        <f>'март 2016 '!DE58+'февраль 2016'!DE57+'январь 2016'!DE58</f>
        <v>0</v>
      </c>
      <c r="DF63" s="18">
        <f>'март 2016 '!DF58+'февраль 2016'!DF57+'январь 2016'!DF58</f>
        <v>0</v>
      </c>
      <c r="DG63" s="18">
        <f>'март 2016 '!DG58+'февраль 2016'!DG57+'январь 2016'!DG58</f>
        <v>0</v>
      </c>
      <c r="DH63" s="18">
        <f>'март 2016 '!DH58+'февраль 2016'!DH57+'январь 2016'!DH58</f>
        <v>0</v>
      </c>
      <c r="DI63" s="18">
        <f>'март 2016 '!DI58+'февраль 2016'!DI57+'январь 2016'!DI58</f>
        <v>0</v>
      </c>
      <c r="DJ63" s="18">
        <f>'март 2016 '!DJ58+'февраль 2016'!DJ57+'январь 2016'!DJ58</f>
        <v>0</v>
      </c>
      <c r="DK63" s="18">
        <f>'март 2016 '!DK58+'февраль 2016'!DK57+'январь 2016'!DK58</f>
        <v>0</v>
      </c>
      <c r="DL63" s="18">
        <f>'март 2016 '!DL58+'февраль 2016'!DL57+'январь 2016'!DL58</f>
        <v>0</v>
      </c>
      <c r="DM63" s="18">
        <f>'март 2016 '!DM58+'февраль 2016'!DM57+'январь 2016'!DM58</f>
        <v>0</v>
      </c>
      <c r="DN63" s="18">
        <f>'март 2016 '!DN58+'февраль 2016'!DN57+'январь 2016'!DN58</f>
        <v>0</v>
      </c>
      <c r="DO63" s="18">
        <f>'март 2016 '!DO58+'февраль 2016'!DO57+'январь 2016'!DO58</f>
        <v>0</v>
      </c>
      <c r="DP63" s="18">
        <f>'март 2016 '!DP58+'февраль 2016'!DP57+'январь 2016'!DP58</f>
        <v>0</v>
      </c>
      <c r="DQ63" s="18">
        <f>'март 2016 '!DQ58+'февраль 2016'!DQ57+'январь 2016'!DQ58</f>
        <v>0</v>
      </c>
      <c r="DR63" s="18">
        <f>'март 2016 '!DR58+'февраль 2016'!DR57+'январь 2016'!DR58</f>
        <v>0</v>
      </c>
      <c r="DS63" s="18">
        <f>'март 2016 '!DS58+'февраль 2016'!DS57+'январь 2016'!DS58</f>
        <v>0</v>
      </c>
      <c r="DT63" s="18">
        <f>'март 2016 '!DT58+'февраль 2016'!DT57+'январь 2016'!DT58</f>
        <v>0</v>
      </c>
      <c r="DU63" s="18">
        <f>'март 2016 '!DU58+'февраль 2016'!DU57+'январь 2016'!DU58</f>
        <v>0</v>
      </c>
      <c r="DV63" s="18">
        <f>'март 2016 '!DV58+'февраль 2016'!DV57+'январь 2016'!DV58</f>
        <v>0</v>
      </c>
      <c r="DW63" s="18">
        <f>'март 2016 '!DW58+'февраль 2016'!DW57+'январь 2016'!DW58</f>
        <v>0</v>
      </c>
      <c r="DX63" s="18">
        <f>'март 2016 '!DX58+'февраль 2016'!DX57+'январь 2016'!DX58</f>
        <v>0</v>
      </c>
      <c r="DY63" s="18">
        <f>'март 2016 '!DY58+'февраль 2016'!DY57+'январь 2016'!DY58</f>
        <v>0</v>
      </c>
      <c r="DZ63" s="18">
        <f>'март 2016 '!DZ58+'февраль 2016'!DZ57+'январь 2016'!DZ58</f>
        <v>0</v>
      </c>
      <c r="EA63" s="18">
        <f>'март 2016 '!EA58+'февраль 2016'!EA57+'январь 2016'!EA58</f>
        <v>0</v>
      </c>
      <c r="EB63" s="18">
        <f>'март 2016 '!EB58+'февраль 2016'!EB57+'январь 2016'!EB58</f>
        <v>0</v>
      </c>
      <c r="EC63" s="18">
        <f>'март 2016 '!EC58+'февраль 2016'!EC57+'январь 2016'!EC58</f>
        <v>0</v>
      </c>
      <c r="ED63" s="18">
        <f>'март 2016 '!ED58+'февраль 2016'!ED57+'январь 2016'!ED58</f>
        <v>0</v>
      </c>
      <c r="EE63" s="18">
        <f>'март 2016 '!EE58+'февраль 2016'!EE57+'январь 2016'!EE58</f>
        <v>0</v>
      </c>
      <c r="EF63" s="18">
        <f>'март 2016 '!EF58+'февраль 2016'!EF57+'январь 2016'!EF58</f>
        <v>0</v>
      </c>
      <c r="EG63" s="18">
        <f>'март 2016 '!EG58+'февраль 2016'!EG57+'январь 2016'!EG58</f>
        <v>0</v>
      </c>
      <c r="EH63" s="18">
        <f>'март 2016 '!EH58+'февраль 2016'!EH57+'январь 2016'!EH58</f>
        <v>0</v>
      </c>
      <c r="EI63" s="18">
        <f>'март 2016 '!EI58+'февраль 2016'!EI57+'январь 2016'!EI58</f>
        <v>0</v>
      </c>
      <c r="EJ63" s="18">
        <f>'март 2016 '!EJ58+'февраль 2016'!EJ57+'январь 2016'!EJ58</f>
        <v>0</v>
      </c>
      <c r="EK63" s="18">
        <f>'март 2016 '!EK58+'февраль 2016'!EK57+'январь 2016'!EK58</f>
        <v>0</v>
      </c>
      <c r="EL63" s="18">
        <f>'март 2016 '!EL58+'февраль 2016'!EL57+'январь 2016'!EL58</f>
        <v>0</v>
      </c>
      <c r="EM63" s="18">
        <f>'март 2016 '!EM58+'февраль 2016'!EM57+'январь 2016'!EM58</f>
        <v>0</v>
      </c>
      <c r="EN63" s="18">
        <f>'март 2016 '!EN58+'февраль 2016'!EN57+'январь 2016'!EN58</f>
        <v>0</v>
      </c>
      <c r="EO63" s="18">
        <f>'март 2016 '!EO58+'февраль 2016'!EO57+'январь 2016'!EO58</f>
        <v>0</v>
      </c>
      <c r="EP63" s="18">
        <f>'март 2016 '!EP58+'февраль 2016'!EP57+'январь 2016'!EP58</f>
        <v>0</v>
      </c>
      <c r="EQ63" s="18">
        <f>'март 2016 '!EQ58+'февраль 2016'!EQ57+'январь 2016'!EQ58</f>
        <v>0</v>
      </c>
      <c r="ER63" s="18">
        <f>'март 2016 '!ER58+'февраль 2016'!ER57+'январь 2016'!ER58</f>
        <v>0</v>
      </c>
      <c r="ES63" s="18">
        <f>'март 2016 '!ES58+'февраль 2016'!ES57+'январь 2016'!ES58</f>
        <v>0</v>
      </c>
      <c r="ET63" s="18">
        <f>'март 2016 '!ET58+'февраль 2016'!ET57+'январь 2016'!ET58</f>
        <v>0</v>
      </c>
      <c r="EU63" s="18">
        <f>'март 2016 '!EU58+'февраль 2016'!EU57+'январь 2016'!EU58</f>
        <v>0</v>
      </c>
      <c r="EV63" s="18">
        <f>'март 2016 '!EV58+'февраль 2016'!EV57+'январь 2016'!EV58</f>
        <v>0</v>
      </c>
      <c r="EW63" s="18">
        <f>'март 2016 '!EW58+'февраль 2016'!EW57+'январь 2016'!EW58</f>
        <v>0</v>
      </c>
      <c r="EX63" s="18">
        <f>'март 2016 '!EX58+'февраль 2016'!EX57+'январь 2016'!EX58</f>
        <v>0</v>
      </c>
      <c r="EY63" s="18">
        <f>'март 2016 '!EY58+'февраль 2016'!EY57+'январь 2016'!EY58</f>
        <v>0</v>
      </c>
      <c r="EZ63" s="18">
        <f>'март 2016 '!EZ58+'февраль 2016'!EZ57+'январь 2016'!EZ58</f>
        <v>0</v>
      </c>
      <c r="FA63" s="18">
        <f>'март 2016 '!FA58+'февраль 2016'!FA57+'январь 2016'!FA58</f>
        <v>0</v>
      </c>
      <c r="FB63" s="18">
        <f>'март 2016 '!FB58+'февраль 2016'!FB57+'январь 2016'!FB58</f>
        <v>0</v>
      </c>
      <c r="FC63" s="18">
        <f>'март 2016 '!FC58+'февраль 2016'!FC57+'январь 2016'!FC58</f>
        <v>0</v>
      </c>
      <c r="FD63" s="18">
        <f>'март 2016 '!FD58+'февраль 2016'!FD57+'январь 2016'!FD58</f>
        <v>0</v>
      </c>
      <c r="FE63" s="18">
        <f>'март 2016 '!FE58+'февраль 2016'!FE57+'январь 2016'!FE58</f>
        <v>0</v>
      </c>
      <c r="FF63" s="18">
        <f>'март 2016 '!FF58+'февраль 2016'!FF57+'январь 2016'!FF58</f>
        <v>0</v>
      </c>
      <c r="FG63" s="18">
        <f>'март 2016 '!FG58+'февраль 2016'!FG57+'январь 2016'!FG58</f>
        <v>0</v>
      </c>
      <c r="FH63" s="18">
        <f>'март 2016 '!FH58+'февраль 2016'!FH57+'январь 2016'!FH58</f>
        <v>0</v>
      </c>
      <c r="FI63" s="18">
        <f>'март 2016 '!FI58+'февраль 2016'!FI57+'январь 2016'!FI58</f>
        <v>0</v>
      </c>
      <c r="FJ63" s="18">
        <f>'март 2016 '!FJ58+'февраль 2016'!FJ57+'январь 2016'!FJ58</f>
        <v>0</v>
      </c>
      <c r="FK63" s="18">
        <f>'март 2016 '!FK58+'февраль 2016'!FK57+'январь 2016'!FK58</f>
        <v>0</v>
      </c>
      <c r="FL63" s="18">
        <f>'март 2016 '!FL58+'февраль 2016'!FL57+'январь 2016'!FL58</f>
        <v>0</v>
      </c>
      <c r="FM63" s="18">
        <f>'март 2016 '!FM58+'февраль 2016'!FM57+'январь 2016'!FM58</f>
        <v>0</v>
      </c>
      <c r="FN63" s="18">
        <f>'март 2016 '!FN58+'февраль 2016'!FN57+'январь 2016'!FN58</f>
        <v>0</v>
      </c>
      <c r="FO63" s="18">
        <f>'март 2016 '!FO58+'февраль 2016'!FO57+'январь 2016'!FO58</f>
        <v>0</v>
      </c>
      <c r="FP63" s="18">
        <f>'март 2016 '!FP58+'февраль 2016'!FP57+'январь 2016'!FP58</f>
        <v>0</v>
      </c>
      <c r="FQ63" s="18">
        <f>'март 2016 '!FQ58+'февраль 2016'!FQ57+'январь 2016'!FQ58</f>
        <v>0</v>
      </c>
      <c r="FR63" s="18">
        <f>'март 2016 '!FR58+'февраль 2016'!FR57+'январь 2016'!FR58</f>
        <v>0</v>
      </c>
      <c r="FS63" s="18">
        <f>'март 2016 '!FS58+'февраль 2016'!FS57+'январь 2016'!FS58</f>
        <v>0</v>
      </c>
      <c r="FT63" s="18">
        <f>'март 2016 '!FT58+'февраль 2016'!FT57+'январь 2016'!FT58</f>
        <v>0</v>
      </c>
      <c r="FU63" s="18">
        <f>'март 2016 '!FU58+'февраль 2016'!FU57+'январь 2016'!FU58</f>
        <v>0</v>
      </c>
      <c r="FV63" s="18">
        <f>'март 2016 '!FV58+'февраль 2016'!FV57+'январь 2016'!FV58</f>
        <v>0</v>
      </c>
      <c r="FW63" s="18">
        <f>'март 2016 '!FW58+'февраль 2016'!FW57+'январь 2016'!FW58</f>
        <v>0</v>
      </c>
      <c r="FX63" s="18">
        <f>'март 2016 '!FX58+'февраль 2016'!FX57+'январь 2016'!FX58</f>
        <v>0</v>
      </c>
      <c r="FY63" s="18">
        <f>'март 2016 '!FY58+'февраль 2016'!FY57+'январь 2016'!FY58</f>
        <v>0</v>
      </c>
      <c r="FZ63" s="18">
        <f>'март 2016 '!FZ58+'февраль 2016'!FZ57+'январь 2016'!FZ58</f>
        <v>0</v>
      </c>
      <c r="GA63" s="18">
        <f>'март 2016 '!GA58+'февраль 2016'!GA57+'январь 2016'!GA58</f>
        <v>0</v>
      </c>
      <c r="GB63" s="18">
        <f>'март 2016 '!GB58+'февраль 2016'!GB57+'январь 2016'!GB58</f>
        <v>0</v>
      </c>
      <c r="GC63" s="18">
        <f>'март 2016 '!GC58+'февраль 2016'!GC57+'январь 2016'!GC58</f>
        <v>0</v>
      </c>
      <c r="GD63" s="18">
        <f>'март 2016 '!GD58+'февраль 2016'!GD57+'январь 2016'!GD58</f>
        <v>0</v>
      </c>
      <c r="GE63" s="18">
        <f>'март 2016 '!GE58+'февраль 2016'!GE57+'январь 2016'!GE58</f>
        <v>0</v>
      </c>
      <c r="GF63" s="18">
        <f>'март 2016 '!GF58+'февраль 2016'!GF57+'январь 2016'!GF58</f>
        <v>0</v>
      </c>
      <c r="GG63" s="18">
        <f>'март 2016 '!GG58+'февраль 2016'!GG57+'январь 2016'!GG58</f>
        <v>0</v>
      </c>
      <c r="GH63" s="18">
        <f>'март 2016 '!GH58+'февраль 2016'!GH57+'январь 2016'!GH58</f>
        <v>0</v>
      </c>
      <c r="GI63" s="18">
        <f>'март 2016 '!GI58+'февраль 2016'!GI57+'январь 2016'!GI58</f>
        <v>0</v>
      </c>
      <c r="GJ63" s="18">
        <f>'март 2016 '!GJ58+'февраль 2016'!GJ57+'январь 2016'!GJ58</f>
        <v>0</v>
      </c>
      <c r="GK63" s="18">
        <f>'март 2016 '!GK58+'февраль 2016'!GK57+'январь 2016'!GK58</f>
        <v>0</v>
      </c>
      <c r="GL63" s="18">
        <f>'март 2016 '!GL58+'февраль 2016'!GL57+'январь 2016'!GL58</f>
        <v>0</v>
      </c>
      <c r="GM63" s="18">
        <f>'март 2016 '!GM58+'февраль 2016'!GM57+'январь 2016'!GM58</f>
        <v>0</v>
      </c>
      <c r="GN63" s="18">
        <f>'март 2016 '!GN58+'февраль 2016'!GN57+'январь 2016'!GN58</f>
        <v>0</v>
      </c>
      <c r="GO63" s="18">
        <f>'март 2016 '!GO58+'февраль 2016'!GO57+'январь 2016'!GO58</f>
        <v>0</v>
      </c>
      <c r="GP63" s="18">
        <f>'март 2016 '!GP58+'февраль 2016'!GP57+'январь 2016'!GP58</f>
        <v>0</v>
      </c>
      <c r="GQ63" s="18">
        <f>'март 2016 '!GQ58+'февраль 2016'!GQ57+'январь 2016'!GQ58</f>
        <v>0</v>
      </c>
      <c r="GR63" s="18">
        <f>'март 2016 '!GR58+'февраль 2016'!GR57+'январь 2016'!GR58</f>
        <v>0</v>
      </c>
      <c r="GS63" s="18">
        <f>'март 2016 '!GS58+'февраль 2016'!GS57+'январь 2016'!GS58</f>
        <v>0</v>
      </c>
      <c r="GT63" s="18">
        <f>'март 2016 '!GT58+'февраль 2016'!GT57+'январь 2016'!GT58</f>
        <v>0</v>
      </c>
      <c r="GU63" s="18">
        <f>'март 2016 '!GU58+'февраль 2016'!GU57+'январь 2016'!GU58</f>
        <v>0</v>
      </c>
      <c r="GV63" s="18">
        <f>'март 2016 '!GV58+'февраль 2016'!GV57+'январь 2016'!GV58</f>
        <v>0</v>
      </c>
      <c r="GW63" s="18">
        <f>'март 2016 '!GW58+'февраль 2016'!GW57+'январь 2016'!GW58</f>
        <v>0</v>
      </c>
      <c r="GX63" s="18">
        <f>'март 2016 '!GX58+'февраль 2016'!GX57+'январь 2016'!GX58</f>
        <v>0</v>
      </c>
      <c r="GY63" s="18">
        <f>'март 2016 '!GY58+'февраль 2016'!GY57+'январь 2016'!GY58</f>
        <v>0</v>
      </c>
      <c r="GZ63" s="18">
        <f>'март 2016 '!GZ58+'февраль 2016'!GZ57+'январь 2016'!GZ58</f>
        <v>0</v>
      </c>
      <c r="HA63" s="18">
        <f>'март 2016 '!HA58+'февраль 2016'!HA57+'январь 2016'!HA58</f>
        <v>0</v>
      </c>
      <c r="HB63" s="18">
        <f>'март 2016 '!HB58+'февраль 2016'!HB57+'январь 2016'!HB58</f>
        <v>0</v>
      </c>
      <c r="HC63" s="18">
        <f>'март 2016 '!HC58+'февраль 2016'!HC57+'январь 2016'!HC58</f>
        <v>0</v>
      </c>
      <c r="HD63" s="18">
        <f>'март 2016 '!HD58+'февраль 2016'!HD57+'январь 2016'!HD58</f>
        <v>0</v>
      </c>
      <c r="HE63" s="18">
        <f>'март 2016 '!HE58+'февраль 2016'!HE57+'январь 2016'!HE58</f>
        <v>0</v>
      </c>
      <c r="HF63" s="18">
        <f>'март 2016 '!HF58+'февраль 2016'!HF57+'январь 2016'!HF58</f>
        <v>0</v>
      </c>
      <c r="HG63" s="18">
        <f>'март 2016 '!HG58+'февраль 2016'!HG57+'январь 2016'!HG58</f>
        <v>0</v>
      </c>
      <c r="HH63" s="18">
        <f>'март 2016 '!HH58+'февраль 2016'!HH57+'январь 2016'!HH58</f>
        <v>0</v>
      </c>
      <c r="HI63" s="18">
        <f>'март 2016 '!HI58+'февраль 2016'!HI57+'январь 2016'!HI58</f>
        <v>0</v>
      </c>
      <c r="HJ63" s="18">
        <f>'март 2016 '!HJ58+'февраль 2016'!HJ57+'январь 2016'!HJ58</f>
        <v>0</v>
      </c>
      <c r="HK63" s="18">
        <f>'март 2016 '!HK58+'февраль 2016'!HK57+'январь 2016'!HK58</f>
        <v>0</v>
      </c>
      <c r="HL63" s="18">
        <f>'март 2016 '!HL58+'февраль 2016'!HL57+'январь 2016'!HL58</f>
        <v>0</v>
      </c>
      <c r="HM63" s="18">
        <f>'март 2016 '!HM58+'февраль 2016'!HM57+'январь 2016'!HM58</f>
        <v>0</v>
      </c>
      <c r="HN63" s="18">
        <f>'март 2016 '!HN58+'февраль 2016'!HN57+'январь 2016'!HN58</f>
        <v>0</v>
      </c>
      <c r="HO63" s="18">
        <f>'март 2016 '!HO58+'февраль 2016'!HO57+'январь 2016'!HO58</f>
        <v>0</v>
      </c>
      <c r="HP63" s="18">
        <f>'март 2016 '!HP58+'февраль 2016'!HP57+'январь 2016'!HP58</f>
        <v>0</v>
      </c>
      <c r="HQ63" s="18">
        <f>'март 2016 '!HQ58+'февраль 2016'!HQ57+'январь 2016'!HQ58</f>
        <v>0</v>
      </c>
      <c r="HR63" s="18">
        <f>'март 2016 '!HR58+'февраль 2016'!HR57+'январь 2016'!HR58</f>
        <v>0</v>
      </c>
      <c r="HS63" s="18">
        <f>'март 2016 '!HS58+'февраль 2016'!HS57+'январь 2016'!HS58</f>
        <v>0</v>
      </c>
      <c r="HT63" s="18">
        <f>'март 2016 '!HT58+'февраль 2016'!HT57+'январь 2016'!HT58</f>
        <v>0</v>
      </c>
      <c r="HU63" s="18">
        <f>'март 2016 '!HU58+'февраль 2016'!HU57+'январь 2016'!HU58</f>
        <v>0</v>
      </c>
      <c r="HV63" s="18">
        <f>'март 2016 '!HV58+'февраль 2016'!HV57+'январь 2016'!HV58</f>
        <v>0</v>
      </c>
      <c r="HW63" s="18">
        <f>'март 2016 '!HW58+'февраль 2016'!HW57+'январь 2016'!HW58</f>
        <v>0</v>
      </c>
      <c r="HX63" s="18">
        <f>'март 2016 '!HX58+'февраль 2016'!HX57+'январь 2016'!HX58</f>
        <v>0</v>
      </c>
      <c r="HY63" s="18">
        <f>'март 2016 '!HY58+'февраль 2016'!HY57+'январь 2016'!HY58</f>
        <v>0</v>
      </c>
      <c r="HZ63" s="18">
        <f>'март 2016 '!HZ58+'февраль 2016'!HZ57+'январь 2016'!HZ58</f>
        <v>0</v>
      </c>
      <c r="IA63" s="18">
        <f>'март 2016 '!IA58+'февраль 2016'!IA57+'январь 2016'!IA58</f>
        <v>0</v>
      </c>
      <c r="IB63" s="18">
        <f>'март 2016 '!IB58+'февраль 2016'!IB57+'январь 2016'!IB58</f>
        <v>0</v>
      </c>
      <c r="IC63" s="18">
        <f>'март 2016 '!IC58+'февраль 2016'!IC57+'январь 2016'!IC58</f>
        <v>0</v>
      </c>
      <c r="ID63" s="18">
        <f>'март 2016 '!ID58+'февраль 2016'!ID57+'январь 2016'!ID58</f>
        <v>0</v>
      </c>
      <c r="IE63" s="18">
        <f>'март 2016 '!IE58+'февраль 2016'!IE57+'январь 2016'!IE58</f>
        <v>0</v>
      </c>
      <c r="IF63" s="18">
        <f>'март 2016 '!IF58+'февраль 2016'!IF57+'январь 2016'!IF58</f>
        <v>0</v>
      </c>
    </row>
    <row r="64" spans="1:240" ht="13.5" customHeight="1">
      <c r="A64" s="15"/>
      <c r="B64" s="45"/>
      <c r="C64" s="16" t="s">
        <v>17</v>
      </c>
      <c r="D64" s="23">
        <f t="shared" si="4"/>
        <v>0</v>
      </c>
      <c r="E64" s="17">
        <f t="shared" si="5"/>
        <v>0</v>
      </c>
      <c r="F64" s="22"/>
      <c r="G64" s="18">
        <f>'март 2016 '!G59+'февраль 2016'!G58+'январь 2016'!G59</f>
        <v>0</v>
      </c>
      <c r="H64" s="18">
        <f>'март 2016 '!H59+'февраль 2016'!H58+'январь 2016'!H59</f>
        <v>0</v>
      </c>
      <c r="I64" s="18">
        <f>'март 2016 '!I59+'февраль 2016'!I58+'январь 2016'!I59</f>
        <v>0</v>
      </c>
      <c r="J64" s="18">
        <f>'март 2016 '!J59+'февраль 2016'!J58+'январь 2016'!J59</f>
        <v>0</v>
      </c>
      <c r="K64" s="18">
        <f>'март 2016 '!K59+'февраль 2016'!K58+'январь 2016'!K59</f>
        <v>0</v>
      </c>
      <c r="L64" s="18">
        <f>'март 2016 '!L59+'февраль 2016'!L58+'январь 2016'!L59</f>
        <v>0</v>
      </c>
      <c r="M64" s="18">
        <f>'март 2016 '!M59+'февраль 2016'!M58+'январь 2016'!M59</f>
        <v>0</v>
      </c>
      <c r="N64" s="18">
        <f>'март 2016 '!N59+'февраль 2016'!N58+'январь 2016'!N59</f>
        <v>0</v>
      </c>
      <c r="O64" s="18">
        <f>'март 2016 '!O59+'февраль 2016'!O58+'январь 2016'!O59</f>
        <v>0</v>
      </c>
      <c r="P64" s="18">
        <f>'март 2016 '!P59+'февраль 2016'!P58+'январь 2016'!P59</f>
        <v>0</v>
      </c>
      <c r="Q64" s="18">
        <f>'март 2016 '!Q59+'февраль 2016'!Q58+'январь 2016'!Q59</f>
        <v>0</v>
      </c>
      <c r="R64" s="18">
        <f>'март 2016 '!R59+'февраль 2016'!R58+'январь 2016'!R59</f>
        <v>0</v>
      </c>
      <c r="S64" s="18">
        <f>'март 2016 '!S59+'февраль 2016'!S58+'январь 2016'!S59</f>
        <v>0</v>
      </c>
      <c r="T64" s="18">
        <f>'март 2016 '!T59+'февраль 2016'!T58+'январь 2016'!T59</f>
        <v>0</v>
      </c>
      <c r="U64" s="18">
        <f>'март 2016 '!U59+'февраль 2016'!U58+'январь 2016'!U59</f>
        <v>0</v>
      </c>
      <c r="V64" s="18">
        <f>'март 2016 '!V59+'февраль 2016'!V58+'январь 2016'!V59</f>
        <v>0</v>
      </c>
      <c r="W64" s="18">
        <f>'март 2016 '!W59+'февраль 2016'!W58+'январь 2016'!W59</f>
        <v>0</v>
      </c>
      <c r="X64" s="18">
        <f>'март 2016 '!X59+'февраль 2016'!X58+'январь 2016'!X59</f>
        <v>0</v>
      </c>
      <c r="Y64" s="18">
        <f>'март 2016 '!Y59+'февраль 2016'!Y58+'январь 2016'!Y59</f>
        <v>0</v>
      </c>
      <c r="Z64" s="18">
        <f>'март 2016 '!Z59+'февраль 2016'!Z58+'январь 2016'!Z59</f>
        <v>0</v>
      </c>
      <c r="AA64" s="18">
        <f>'март 2016 '!AA59+'февраль 2016'!AA58+'январь 2016'!AA59</f>
        <v>0</v>
      </c>
      <c r="AB64" s="18">
        <f>'март 2016 '!AB59+'февраль 2016'!AB58+'январь 2016'!AB59</f>
        <v>0</v>
      </c>
      <c r="AC64" s="18">
        <f>'март 2016 '!AC59+'февраль 2016'!AC58+'январь 2016'!AC59</f>
        <v>0</v>
      </c>
      <c r="AD64" s="18">
        <f>'март 2016 '!AD59+'февраль 2016'!AD58+'январь 2016'!AD59</f>
        <v>0</v>
      </c>
      <c r="AE64" s="18">
        <f>'март 2016 '!AE59+'февраль 2016'!AE58+'январь 2016'!AE59</f>
        <v>0</v>
      </c>
      <c r="AF64" s="18">
        <f>'март 2016 '!AF59+'февраль 2016'!AF58+'январь 2016'!AF59</f>
        <v>0</v>
      </c>
      <c r="AG64" s="18">
        <f>'март 2016 '!AG59+'февраль 2016'!AG58+'январь 2016'!AG59</f>
        <v>0</v>
      </c>
      <c r="AH64" s="18">
        <f>'март 2016 '!AH59+'февраль 2016'!AH58+'январь 2016'!AH59</f>
        <v>0</v>
      </c>
      <c r="AI64" s="18">
        <f>'март 2016 '!AI59+'февраль 2016'!AI58+'январь 2016'!AI59</f>
        <v>0</v>
      </c>
      <c r="AJ64" s="18">
        <f>'март 2016 '!AJ59+'февраль 2016'!AJ58+'январь 2016'!AJ59</f>
        <v>0</v>
      </c>
      <c r="AK64" s="18">
        <f>'март 2016 '!AK59+'февраль 2016'!AK58+'январь 2016'!AK59</f>
        <v>0</v>
      </c>
      <c r="AL64" s="18">
        <f>'март 2016 '!AL59+'февраль 2016'!AL58+'январь 2016'!AL59</f>
        <v>0</v>
      </c>
      <c r="AM64" s="18">
        <f>'март 2016 '!AM59+'февраль 2016'!AM58+'январь 2016'!AM59</f>
        <v>0</v>
      </c>
      <c r="AN64" s="18">
        <f>'март 2016 '!AN59+'февраль 2016'!AN58+'январь 2016'!AN59</f>
        <v>0</v>
      </c>
      <c r="AO64" s="18">
        <f>'март 2016 '!AO59+'февраль 2016'!AO58+'январь 2016'!AO59</f>
        <v>0</v>
      </c>
      <c r="AP64" s="18">
        <f>'март 2016 '!AP59+'февраль 2016'!AP58+'январь 2016'!AP59</f>
        <v>0</v>
      </c>
      <c r="AQ64" s="18">
        <f>'март 2016 '!AQ59+'февраль 2016'!AQ58+'январь 2016'!AQ59</f>
        <v>0</v>
      </c>
      <c r="AR64" s="18">
        <f>'март 2016 '!AR59+'февраль 2016'!AR58+'январь 2016'!AR59</f>
        <v>0</v>
      </c>
      <c r="AS64" s="18">
        <f>'март 2016 '!AS59+'февраль 2016'!AS58+'январь 2016'!AS59</f>
        <v>0</v>
      </c>
      <c r="AT64" s="18">
        <f>'март 2016 '!AT59+'февраль 2016'!AT58+'январь 2016'!AT59</f>
        <v>0</v>
      </c>
      <c r="AU64" s="18">
        <f>'март 2016 '!AU59+'февраль 2016'!AU58+'январь 2016'!AU59</f>
        <v>0</v>
      </c>
      <c r="AV64" s="18">
        <f>'март 2016 '!AV59+'февраль 2016'!AV58+'январь 2016'!AV59</f>
        <v>0</v>
      </c>
      <c r="AW64" s="18">
        <f>'март 2016 '!AW59+'февраль 2016'!AW58+'январь 2016'!AW59</f>
        <v>0</v>
      </c>
      <c r="AX64" s="18">
        <f>'март 2016 '!AX59+'февраль 2016'!AX58+'январь 2016'!AX59</f>
        <v>0</v>
      </c>
      <c r="AY64" s="18">
        <f>'март 2016 '!AY59+'февраль 2016'!AY58+'январь 2016'!AY59</f>
        <v>0</v>
      </c>
      <c r="AZ64" s="18">
        <f>'март 2016 '!AZ59+'февраль 2016'!AZ58+'январь 2016'!AZ59</f>
        <v>0</v>
      </c>
      <c r="BA64" s="18">
        <f>'март 2016 '!BA59+'февраль 2016'!BA58+'январь 2016'!BA59</f>
        <v>0</v>
      </c>
      <c r="BB64" s="18">
        <f>'март 2016 '!BB59+'февраль 2016'!BB58+'январь 2016'!BB59</f>
        <v>0</v>
      </c>
      <c r="BC64" s="18">
        <f>'март 2016 '!BC59+'февраль 2016'!BC58+'январь 2016'!BC59</f>
        <v>0</v>
      </c>
      <c r="BD64" s="18">
        <f>'март 2016 '!BD59+'февраль 2016'!BD58+'январь 2016'!BD59</f>
        <v>0</v>
      </c>
      <c r="BE64" s="18">
        <f>'март 2016 '!BE59+'февраль 2016'!BE58+'январь 2016'!BE59</f>
        <v>0</v>
      </c>
      <c r="BF64" s="18">
        <f>'март 2016 '!BF59+'февраль 2016'!BF58+'январь 2016'!BF59</f>
        <v>0</v>
      </c>
      <c r="BG64" s="18">
        <f>'март 2016 '!BG59+'февраль 2016'!BG58+'январь 2016'!BG59</f>
        <v>0</v>
      </c>
      <c r="BH64" s="18">
        <f>'март 2016 '!BH59+'февраль 2016'!BH58+'январь 2016'!BH59</f>
        <v>0</v>
      </c>
      <c r="BI64" s="18">
        <f>'март 2016 '!BI59+'февраль 2016'!BI58+'январь 2016'!BI59</f>
        <v>0</v>
      </c>
      <c r="BJ64" s="18">
        <f>'март 2016 '!BJ59+'февраль 2016'!BJ58+'январь 2016'!BJ59</f>
        <v>0</v>
      </c>
      <c r="BK64" s="18">
        <f>'март 2016 '!BK59+'февраль 2016'!BK58+'январь 2016'!BK59</f>
        <v>0</v>
      </c>
      <c r="BL64" s="18">
        <f>'март 2016 '!BL59+'февраль 2016'!BL58+'январь 2016'!BL59</f>
        <v>0</v>
      </c>
      <c r="BM64" s="18">
        <f>'март 2016 '!BM59+'февраль 2016'!BM58+'январь 2016'!BM59</f>
        <v>0</v>
      </c>
      <c r="BN64" s="18">
        <f>'март 2016 '!BN59+'февраль 2016'!BN58+'январь 2016'!BN59</f>
        <v>0</v>
      </c>
      <c r="BO64" s="18">
        <f>'март 2016 '!BO59+'февраль 2016'!BO58+'январь 2016'!BO59</f>
        <v>0</v>
      </c>
      <c r="BP64" s="18">
        <f>'март 2016 '!BP59+'февраль 2016'!BP58+'январь 2016'!BP59</f>
        <v>0</v>
      </c>
      <c r="BQ64" s="18">
        <f>'март 2016 '!BQ59+'февраль 2016'!BQ58+'январь 2016'!BQ59</f>
        <v>0</v>
      </c>
      <c r="BR64" s="18">
        <f>'март 2016 '!BR59+'февраль 2016'!BR58+'январь 2016'!BR59</f>
        <v>0</v>
      </c>
      <c r="BS64" s="18">
        <f>'март 2016 '!BS59+'февраль 2016'!BS58+'январь 2016'!BS59</f>
        <v>0</v>
      </c>
      <c r="BT64" s="18">
        <f>'март 2016 '!BT59+'февраль 2016'!BT58+'январь 2016'!BT59</f>
        <v>0</v>
      </c>
      <c r="BU64" s="18">
        <f>'март 2016 '!BU59+'февраль 2016'!BU58+'январь 2016'!BU59</f>
        <v>0</v>
      </c>
      <c r="BV64" s="18">
        <f>'март 2016 '!BV59+'февраль 2016'!BV58+'январь 2016'!BV59</f>
        <v>0</v>
      </c>
      <c r="BW64" s="18">
        <f>'март 2016 '!BW59+'февраль 2016'!BW58+'январь 2016'!BW59</f>
        <v>0</v>
      </c>
      <c r="BX64" s="18">
        <f>'март 2016 '!BX59+'февраль 2016'!BX58+'январь 2016'!BX59</f>
        <v>0</v>
      </c>
      <c r="BY64" s="18">
        <f>'март 2016 '!BY59+'февраль 2016'!BY58+'январь 2016'!BY59</f>
        <v>0</v>
      </c>
      <c r="BZ64" s="18">
        <f>'март 2016 '!BZ59+'февраль 2016'!BZ58+'январь 2016'!BZ59</f>
        <v>0</v>
      </c>
      <c r="CA64" s="18">
        <f>'март 2016 '!CA59+'февраль 2016'!CA58+'январь 2016'!CA59</f>
        <v>0</v>
      </c>
      <c r="CB64" s="18">
        <f>'март 2016 '!CB59+'февраль 2016'!CB58+'январь 2016'!CB59</f>
        <v>0</v>
      </c>
      <c r="CC64" s="18">
        <f>'март 2016 '!CC59+'февраль 2016'!CC58+'январь 2016'!CC59</f>
        <v>0</v>
      </c>
      <c r="CD64" s="18">
        <f>'март 2016 '!CD59+'февраль 2016'!CD58+'январь 2016'!CD59</f>
        <v>0</v>
      </c>
      <c r="CE64" s="18">
        <f>'март 2016 '!CE59+'февраль 2016'!CE58+'январь 2016'!CE59</f>
        <v>0</v>
      </c>
      <c r="CF64" s="18">
        <f>'март 2016 '!CF59+'февраль 2016'!CF58+'январь 2016'!CF59</f>
        <v>0</v>
      </c>
      <c r="CG64" s="18">
        <f>'март 2016 '!CG59+'февраль 2016'!CG58+'январь 2016'!CG59</f>
        <v>0</v>
      </c>
      <c r="CH64" s="18">
        <f>'март 2016 '!CH59+'февраль 2016'!CH58+'январь 2016'!CH59</f>
        <v>0</v>
      </c>
      <c r="CI64" s="18">
        <f>'март 2016 '!CI59+'февраль 2016'!CI58+'январь 2016'!CI59</f>
        <v>0</v>
      </c>
      <c r="CJ64" s="18">
        <f>'март 2016 '!CJ59+'февраль 2016'!CJ58+'январь 2016'!CJ59</f>
        <v>0</v>
      </c>
      <c r="CK64" s="18">
        <f>'март 2016 '!CK59+'февраль 2016'!CK58+'январь 2016'!CK59</f>
        <v>0</v>
      </c>
      <c r="CL64" s="18">
        <f>'март 2016 '!CL59+'февраль 2016'!CL58+'январь 2016'!CL59</f>
        <v>0</v>
      </c>
      <c r="CM64" s="18">
        <f>'март 2016 '!CM59+'февраль 2016'!CM58+'январь 2016'!CM59</f>
        <v>0</v>
      </c>
      <c r="CN64" s="18">
        <f>'март 2016 '!CN59+'февраль 2016'!CN58+'январь 2016'!CN59</f>
        <v>0</v>
      </c>
      <c r="CO64" s="18">
        <f>'март 2016 '!CO59+'февраль 2016'!CO58+'январь 2016'!CO59</f>
        <v>0</v>
      </c>
      <c r="CP64" s="18">
        <f>'март 2016 '!CP59+'февраль 2016'!CP58+'январь 2016'!CP59</f>
        <v>0</v>
      </c>
      <c r="CQ64" s="18">
        <f>'март 2016 '!CQ59+'февраль 2016'!CQ58+'январь 2016'!CQ59</f>
        <v>0</v>
      </c>
      <c r="CR64" s="18">
        <f>'март 2016 '!CR59+'февраль 2016'!CR58+'январь 2016'!CR59</f>
        <v>0</v>
      </c>
      <c r="CS64" s="18">
        <f>'март 2016 '!CS59+'февраль 2016'!CS58+'январь 2016'!CS59</f>
        <v>0</v>
      </c>
      <c r="CT64" s="18">
        <f>'март 2016 '!CT59+'февраль 2016'!CT58+'январь 2016'!CT59</f>
        <v>0</v>
      </c>
      <c r="CU64" s="18">
        <f>'март 2016 '!CU59+'февраль 2016'!CU58+'январь 2016'!CU59</f>
        <v>0</v>
      </c>
      <c r="CV64" s="18">
        <f>'март 2016 '!CV59+'февраль 2016'!CV58+'январь 2016'!CV59</f>
        <v>0</v>
      </c>
      <c r="CW64" s="18">
        <f>'март 2016 '!CW59+'февраль 2016'!CW58+'январь 2016'!CW59</f>
        <v>0</v>
      </c>
      <c r="CX64" s="18">
        <f>'март 2016 '!CX59+'февраль 2016'!CX58+'январь 2016'!CX59</f>
        <v>0</v>
      </c>
      <c r="CY64" s="18">
        <f>'март 2016 '!CY59+'февраль 2016'!CY58+'январь 2016'!CY59</f>
        <v>0</v>
      </c>
      <c r="CZ64" s="18">
        <f>'март 2016 '!CZ59+'февраль 2016'!CZ58+'январь 2016'!CZ59</f>
        <v>0</v>
      </c>
      <c r="DA64" s="18">
        <f>'март 2016 '!DA59+'февраль 2016'!DA58+'январь 2016'!DA59</f>
        <v>0</v>
      </c>
      <c r="DB64" s="18">
        <f>'март 2016 '!DB59+'февраль 2016'!DB58+'январь 2016'!DB59</f>
        <v>0</v>
      </c>
      <c r="DC64" s="18">
        <f>'март 2016 '!DC59+'февраль 2016'!DC58+'январь 2016'!DC59</f>
        <v>0</v>
      </c>
      <c r="DD64" s="18">
        <f>'март 2016 '!DD59+'февраль 2016'!DD58+'январь 2016'!DD59</f>
        <v>0</v>
      </c>
      <c r="DE64" s="18">
        <f>'март 2016 '!DE59+'февраль 2016'!DE58+'январь 2016'!DE59</f>
        <v>0</v>
      </c>
      <c r="DF64" s="18">
        <f>'март 2016 '!DF59+'февраль 2016'!DF58+'январь 2016'!DF59</f>
        <v>0</v>
      </c>
      <c r="DG64" s="18">
        <f>'март 2016 '!DG59+'февраль 2016'!DG58+'январь 2016'!DG59</f>
        <v>0</v>
      </c>
      <c r="DH64" s="18">
        <f>'март 2016 '!DH59+'февраль 2016'!DH58+'январь 2016'!DH59</f>
        <v>0</v>
      </c>
      <c r="DI64" s="18">
        <f>'март 2016 '!DI59+'февраль 2016'!DI58+'январь 2016'!DI59</f>
        <v>0</v>
      </c>
      <c r="DJ64" s="18">
        <f>'март 2016 '!DJ59+'февраль 2016'!DJ58+'январь 2016'!DJ59</f>
        <v>0</v>
      </c>
      <c r="DK64" s="18">
        <f>'март 2016 '!DK59+'февраль 2016'!DK58+'январь 2016'!DK59</f>
        <v>0</v>
      </c>
      <c r="DL64" s="18">
        <f>'март 2016 '!DL59+'февраль 2016'!DL58+'январь 2016'!DL59</f>
        <v>0</v>
      </c>
      <c r="DM64" s="18">
        <f>'март 2016 '!DM59+'февраль 2016'!DM58+'январь 2016'!DM59</f>
        <v>0</v>
      </c>
      <c r="DN64" s="18">
        <f>'март 2016 '!DN59+'февраль 2016'!DN58+'январь 2016'!DN59</f>
        <v>0</v>
      </c>
      <c r="DO64" s="18">
        <f>'март 2016 '!DO59+'февраль 2016'!DO58+'январь 2016'!DO59</f>
        <v>0</v>
      </c>
      <c r="DP64" s="18">
        <f>'март 2016 '!DP59+'февраль 2016'!DP58+'январь 2016'!DP59</f>
        <v>0</v>
      </c>
      <c r="DQ64" s="18">
        <f>'март 2016 '!DQ59+'февраль 2016'!DQ58+'январь 2016'!DQ59</f>
        <v>0</v>
      </c>
      <c r="DR64" s="18">
        <f>'март 2016 '!DR59+'февраль 2016'!DR58+'январь 2016'!DR59</f>
        <v>0</v>
      </c>
      <c r="DS64" s="18">
        <f>'март 2016 '!DS59+'февраль 2016'!DS58+'январь 2016'!DS59</f>
        <v>0</v>
      </c>
      <c r="DT64" s="18">
        <f>'март 2016 '!DT59+'февраль 2016'!DT58+'январь 2016'!DT59</f>
        <v>0</v>
      </c>
      <c r="DU64" s="18">
        <f>'март 2016 '!DU59+'февраль 2016'!DU58+'январь 2016'!DU59</f>
        <v>0</v>
      </c>
      <c r="DV64" s="18">
        <f>'март 2016 '!DV59+'февраль 2016'!DV58+'январь 2016'!DV59</f>
        <v>0</v>
      </c>
      <c r="DW64" s="18">
        <f>'март 2016 '!DW59+'февраль 2016'!DW58+'январь 2016'!DW59</f>
        <v>0</v>
      </c>
      <c r="DX64" s="18">
        <f>'март 2016 '!DX59+'февраль 2016'!DX58+'январь 2016'!DX59</f>
        <v>0</v>
      </c>
      <c r="DY64" s="18">
        <f>'март 2016 '!DY59+'февраль 2016'!DY58+'январь 2016'!DY59</f>
        <v>0</v>
      </c>
      <c r="DZ64" s="18">
        <f>'март 2016 '!DZ59+'февраль 2016'!DZ58+'январь 2016'!DZ59</f>
        <v>0</v>
      </c>
      <c r="EA64" s="18">
        <f>'март 2016 '!EA59+'февраль 2016'!EA58+'январь 2016'!EA59</f>
        <v>0</v>
      </c>
      <c r="EB64" s="18">
        <f>'март 2016 '!EB59+'февраль 2016'!EB58+'январь 2016'!EB59</f>
        <v>0</v>
      </c>
      <c r="EC64" s="18">
        <f>'март 2016 '!EC59+'февраль 2016'!EC58+'январь 2016'!EC59</f>
        <v>0</v>
      </c>
      <c r="ED64" s="18">
        <f>'март 2016 '!ED59+'февраль 2016'!ED58+'январь 2016'!ED59</f>
        <v>0</v>
      </c>
      <c r="EE64" s="18">
        <f>'март 2016 '!EE59+'февраль 2016'!EE58+'январь 2016'!EE59</f>
        <v>0</v>
      </c>
      <c r="EF64" s="18">
        <f>'март 2016 '!EF59+'февраль 2016'!EF58+'январь 2016'!EF59</f>
        <v>0</v>
      </c>
      <c r="EG64" s="18">
        <f>'март 2016 '!EG59+'февраль 2016'!EG58+'январь 2016'!EG59</f>
        <v>0</v>
      </c>
      <c r="EH64" s="18">
        <f>'март 2016 '!EH59+'февраль 2016'!EH58+'январь 2016'!EH59</f>
        <v>0</v>
      </c>
      <c r="EI64" s="18">
        <f>'март 2016 '!EI59+'февраль 2016'!EI58+'январь 2016'!EI59</f>
        <v>0</v>
      </c>
      <c r="EJ64" s="18">
        <f>'март 2016 '!EJ59+'февраль 2016'!EJ58+'январь 2016'!EJ59</f>
        <v>0</v>
      </c>
      <c r="EK64" s="18">
        <f>'март 2016 '!EK59+'февраль 2016'!EK58+'январь 2016'!EK59</f>
        <v>0</v>
      </c>
      <c r="EL64" s="18">
        <f>'март 2016 '!EL59+'февраль 2016'!EL58+'январь 2016'!EL59</f>
        <v>0</v>
      </c>
      <c r="EM64" s="18">
        <f>'март 2016 '!EM59+'февраль 2016'!EM58+'январь 2016'!EM59</f>
        <v>0</v>
      </c>
      <c r="EN64" s="18">
        <f>'март 2016 '!EN59+'февраль 2016'!EN58+'январь 2016'!EN59</f>
        <v>0</v>
      </c>
      <c r="EO64" s="18">
        <f>'март 2016 '!EO59+'февраль 2016'!EO58+'январь 2016'!EO59</f>
        <v>0</v>
      </c>
      <c r="EP64" s="18">
        <f>'март 2016 '!EP59+'февраль 2016'!EP58+'январь 2016'!EP59</f>
        <v>0</v>
      </c>
      <c r="EQ64" s="18">
        <f>'март 2016 '!EQ59+'февраль 2016'!EQ58+'январь 2016'!EQ59</f>
        <v>0</v>
      </c>
      <c r="ER64" s="18">
        <f>'март 2016 '!ER59+'февраль 2016'!ER58+'январь 2016'!ER59</f>
        <v>0</v>
      </c>
      <c r="ES64" s="18">
        <f>'март 2016 '!ES59+'февраль 2016'!ES58+'январь 2016'!ES59</f>
        <v>0</v>
      </c>
      <c r="ET64" s="18">
        <f>'март 2016 '!ET59+'февраль 2016'!ET58+'январь 2016'!ET59</f>
        <v>0</v>
      </c>
      <c r="EU64" s="18">
        <f>'март 2016 '!EU59+'февраль 2016'!EU58+'январь 2016'!EU59</f>
        <v>0</v>
      </c>
      <c r="EV64" s="18">
        <f>'март 2016 '!EV59+'февраль 2016'!EV58+'январь 2016'!EV59</f>
        <v>0</v>
      </c>
      <c r="EW64" s="18">
        <f>'март 2016 '!EW59+'февраль 2016'!EW58+'январь 2016'!EW59</f>
        <v>0</v>
      </c>
      <c r="EX64" s="18">
        <f>'март 2016 '!EX59+'февраль 2016'!EX58+'январь 2016'!EX59</f>
        <v>0</v>
      </c>
      <c r="EY64" s="18">
        <f>'март 2016 '!EY59+'февраль 2016'!EY58+'январь 2016'!EY59</f>
        <v>0</v>
      </c>
      <c r="EZ64" s="18">
        <f>'март 2016 '!EZ59+'февраль 2016'!EZ58+'январь 2016'!EZ59</f>
        <v>0</v>
      </c>
      <c r="FA64" s="18">
        <f>'март 2016 '!FA59+'февраль 2016'!FA58+'январь 2016'!FA59</f>
        <v>0</v>
      </c>
      <c r="FB64" s="18">
        <f>'март 2016 '!FB59+'февраль 2016'!FB58+'январь 2016'!FB59</f>
        <v>0</v>
      </c>
      <c r="FC64" s="18">
        <f>'март 2016 '!FC59+'февраль 2016'!FC58+'январь 2016'!FC59</f>
        <v>0</v>
      </c>
      <c r="FD64" s="18">
        <f>'март 2016 '!FD59+'февраль 2016'!FD58+'январь 2016'!FD59</f>
        <v>0</v>
      </c>
      <c r="FE64" s="18">
        <f>'март 2016 '!FE59+'февраль 2016'!FE58+'январь 2016'!FE59</f>
        <v>0</v>
      </c>
      <c r="FF64" s="18">
        <f>'март 2016 '!FF59+'февраль 2016'!FF58+'январь 2016'!FF59</f>
        <v>0</v>
      </c>
      <c r="FG64" s="18">
        <f>'март 2016 '!FG59+'февраль 2016'!FG58+'январь 2016'!FG59</f>
        <v>0</v>
      </c>
      <c r="FH64" s="18">
        <f>'март 2016 '!FH59+'февраль 2016'!FH58+'январь 2016'!FH59</f>
        <v>0</v>
      </c>
      <c r="FI64" s="18">
        <f>'март 2016 '!FI59+'февраль 2016'!FI58+'январь 2016'!FI59</f>
        <v>0</v>
      </c>
      <c r="FJ64" s="18">
        <f>'март 2016 '!FJ59+'февраль 2016'!FJ58+'январь 2016'!FJ59</f>
        <v>0</v>
      </c>
      <c r="FK64" s="18">
        <f>'март 2016 '!FK59+'февраль 2016'!FK58+'январь 2016'!FK59</f>
        <v>0</v>
      </c>
      <c r="FL64" s="18">
        <f>'март 2016 '!FL59+'февраль 2016'!FL58+'январь 2016'!FL59</f>
        <v>0</v>
      </c>
      <c r="FM64" s="18">
        <f>'март 2016 '!FM59+'февраль 2016'!FM58+'январь 2016'!FM59</f>
        <v>0</v>
      </c>
      <c r="FN64" s="18">
        <f>'март 2016 '!FN59+'февраль 2016'!FN58+'январь 2016'!FN59</f>
        <v>0</v>
      </c>
      <c r="FO64" s="18">
        <f>'март 2016 '!FO59+'февраль 2016'!FO58+'январь 2016'!FO59</f>
        <v>0</v>
      </c>
      <c r="FP64" s="18">
        <f>'март 2016 '!FP59+'февраль 2016'!FP58+'январь 2016'!FP59</f>
        <v>0</v>
      </c>
      <c r="FQ64" s="18">
        <f>'март 2016 '!FQ59+'февраль 2016'!FQ58+'январь 2016'!FQ59</f>
        <v>0</v>
      </c>
      <c r="FR64" s="18">
        <f>'март 2016 '!FR59+'февраль 2016'!FR58+'январь 2016'!FR59</f>
        <v>0</v>
      </c>
      <c r="FS64" s="18">
        <f>'март 2016 '!FS59+'февраль 2016'!FS58+'январь 2016'!FS59</f>
        <v>0</v>
      </c>
      <c r="FT64" s="18">
        <f>'март 2016 '!FT59+'февраль 2016'!FT58+'январь 2016'!FT59</f>
        <v>0</v>
      </c>
      <c r="FU64" s="18">
        <f>'март 2016 '!FU59+'февраль 2016'!FU58+'январь 2016'!FU59</f>
        <v>0</v>
      </c>
      <c r="FV64" s="18">
        <f>'март 2016 '!FV59+'февраль 2016'!FV58+'январь 2016'!FV59</f>
        <v>0</v>
      </c>
      <c r="FW64" s="18">
        <f>'март 2016 '!FW59+'февраль 2016'!FW58+'январь 2016'!FW59</f>
        <v>0</v>
      </c>
      <c r="FX64" s="18">
        <f>'март 2016 '!FX59+'февраль 2016'!FX58+'январь 2016'!FX59</f>
        <v>0</v>
      </c>
      <c r="FY64" s="18">
        <f>'март 2016 '!FY59+'февраль 2016'!FY58+'январь 2016'!FY59</f>
        <v>0</v>
      </c>
      <c r="FZ64" s="18">
        <f>'март 2016 '!FZ59+'февраль 2016'!FZ58+'январь 2016'!FZ59</f>
        <v>0</v>
      </c>
      <c r="GA64" s="18">
        <f>'март 2016 '!GA59+'февраль 2016'!GA58+'январь 2016'!GA59</f>
        <v>0</v>
      </c>
      <c r="GB64" s="18">
        <f>'март 2016 '!GB59+'февраль 2016'!GB58+'январь 2016'!GB59</f>
        <v>0</v>
      </c>
      <c r="GC64" s="18">
        <f>'март 2016 '!GC59+'февраль 2016'!GC58+'январь 2016'!GC59</f>
        <v>0</v>
      </c>
      <c r="GD64" s="18">
        <f>'март 2016 '!GD59+'февраль 2016'!GD58+'январь 2016'!GD59</f>
        <v>0</v>
      </c>
      <c r="GE64" s="18">
        <f>'март 2016 '!GE59+'февраль 2016'!GE58+'январь 2016'!GE59</f>
        <v>0</v>
      </c>
      <c r="GF64" s="18">
        <f>'март 2016 '!GF59+'февраль 2016'!GF58+'январь 2016'!GF59</f>
        <v>0</v>
      </c>
      <c r="GG64" s="18">
        <f>'март 2016 '!GG59+'февраль 2016'!GG58+'январь 2016'!GG59</f>
        <v>0</v>
      </c>
      <c r="GH64" s="18">
        <f>'март 2016 '!GH59+'февраль 2016'!GH58+'январь 2016'!GH59</f>
        <v>0</v>
      </c>
      <c r="GI64" s="18">
        <f>'март 2016 '!GI59+'февраль 2016'!GI58+'январь 2016'!GI59</f>
        <v>0</v>
      </c>
      <c r="GJ64" s="18">
        <f>'март 2016 '!GJ59+'февраль 2016'!GJ58+'январь 2016'!GJ59</f>
        <v>0</v>
      </c>
      <c r="GK64" s="18">
        <f>'март 2016 '!GK59+'февраль 2016'!GK58+'январь 2016'!GK59</f>
        <v>0</v>
      </c>
      <c r="GL64" s="18">
        <f>'март 2016 '!GL59+'февраль 2016'!GL58+'январь 2016'!GL59</f>
        <v>0</v>
      </c>
      <c r="GM64" s="18">
        <f>'март 2016 '!GM59+'февраль 2016'!GM58+'январь 2016'!GM59</f>
        <v>0</v>
      </c>
      <c r="GN64" s="18">
        <f>'март 2016 '!GN59+'февраль 2016'!GN58+'январь 2016'!GN59</f>
        <v>0</v>
      </c>
      <c r="GO64" s="18">
        <f>'март 2016 '!GO59+'февраль 2016'!GO58+'январь 2016'!GO59</f>
        <v>0</v>
      </c>
      <c r="GP64" s="18">
        <f>'март 2016 '!GP59+'февраль 2016'!GP58+'январь 2016'!GP59</f>
        <v>0</v>
      </c>
      <c r="GQ64" s="18">
        <f>'март 2016 '!GQ59+'февраль 2016'!GQ58+'январь 2016'!GQ59</f>
        <v>0</v>
      </c>
      <c r="GR64" s="18">
        <f>'март 2016 '!GR59+'февраль 2016'!GR58+'январь 2016'!GR59</f>
        <v>0</v>
      </c>
      <c r="GS64" s="18">
        <f>'март 2016 '!GS59+'февраль 2016'!GS58+'январь 2016'!GS59</f>
        <v>0</v>
      </c>
      <c r="GT64" s="18">
        <f>'март 2016 '!GT59+'февраль 2016'!GT58+'январь 2016'!GT59</f>
        <v>0</v>
      </c>
      <c r="GU64" s="18">
        <f>'март 2016 '!GU59+'февраль 2016'!GU58+'январь 2016'!GU59</f>
        <v>0</v>
      </c>
      <c r="GV64" s="18">
        <f>'март 2016 '!GV59+'февраль 2016'!GV58+'январь 2016'!GV59</f>
        <v>0</v>
      </c>
      <c r="GW64" s="18">
        <f>'март 2016 '!GW59+'февраль 2016'!GW58+'январь 2016'!GW59</f>
        <v>0</v>
      </c>
      <c r="GX64" s="18">
        <f>'март 2016 '!GX59+'февраль 2016'!GX58+'январь 2016'!GX59</f>
        <v>0</v>
      </c>
      <c r="GY64" s="18">
        <f>'март 2016 '!GY59+'февраль 2016'!GY58+'январь 2016'!GY59</f>
        <v>0</v>
      </c>
      <c r="GZ64" s="18">
        <f>'март 2016 '!GZ59+'февраль 2016'!GZ58+'январь 2016'!GZ59</f>
        <v>0</v>
      </c>
      <c r="HA64" s="18">
        <f>'март 2016 '!HA59+'февраль 2016'!HA58+'январь 2016'!HA59</f>
        <v>0</v>
      </c>
      <c r="HB64" s="18">
        <f>'март 2016 '!HB59+'февраль 2016'!HB58+'январь 2016'!HB59</f>
        <v>0</v>
      </c>
      <c r="HC64" s="18">
        <f>'март 2016 '!HC59+'февраль 2016'!HC58+'январь 2016'!HC59</f>
        <v>0</v>
      </c>
      <c r="HD64" s="18">
        <f>'март 2016 '!HD59+'февраль 2016'!HD58+'январь 2016'!HD59</f>
        <v>0</v>
      </c>
      <c r="HE64" s="18">
        <f>'март 2016 '!HE59+'февраль 2016'!HE58+'январь 2016'!HE59</f>
        <v>0</v>
      </c>
      <c r="HF64" s="18">
        <f>'март 2016 '!HF59+'февраль 2016'!HF58+'январь 2016'!HF59</f>
        <v>0</v>
      </c>
      <c r="HG64" s="18">
        <f>'март 2016 '!HG59+'февраль 2016'!HG58+'январь 2016'!HG59</f>
        <v>0</v>
      </c>
      <c r="HH64" s="18">
        <f>'март 2016 '!HH59+'февраль 2016'!HH58+'январь 2016'!HH59</f>
        <v>0</v>
      </c>
      <c r="HI64" s="18">
        <f>'март 2016 '!HI59+'февраль 2016'!HI58+'январь 2016'!HI59</f>
        <v>0</v>
      </c>
      <c r="HJ64" s="18">
        <f>'март 2016 '!HJ59+'февраль 2016'!HJ58+'январь 2016'!HJ59</f>
        <v>0</v>
      </c>
      <c r="HK64" s="18">
        <f>'март 2016 '!HK59+'февраль 2016'!HK58+'январь 2016'!HK59</f>
        <v>0</v>
      </c>
      <c r="HL64" s="18">
        <f>'март 2016 '!HL59+'февраль 2016'!HL58+'январь 2016'!HL59</f>
        <v>0</v>
      </c>
      <c r="HM64" s="18">
        <f>'март 2016 '!HM59+'февраль 2016'!HM58+'январь 2016'!HM59</f>
        <v>0</v>
      </c>
      <c r="HN64" s="18">
        <f>'март 2016 '!HN59+'февраль 2016'!HN58+'январь 2016'!HN59</f>
        <v>0</v>
      </c>
      <c r="HO64" s="18">
        <f>'март 2016 '!HO59+'февраль 2016'!HO58+'январь 2016'!HO59</f>
        <v>0</v>
      </c>
      <c r="HP64" s="18">
        <f>'март 2016 '!HP59+'февраль 2016'!HP58+'январь 2016'!HP59</f>
        <v>0</v>
      </c>
      <c r="HQ64" s="18">
        <f>'март 2016 '!HQ59+'февраль 2016'!HQ58+'январь 2016'!HQ59</f>
        <v>0</v>
      </c>
      <c r="HR64" s="18">
        <f>'март 2016 '!HR59+'февраль 2016'!HR58+'январь 2016'!HR59</f>
        <v>0</v>
      </c>
      <c r="HS64" s="18">
        <f>'март 2016 '!HS59+'февраль 2016'!HS58+'январь 2016'!HS59</f>
        <v>0</v>
      </c>
      <c r="HT64" s="18">
        <f>'март 2016 '!HT59+'февраль 2016'!HT58+'январь 2016'!HT59</f>
        <v>0</v>
      </c>
      <c r="HU64" s="18">
        <f>'март 2016 '!HU59+'февраль 2016'!HU58+'январь 2016'!HU59</f>
        <v>0</v>
      </c>
      <c r="HV64" s="18">
        <f>'март 2016 '!HV59+'февраль 2016'!HV58+'январь 2016'!HV59</f>
        <v>0</v>
      </c>
      <c r="HW64" s="18">
        <f>'март 2016 '!HW59+'февраль 2016'!HW58+'январь 2016'!HW59</f>
        <v>0</v>
      </c>
      <c r="HX64" s="18">
        <f>'март 2016 '!HX59+'февраль 2016'!HX58+'январь 2016'!HX59</f>
        <v>0</v>
      </c>
      <c r="HY64" s="18">
        <f>'март 2016 '!HY59+'февраль 2016'!HY58+'январь 2016'!HY59</f>
        <v>0</v>
      </c>
      <c r="HZ64" s="18">
        <f>'март 2016 '!HZ59+'февраль 2016'!HZ58+'январь 2016'!HZ59</f>
        <v>0</v>
      </c>
      <c r="IA64" s="18">
        <f>'март 2016 '!IA59+'февраль 2016'!IA58+'январь 2016'!IA59</f>
        <v>0</v>
      </c>
      <c r="IB64" s="18">
        <f>'март 2016 '!IB59+'февраль 2016'!IB58+'январь 2016'!IB59</f>
        <v>0</v>
      </c>
      <c r="IC64" s="18">
        <f>'март 2016 '!IC59+'февраль 2016'!IC58+'январь 2016'!IC59</f>
        <v>0</v>
      </c>
      <c r="ID64" s="18">
        <f>'март 2016 '!ID59+'февраль 2016'!ID58+'январь 2016'!ID59</f>
        <v>0</v>
      </c>
      <c r="IE64" s="18">
        <f>'март 2016 '!IE59+'февраль 2016'!IE58+'январь 2016'!IE59</f>
        <v>0</v>
      </c>
      <c r="IF64" s="18">
        <f>'март 2016 '!IF59+'февраль 2016'!IF58+'январь 2016'!IF59</f>
        <v>0</v>
      </c>
    </row>
    <row r="65" spans="1:240" ht="13.5" customHeight="1">
      <c r="A65" s="15" t="s">
        <v>78</v>
      </c>
      <c r="B65" s="45" t="s">
        <v>79</v>
      </c>
      <c r="C65" s="16" t="s">
        <v>40</v>
      </c>
      <c r="D65" s="23">
        <f t="shared" si="4"/>
        <v>0</v>
      </c>
      <c r="E65" s="17">
        <f t="shared" si="5"/>
        <v>0</v>
      </c>
      <c r="F65" s="22"/>
      <c r="G65" s="18">
        <f>'март 2016 '!G60+'февраль 2016'!G59+'январь 2016'!G60</f>
        <v>0</v>
      </c>
      <c r="H65" s="18">
        <f>'март 2016 '!H60+'февраль 2016'!H59+'январь 2016'!H60</f>
        <v>0</v>
      </c>
      <c r="I65" s="18">
        <f>'март 2016 '!I60+'февраль 2016'!I59+'январь 2016'!I60</f>
        <v>0</v>
      </c>
      <c r="J65" s="18">
        <f>'март 2016 '!J60+'февраль 2016'!J59+'январь 2016'!J60</f>
        <v>0</v>
      </c>
      <c r="K65" s="18">
        <f>'март 2016 '!K60+'февраль 2016'!K59+'январь 2016'!K60</f>
        <v>0</v>
      </c>
      <c r="L65" s="18">
        <f>'март 2016 '!L60+'февраль 2016'!L59+'январь 2016'!L60</f>
        <v>0</v>
      </c>
      <c r="M65" s="18">
        <f>'март 2016 '!M60+'февраль 2016'!M59+'январь 2016'!M60</f>
        <v>0</v>
      </c>
      <c r="N65" s="18">
        <f>'март 2016 '!N60+'февраль 2016'!N59+'январь 2016'!N60</f>
        <v>0</v>
      </c>
      <c r="O65" s="18">
        <f>'март 2016 '!O60+'февраль 2016'!O59+'январь 2016'!O60</f>
        <v>0</v>
      </c>
      <c r="P65" s="18">
        <f>'март 2016 '!P60+'февраль 2016'!P59+'январь 2016'!P60</f>
        <v>0</v>
      </c>
      <c r="Q65" s="18">
        <f>'март 2016 '!Q60+'февраль 2016'!Q59+'январь 2016'!Q60</f>
        <v>0</v>
      </c>
      <c r="R65" s="18">
        <f>'март 2016 '!R60+'февраль 2016'!R59+'январь 2016'!R60</f>
        <v>0</v>
      </c>
      <c r="S65" s="18">
        <f>'март 2016 '!S60+'февраль 2016'!S59+'январь 2016'!S60</f>
        <v>0</v>
      </c>
      <c r="T65" s="18">
        <f>'март 2016 '!T60+'февраль 2016'!T59+'январь 2016'!T60</f>
        <v>0</v>
      </c>
      <c r="U65" s="18">
        <f>'март 2016 '!U60+'февраль 2016'!U59+'январь 2016'!U60</f>
        <v>0</v>
      </c>
      <c r="V65" s="18">
        <f>'март 2016 '!V60+'февраль 2016'!V59+'январь 2016'!V60</f>
        <v>0</v>
      </c>
      <c r="W65" s="18">
        <f>'март 2016 '!W60+'февраль 2016'!W59+'январь 2016'!W60</f>
        <v>0</v>
      </c>
      <c r="X65" s="18">
        <f>'март 2016 '!X60+'февраль 2016'!X59+'январь 2016'!X60</f>
        <v>0</v>
      </c>
      <c r="Y65" s="18">
        <f>'март 2016 '!Y60+'февраль 2016'!Y59+'январь 2016'!Y60</f>
        <v>0</v>
      </c>
      <c r="Z65" s="18">
        <f>'март 2016 '!Z60+'февраль 2016'!Z59+'январь 2016'!Z60</f>
        <v>0</v>
      </c>
      <c r="AA65" s="18">
        <f>'март 2016 '!AA60+'февраль 2016'!AA59+'январь 2016'!AA60</f>
        <v>0</v>
      </c>
      <c r="AB65" s="18">
        <f>'март 2016 '!AB60+'февраль 2016'!AB59+'январь 2016'!AB60</f>
        <v>0</v>
      </c>
      <c r="AC65" s="18">
        <f>'март 2016 '!AC60+'февраль 2016'!AC59+'январь 2016'!AC60</f>
        <v>0</v>
      </c>
      <c r="AD65" s="18">
        <f>'март 2016 '!AD60+'февраль 2016'!AD59+'январь 2016'!AD60</f>
        <v>0</v>
      </c>
      <c r="AE65" s="18">
        <f>'март 2016 '!AE60+'февраль 2016'!AE59+'январь 2016'!AE60</f>
        <v>0</v>
      </c>
      <c r="AF65" s="18">
        <f>'март 2016 '!AF60+'февраль 2016'!AF59+'январь 2016'!AF60</f>
        <v>0</v>
      </c>
      <c r="AG65" s="18">
        <f>'март 2016 '!AG60+'февраль 2016'!AG59+'январь 2016'!AG60</f>
        <v>0</v>
      </c>
      <c r="AH65" s="18">
        <f>'март 2016 '!AH60+'февраль 2016'!AH59+'январь 2016'!AH60</f>
        <v>0</v>
      </c>
      <c r="AI65" s="18">
        <f>'март 2016 '!AI60+'февраль 2016'!AI59+'январь 2016'!AI60</f>
        <v>0</v>
      </c>
      <c r="AJ65" s="18">
        <f>'март 2016 '!AJ60+'февраль 2016'!AJ59+'январь 2016'!AJ60</f>
        <v>0</v>
      </c>
      <c r="AK65" s="18">
        <f>'март 2016 '!AK60+'февраль 2016'!AK59+'январь 2016'!AK60</f>
        <v>0</v>
      </c>
      <c r="AL65" s="18">
        <f>'март 2016 '!AL60+'февраль 2016'!AL59+'январь 2016'!AL60</f>
        <v>0</v>
      </c>
      <c r="AM65" s="18">
        <f>'март 2016 '!AM60+'февраль 2016'!AM59+'январь 2016'!AM60</f>
        <v>0</v>
      </c>
      <c r="AN65" s="18">
        <f>'март 2016 '!AN60+'февраль 2016'!AN59+'январь 2016'!AN60</f>
        <v>0</v>
      </c>
      <c r="AO65" s="18">
        <f>'март 2016 '!AO60+'февраль 2016'!AO59+'январь 2016'!AO60</f>
        <v>0</v>
      </c>
      <c r="AP65" s="18">
        <f>'март 2016 '!AP60+'февраль 2016'!AP59+'январь 2016'!AP60</f>
        <v>0</v>
      </c>
      <c r="AQ65" s="18">
        <f>'март 2016 '!AQ60+'февраль 2016'!AQ59+'январь 2016'!AQ60</f>
        <v>0</v>
      </c>
      <c r="AR65" s="18">
        <f>'март 2016 '!AR60+'февраль 2016'!AR59+'январь 2016'!AR60</f>
        <v>0</v>
      </c>
      <c r="AS65" s="18">
        <f>'март 2016 '!AS60+'февраль 2016'!AS59+'январь 2016'!AS60</f>
        <v>0</v>
      </c>
      <c r="AT65" s="18">
        <f>'март 2016 '!AT60+'февраль 2016'!AT59+'январь 2016'!AT60</f>
        <v>0</v>
      </c>
      <c r="AU65" s="18">
        <f>'март 2016 '!AU60+'февраль 2016'!AU59+'январь 2016'!AU60</f>
        <v>0</v>
      </c>
      <c r="AV65" s="18">
        <f>'март 2016 '!AV60+'февраль 2016'!AV59+'январь 2016'!AV60</f>
        <v>0</v>
      </c>
      <c r="AW65" s="18">
        <f>'март 2016 '!AW60+'февраль 2016'!AW59+'январь 2016'!AW60</f>
        <v>0</v>
      </c>
      <c r="AX65" s="18">
        <f>'март 2016 '!AX60+'февраль 2016'!AX59+'январь 2016'!AX60</f>
        <v>0</v>
      </c>
      <c r="AY65" s="18">
        <f>'март 2016 '!AY60+'февраль 2016'!AY59+'январь 2016'!AY60</f>
        <v>0</v>
      </c>
      <c r="AZ65" s="18">
        <f>'март 2016 '!AZ60+'февраль 2016'!AZ59+'январь 2016'!AZ60</f>
        <v>0</v>
      </c>
      <c r="BA65" s="18">
        <f>'март 2016 '!BA60+'февраль 2016'!BA59+'январь 2016'!BA60</f>
        <v>0</v>
      </c>
      <c r="BB65" s="18">
        <f>'март 2016 '!BB60+'февраль 2016'!BB59+'январь 2016'!BB60</f>
        <v>0</v>
      </c>
      <c r="BC65" s="18">
        <f>'март 2016 '!BC60+'февраль 2016'!BC59+'январь 2016'!BC60</f>
        <v>0</v>
      </c>
      <c r="BD65" s="18">
        <f>'март 2016 '!BD60+'февраль 2016'!BD59+'январь 2016'!BD60</f>
        <v>0</v>
      </c>
      <c r="BE65" s="18">
        <f>'март 2016 '!BE60+'февраль 2016'!BE59+'январь 2016'!BE60</f>
        <v>0</v>
      </c>
      <c r="BF65" s="18">
        <f>'март 2016 '!BF60+'февраль 2016'!BF59+'январь 2016'!BF60</f>
        <v>0</v>
      </c>
      <c r="BG65" s="18">
        <f>'март 2016 '!BG60+'февраль 2016'!BG59+'январь 2016'!BG60</f>
        <v>0</v>
      </c>
      <c r="BH65" s="18">
        <f>'март 2016 '!BH60+'февраль 2016'!BH59+'январь 2016'!BH60</f>
        <v>0</v>
      </c>
      <c r="BI65" s="18">
        <f>'март 2016 '!BI60+'февраль 2016'!BI59+'январь 2016'!BI60</f>
        <v>0</v>
      </c>
      <c r="BJ65" s="18">
        <f>'март 2016 '!BJ60+'февраль 2016'!BJ59+'январь 2016'!BJ60</f>
        <v>0</v>
      </c>
      <c r="BK65" s="18">
        <f>'март 2016 '!BK60+'февраль 2016'!BK59+'январь 2016'!BK60</f>
        <v>0</v>
      </c>
      <c r="BL65" s="18">
        <f>'март 2016 '!BL60+'февраль 2016'!BL59+'январь 2016'!BL60</f>
        <v>0</v>
      </c>
      <c r="BM65" s="18">
        <f>'март 2016 '!BM60+'февраль 2016'!BM59+'январь 2016'!BM60</f>
        <v>0</v>
      </c>
      <c r="BN65" s="18">
        <f>'март 2016 '!BN60+'февраль 2016'!BN59+'январь 2016'!BN60</f>
        <v>0</v>
      </c>
      <c r="BO65" s="18">
        <f>'март 2016 '!BO60+'февраль 2016'!BO59+'январь 2016'!BO60</f>
        <v>0</v>
      </c>
      <c r="BP65" s="18">
        <f>'март 2016 '!BP60+'февраль 2016'!BP59+'январь 2016'!BP60</f>
        <v>0</v>
      </c>
      <c r="BQ65" s="18">
        <f>'март 2016 '!BQ60+'февраль 2016'!BQ59+'январь 2016'!BQ60</f>
        <v>0</v>
      </c>
      <c r="BR65" s="18">
        <f>'март 2016 '!BR60+'февраль 2016'!BR59+'январь 2016'!BR60</f>
        <v>0</v>
      </c>
      <c r="BS65" s="18">
        <f>'март 2016 '!BS60+'февраль 2016'!BS59+'январь 2016'!BS60</f>
        <v>0</v>
      </c>
      <c r="BT65" s="18">
        <f>'март 2016 '!BT60+'февраль 2016'!BT59+'январь 2016'!BT60</f>
        <v>0</v>
      </c>
      <c r="BU65" s="18">
        <f>'март 2016 '!BU60+'февраль 2016'!BU59+'январь 2016'!BU60</f>
        <v>0</v>
      </c>
      <c r="BV65" s="18">
        <f>'март 2016 '!BV60+'февраль 2016'!BV59+'январь 2016'!BV60</f>
        <v>0</v>
      </c>
      <c r="BW65" s="18">
        <f>'март 2016 '!BW60+'февраль 2016'!BW59+'январь 2016'!BW60</f>
        <v>0</v>
      </c>
      <c r="BX65" s="18">
        <f>'март 2016 '!BX60+'февраль 2016'!BX59+'январь 2016'!BX60</f>
        <v>0</v>
      </c>
      <c r="BY65" s="18">
        <f>'март 2016 '!BY60+'февраль 2016'!BY59+'январь 2016'!BY60</f>
        <v>0</v>
      </c>
      <c r="BZ65" s="18">
        <f>'март 2016 '!BZ60+'февраль 2016'!BZ59+'январь 2016'!BZ60</f>
        <v>0</v>
      </c>
      <c r="CA65" s="18">
        <f>'март 2016 '!CA60+'февраль 2016'!CA59+'январь 2016'!CA60</f>
        <v>0</v>
      </c>
      <c r="CB65" s="18">
        <f>'март 2016 '!CB60+'февраль 2016'!CB59+'январь 2016'!CB60</f>
        <v>0</v>
      </c>
      <c r="CC65" s="18">
        <f>'март 2016 '!CC60+'февраль 2016'!CC59+'январь 2016'!CC60</f>
        <v>0</v>
      </c>
      <c r="CD65" s="18">
        <f>'март 2016 '!CD60+'февраль 2016'!CD59+'январь 2016'!CD60</f>
        <v>0</v>
      </c>
      <c r="CE65" s="18">
        <f>'март 2016 '!CE60+'февраль 2016'!CE59+'январь 2016'!CE60</f>
        <v>0</v>
      </c>
      <c r="CF65" s="18">
        <f>'март 2016 '!CF60+'февраль 2016'!CF59+'январь 2016'!CF60</f>
        <v>0</v>
      </c>
      <c r="CG65" s="18">
        <f>'март 2016 '!CG60+'февраль 2016'!CG59+'январь 2016'!CG60</f>
        <v>0</v>
      </c>
      <c r="CH65" s="18">
        <f>'март 2016 '!CH60+'февраль 2016'!CH59+'январь 2016'!CH60</f>
        <v>0</v>
      </c>
      <c r="CI65" s="18">
        <f>'март 2016 '!CI60+'февраль 2016'!CI59+'январь 2016'!CI60</f>
        <v>0</v>
      </c>
      <c r="CJ65" s="18">
        <f>'март 2016 '!CJ60+'февраль 2016'!CJ59+'январь 2016'!CJ60</f>
        <v>0</v>
      </c>
      <c r="CK65" s="18">
        <f>'март 2016 '!CK60+'февраль 2016'!CK59+'январь 2016'!CK60</f>
        <v>0</v>
      </c>
      <c r="CL65" s="18">
        <f>'март 2016 '!CL60+'февраль 2016'!CL59+'январь 2016'!CL60</f>
        <v>0</v>
      </c>
      <c r="CM65" s="18">
        <f>'март 2016 '!CM60+'февраль 2016'!CM59+'январь 2016'!CM60</f>
        <v>0</v>
      </c>
      <c r="CN65" s="18">
        <f>'март 2016 '!CN60+'февраль 2016'!CN59+'январь 2016'!CN60</f>
        <v>0</v>
      </c>
      <c r="CO65" s="18">
        <f>'март 2016 '!CO60+'февраль 2016'!CO59+'январь 2016'!CO60</f>
        <v>0</v>
      </c>
      <c r="CP65" s="18">
        <f>'март 2016 '!CP60+'февраль 2016'!CP59+'январь 2016'!CP60</f>
        <v>0</v>
      </c>
      <c r="CQ65" s="18">
        <f>'март 2016 '!CQ60+'февраль 2016'!CQ59+'январь 2016'!CQ60</f>
        <v>0</v>
      </c>
      <c r="CR65" s="18">
        <f>'март 2016 '!CR60+'февраль 2016'!CR59+'январь 2016'!CR60</f>
        <v>0</v>
      </c>
      <c r="CS65" s="18">
        <f>'март 2016 '!CS60+'февраль 2016'!CS59+'январь 2016'!CS60</f>
        <v>0</v>
      </c>
      <c r="CT65" s="18">
        <f>'март 2016 '!CT60+'февраль 2016'!CT59+'январь 2016'!CT60</f>
        <v>0</v>
      </c>
      <c r="CU65" s="18">
        <f>'март 2016 '!CU60+'февраль 2016'!CU59+'январь 2016'!CU60</f>
        <v>0</v>
      </c>
      <c r="CV65" s="18">
        <f>'март 2016 '!CV60+'февраль 2016'!CV59+'январь 2016'!CV60</f>
        <v>0</v>
      </c>
      <c r="CW65" s="18">
        <f>'март 2016 '!CW60+'февраль 2016'!CW59+'январь 2016'!CW60</f>
        <v>0</v>
      </c>
      <c r="CX65" s="18">
        <f>'март 2016 '!CX60+'февраль 2016'!CX59+'январь 2016'!CX60</f>
        <v>0</v>
      </c>
      <c r="CY65" s="18">
        <f>'март 2016 '!CY60+'февраль 2016'!CY59+'январь 2016'!CY60</f>
        <v>0</v>
      </c>
      <c r="CZ65" s="18">
        <f>'март 2016 '!CZ60+'февраль 2016'!CZ59+'январь 2016'!CZ60</f>
        <v>0</v>
      </c>
      <c r="DA65" s="18">
        <f>'март 2016 '!DA60+'февраль 2016'!DA59+'январь 2016'!DA60</f>
        <v>0</v>
      </c>
      <c r="DB65" s="18">
        <f>'март 2016 '!DB60+'февраль 2016'!DB59+'январь 2016'!DB60</f>
        <v>0</v>
      </c>
      <c r="DC65" s="18">
        <f>'март 2016 '!DC60+'февраль 2016'!DC59+'январь 2016'!DC60</f>
        <v>0</v>
      </c>
      <c r="DD65" s="18">
        <f>'март 2016 '!DD60+'февраль 2016'!DD59+'январь 2016'!DD60</f>
        <v>0</v>
      </c>
      <c r="DE65" s="18">
        <f>'март 2016 '!DE60+'февраль 2016'!DE59+'январь 2016'!DE60</f>
        <v>0</v>
      </c>
      <c r="DF65" s="18">
        <f>'март 2016 '!DF60+'февраль 2016'!DF59+'январь 2016'!DF60</f>
        <v>0</v>
      </c>
      <c r="DG65" s="18">
        <f>'март 2016 '!DG60+'февраль 2016'!DG59+'январь 2016'!DG60</f>
        <v>0</v>
      </c>
      <c r="DH65" s="18">
        <f>'март 2016 '!DH60+'февраль 2016'!DH59+'январь 2016'!DH60</f>
        <v>0</v>
      </c>
      <c r="DI65" s="18">
        <f>'март 2016 '!DI60+'февраль 2016'!DI59+'январь 2016'!DI60</f>
        <v>0</v>
      </c>
      <c r="DJ65" s="18">
        <f>'март 2016 '!DJ60+'февраль 2016'!DJ59+'январь 2016'!DJ60</f>
        <v>0</v>
      </c>
      <c r="DK65" s="18">
        <f>'март 2016 '!DK60+'февраль 2016'!DK59+'январь 2016'!DK60</f>
        <v>0</v>
      </c>
      <c r="DL65" s="18">
        <f>'март 2016 '!DL60+'февраль 2016'!DL59+'январь 2016'!DL60</f>
        <v>0</v>
      </c>
      <c r="DM65" s="18">
        <f>'март 2016 '!DM60+'февраль 2016'!DM59+'январь 2016'!DM60</f>
        <v>0</v>
      </c>
      <c r="DN65" s="18">
        <f>'март 2016 '!DN60+'февраль 2016'!DN59+'январь 2016'!DN60</f>
        <v>0</v>
      </c>
      <c r="DO65" s="18">
        <f>'март 2016 '!DO60+'февраль 2016'!DO59+'январь 2016'!DO60</f>
        <v>0</v>
      </c>
      <c r="DP65" s="18">
        <f>'март 2016 '!DP60+'февраль 2016'!DP59+'январь 2016'!DP60</f>
        <v>0</v>
      </c>
      <c r="DQ65" s="18">
        <f>'март 2016 '!DQ60+'февраль 2016'!DQ59+'январь 2016'!DQ60</f>
        <v>0</v>
      </c>
      <c r="DR65" s="18">
        <f>'март 2016 '!DR60+'февраль 2016'!DR59+'январь 2016'!DR60</f>
        <v>0</v>
      </c>
      <c r="DS65" s="18">
        <f>'март 2016 '!DS60+'февраль 2016'!DS59+'январь 2016'!DS60</f>
        <v>0</v>
      </c>
      <c r="DT65" s="18">
        <f>'март 2016 '!DT60+'февраль 2016'!DT59+'январь 2016'!DT60</f>
        <v>0</v>
      </c>
      <c r="DU65" s="18">
        <f>'март 2016 '!DU60+'февраль 2016'!DU59+'январь 2016'!DU60</f>
        <v>0</v>
      </c>
      <c r="DV65" s="18">
        <f>'март 2016 '!DV60+'февраль 2016'!DV59+'январь 2016'!DV60</f>
        <v>0</v>
      </c>
      <c r="DW65" s="18">
        <f>'март 2016 '!DW60+'февраль 2016'!DW59+'январь 2016'!DW60</f>
        <v>0</v>
      </c>
      <c r="DX65" s="18">
        <f>'март 2016 '!DX60+'февраль 2016'!DX59+'январь 2016'!DX60</f>
        <v>0</v>
      </c>
      <c r="DY65" s="18">
        <f>'март 2016 '!DY60+'февраль 2016'!DY59+'январь 2016'!DY60</f>
        <v>0</v>
      </c>
      <c r="DZ65" s="18">
        <f>'март 2016 '!DZ60+'февраль 2016'!DZ59+'январь 2016'!DZ60</f>
        <v>0</v>
      </c>
      <c r="EA65" s="18">
        <f>'март 2016 '!EA60+'февраль 2016'!EA59+'январь 2016'!EA60</f>
        <v>0</v>
      </c>
      <c r="EB65" s="18">
        <f>'март 2016 '!EB60+'февраль 2016'!EB59+'январь 2016'!EB60</f>
        <v>0</v>
      </c>
      <c r="EC65" s="18">
        <f>'март 2016 '!EC60+'февраль 2016'!EC59+'январь 2016'!EC60</f>
        <v>0</v>
      </c>
      <c r="ED65" s="18">
        <f>'март 2016 '!ED60+'февраль 2016'!ED59+'январь 2016'!ED60</f>
        <v>0</v>
      </c>
      <c r="EE65" s="18">
        <f>'март 2016 '!EE60+'февраль 2016'!EE59+'январь 2016'!EE60</f>
        <v>0</v>
      </c>
      <c r="EF65" s="18">
        <f>'март 2016 '!EF60+'февраль 2016'!EF59+'январь 2016'!EF60</f>
        <v>0</v>
      </c>
      <c r="EG65" s="18">
        <f>'март 2016 '!EG60+'февраль 2016'!EG59+'январь 2016'!EG60</f>
        <v>0</v>
      </c>
      <c r="EH65" s="18">
        <f>'март 2016 '!EH60+'февраль 2016'!EH59+'январь 2016'!EH60</f>
        <v>0</v>
      </c>
      <c r="EI65" s="18">
        <f>'март 2016 '!EI60+'февраль 2016'!EI59+'январь 2016'!EI60</f>
        <v>0</v>
      </c>
      <c r="EJ65" s="18">
        <f>'март 2016 '!EJ60+'февраль 2016'!EJ59+'январь 2016'!EJ60</f>
        <v>0</v>
      </c>
      <c r="EK65" s="18">
        <f>'март 2016 '!EK60+'февраль 2016'!EK59+'январь 2016'!EK60</f>
        <v>0</v>
      </c>
      <c r="EL65" s="18">
        <f>'март 2016 '!EL60+'февраль 2016'!EL59+'январь 2016'!EL60</f>
        <v>0</v>
      </c>
      <c r="EM65" s="18">
        <f>'март 2016 '!EM60+'февраль 2016'!EM59+'январь 2016'!EM60</f>
        <v>0</v>
      </c>
      <c r="EN65" s="18">
        <f>'март 2016 '!EN60+'февраль 2016'!EN59+'январь 2016'!EN60</f>
        <v>0</v>
      </c>
      <c r="EO65" s="18">
        <f>'март 2016 '!EO60+'февраль 2016'!EO59+'январь 2016'!EO60</f>
        <v>0</v>
      </c>
      <c r="EP65" s="18">
        <f>'март 2016 '!EP60+'февраль 2016'!EP59+'январь 2016'!EP60</f>
        <v>0</v>
      </c>
      <c r="EQ65" s="18">
        <f>'март 2016 '!EQ60+'февраль 2016'!EQ59+'январь 2016'!EQ60</f>
        <v>0</v>
      </c>
      <c r="ER65" s="18">
        <f>'март 2016 '!ER60+'февраль 2016'!ER59+'январь 2016'!ER60</f>
        <v>0</v>
      </c>
      <c r="ES65" s="18">
        <f>'март 2016 '!ES60+'февраль 2016'!ES59+'январь 2016'!ES60</f>
        <v>0</v>
      </c>
      <c r="ET65" s="18">
        <f>'март 2016 '!ET60+'февраль 2016'!ET59+'январь 2016'!ET60</f>
        <v>0</v>
      </c>
      <c r="EU65" s="18">
        <f>'март 2016 '!EU60+'февраль 2016'!EU59+'январь 2016'!EU60</f>
        <v>0</v>
      </c>
      <c r="EV65" s="18">
        <f>'март 2016 '!EV60+'февраль 2016'!EV59+'январь 2016'!EV60</f>
        <v>0</v>
      </c>
      <c r="EW65" s="18">
        <f>'март 2016 '!EW60+'февраль 2016'!EW59+'январь 2016'!EW60</f>
        <v>0</v>
      </c>
      <c r="EX65" s="18">
        <f>'март 2016 '!EX60+'февраль 2016'!EX59+'январь 2016'!EX60</f>
        <v>0</v>
      </c>
      <c r="EY65" s="18">
        <f>'март 2016 '!EY60+'февраль 2016'!EY59+'январь 2016'!EY60</f>
        <v>0</v>
      </c>
      <c r="EZ65" s="18">
        <f>'март 2016 '!EZ60+'февраль 2016'!EZ59+'январь 2016'!EZ60</f>
        <v>0</v>
      </c>
      <c r="FA65" s="18">
        <f>'март 2016 '!FA60+'февраль 2016'!FA59+'январь 2016'!FA60</f>
        <v>0</v>
      </c>
      <c r="FB65" s="18">
        <f>'март 2016 '!FB60+'февраль 2016'!FB59+'январь 2016'!FB60</f>
        <v>0</v>
      </c>
      <c r="FC65" s="18">
        <f>'март 2016 '!FC60+'февраль 2016'!FC59+'январь 2016'!FC60</f>
        <v>0</v>
      </c>
      <c r="FD65" s="18">
        <f>'март 2016 '!FD60+'февраль 2016'!FD59+'январь 2016'!FD60</f>
        <v>0</v>
      </c>
      <c r="FE65" s="18">
        <f>'март 2016 '!FE60+'февраль 2016'!FE59+'январь 2016'!FE60</f>
        <v>0</v>
      </c>
      <c r="FF65" s="18">
        <f>'март 2016 '!FF60+'февраль 2016'!FF59+'январь 2016'!FF60</f>
        <v>0</v>
      </c>
      <c r="FG65" s="18">
        <f>'март 2016 '!FG60+'февраль 2016'!FG59+'январь 2016'!FG60</f>
        <v>0</v>
      </c>
      <c r="FH65" s="18">
        <f>'март 2016 '!FH60+'февраль 2016'!FH59+'январь 2016'!FH60</f>
        <v>0</v>
      </c>
      <c r="FI65" s="18">
        <f>'март 2016 '!FI60+'февраль 2016'!FI59+'январь 2016'!FI60</f>
        <v>0</v>
      </c>
      <c r="FJ65" s="18">
        <f>'март 2016 '!FJ60+'февраль 2016'!FJ59+'январь 2016'!FJ60</f>
        <v>0</v>
      </c>
      <c r="FK65" s="18">
        <f>'март 2016 '!FK60+'февраль 2016'!FK59+'январь 2016'!FK60</f>
        <v>0</v>
      </c>
      <c r="FL65" s="18">
        <f>'март 2016 '!FL60+'февраль 2016'!FL59+'январь 2016'!FL60</f>
        <v>0</v>
      </c>
      <c r="FM65" s="18">
        <f>'март 2016 '!FM60+'февраль 2016'!FM59+'январь 2016'!FM60</f>
        <v>0</v>
      </c>
      <c r="FN65" s="18">
        <f>'март 2016 '!FN60+'февраль 2016'!FN59+'январь 2016'!FN60</f>
        <v>0</v>
      </c>
      <c r="FO65" s="18">
        <f>'март 2016 '!FO60+'февраль 2016'!FO59+'январь 2016'!FO60</f>
        <v>0</v>
      </c>
      <c r="FP65" s="18">
        <f>'март 2016 '!FP60+'февраль 2016'!FP59+'январь 2016'!FP60</f>
        <v>0</v>
      </c>
      <c r="FQ65" s="18">
        <f>'март 2016 '!FQ60+'февраль 2016'!FQ59+'январь 2016'!FQ60</f>
        <v>0</v>
      </c>
      <c r="FR65" s="18">
        <f>'март 2016 '!FR60+'февраль 2016'!FR59+'январь 2016'!FR60</f>
        <v>0</v>
      </c>
      <c r="FS65" s="18">
        <f>'март 2016 '!FS60+'февраль 2016'!FS59+'январь 2016'!FS60</f>
        <v>0</v>
      </c>
      <c r="FT65" s="18">
        <f>'март 2016 '!FT60+'февраль 2016'!FT59+'январь 2016'!FT60</f>
        <v>0</v>
      </c>
      <c r="FU65" s="18">
        <f>'март 2016 '!FU60+'февраль 2016'!FU59+'январь 2016'!FU60</f>
        <v>0</v>
      </c>
      <c r="FV65" s="18">
        <f>'март 2016 '!FV60+'февраль 2016'!FV59+'январь 2016'!FV60</f>
        <v>0</v>
      </c>
      <c r="FW65" s="18">
        <f>'март 2016 '!FW60+'февраль 2016'!FW59+'январь 2016'!FW60</f>
        <v>0</v>
      </c>
      <c r="FX65" s="18">
        <f>'март 2016 '!FX60+'февраль 2016'!FX59+'январь 2016'!FX60</f>
        <v>0</v>
      </c>
      <c r="FY65" s="18">
        <f>'март 2016 '!FY60+'февраль 2016'!FY59+'январь 2016'!FY60</f>
        <v>0</v>
      </c>
      <c r="FZ65" s="18">
        <f>'март 2016 '!FZ60+'февраль 2016'!FZ59+'январь 2016'!FZ60</f>
        <v>0</v>
      </c>
      <c r="GA65" s="18">
        <f>'март 2016 '!GA60+'февраль 2016'!GA59+'январь 2016'!GA60</f>
        <v>0</v>
      </c>
      <c r="GB65" s="18">
        <f>'март 2016 '!GB60+'февраль 2016'!GB59+'январь 2016'!GB60</f>
        <v>0</v>
      </c>
      <c r="GC65" s="18">
        <f>'март 2016 '!GC60+'февраль 2016'!GC59+'январь 2016'!GC60</f>
        <v>0</v>
      </c>
      <c r="GD65" s="18">
        <f>'март 2016 '!GD60+'февраль 2016'!GD59+'январь 2016'!GD60</f>
        <v>0</v>
      </c>
      <c r="GE65" s="18">
        <f>'март 2016 '!GE60+'февраль 2016'!GE59+'январь 2016'!GE60</f>
        <v>0</v>
      </c>
      <c r="GF65" s="18">
        <f>'март 2016 '!GF60+'февраль 2016'!GF59+'январь 2016'!GF60</f>
        <v>0</v>
      </c>
      <c r="GG65" s="18">
        <f>'март 2016 '!GG60+'февраль 2016'!GG59+'январь 2016'!GG60</f>
        <v>0</v>
      </c>
      <c r="GH65" s="18">
        <f>'март 2016 '!GH60+'февраль 2016'!GH59+'январь 2016'!GH60</f>
        <v>0</v>
      </c>
      <c r="GI65" s="18">
        <f>'март 2016 '!GI60+'февраль 2016'!GI59+'январь 2016'!GI60</f>
        <v>0</v>
      </c>
      <c r="GJ65" s="18">
        <f>'март 2016 '!GJ60+'февраль 2016'!GJ59+'январь 2016'!GJ60</f>
        <v>0</v>
      </c>
      <c r="GK65" s="18">
        <f>'март 2016 '!GK60+'февраль 2016'!GK59+'январь 2016'!GK60</f>
        <v>0</v>
      </c>
      <c r="GL65" s="18">
        <f>'март 2016 '!GL60+'февраль 2016'!GL59+'январь 2016'!GL60</f>
        <v>0</v>
      </c>
      <c r="GM65" s="18">
        <f>'март 2016 '!GM60+'февраль 2016'!GM59+'январь 2016'!GM60</f>
        <v>0</v>
      </c>
      <c r="GN65" s="18">
        <f>'март 2016 '!GN60+'февраль 2016'!GN59+'январь 2016'!GN60</f>
        <v>0</v>
      </c>
      <c r="GO65" s="18">
        <f>'март 2016 '!GO60+'февраль 2016'!GO59+'январь 2016'!GO60</f>
        <v>0</v>
      </c>
      <c r="GP65" s="18">
        <f>'март 2016 '!GP60+'февраль 2016'!GP59+'январь 2016'!GP60</f>
        <v>0</v>
      </c>
      <c r="GQ65" s="18">
        <f>'март 2016 '!GQ60+'февраль 2016'!GQ59+'январь 2016'!GQ60</f>
        <v>0</v>
      </c>
      <c r="GR65" s="18">
        <f>'март 2016 '!GR60+'февраль 2016'!GR59+'январь 2016'!GR60</f>
        <v>0</v>
      </c>
      <c r="GS65" s="18">
        <f>'март 2016 '!GS60+'февраль 2016'!GS59+'январь 2016'!GS60</f>
        <v>0</v>
      </c>
      <c r="GT65" s="18">
        <f>'март 2016 '!GT60+'февраль 2016'!GT59+'январь 2016'!GT60</f>
        <v>0</v>
      </c>
      <c r="GU65" s="18">
        <f>'март 2016 '!GU60+'февраль 2016'!GU59+'январь 2016'!GU60</f>
        <v>0</v>
      </c>
      <c r="GV65" s="18">
        <f>'март 2016 '!GV60+'февраль 2016'!GV59+'январь 2016'!GV60</f>
        <v>0</v>
      </c>
      <c r="GW65" s="18">
        <f>'март 2016 '!GW60+'февраль 2016'!GW59+'январь 2016'!GW60</f>
        <v>0</v>
      </c>
      <c r="GX65" s="18">
        <f>'март 2016 '!GX60+'февраль 2016'!GX59+'январь 2016'!GX60</f>
        <v>0</v>
      </c>
      <c r="GY65" s="18">
        <f>'март 2016 '!GY60+'февраль 2016'!GY59+'январь 2016'!GY60</f>
        <v>0</v>
      </c>
      <c r="GZ65" s="18">
        <f>'март 2016 '!GZ60+'февраль 2016'!GZ59+'январь 2016'!GZ60</f>
        <v>0</v>
      </c>
      <c r="HA65" s="18">
        <f>'март 2016 '!HA60+'февраль 2016'!HA59+'январь 2016'!HA60</f>
        <v>0</v>
      </c>
      <c r="HB65" s="18">
        <f>'март 2016 '!HB60+'февраль 2016'!HB59+'январь 2016'!HB60</f>
        <v>0</v>
      </c>
      <c r="HC65" s="18">
        <f>'март 2016 '!HC60+'февраль 2016'!HC59+'январь 2016'!HC60</f>
        <v>0</v>
      </c>
      <c r="HD65" s="18">
        <f>'март 2016 '!HD60+'февраль 2016'!HD59+'январь 2016'!HD60</f>
        <v>0</v>
      </c>
      <c r="HE65" s="18">
        <f>'март 2016 '!HE60+'февраль 2016'!HE59+'январь 2016'!HE60</f>
        <v>0</v>
      </c>
      <c r="HF65" s="18">
        <f>'март 2016 '!HF60+'февраль 2016'!HF59+'январь 2016'!HF60</f>
        <v>0</v>
      </c>
      <c r="HG65" s="18">
        <f>'март 2016 '!HG60+'февраль 2016'!HG59+'январь 2016'!HG60</f>
        <v>0</v>
      </c>
      <c r="HH65" s="18">
        <f>'март 2016 '!HH60+'февраль 2016'!HH59+'январь 2016'!HH60</f>
        <v>0</v>
      </c>
      <c r="HI65" s="18">
        <f>'март 2016 '!HI60+'февраль 2016'!HI59+'январь 2016'!HI60</f>
        <v>0</v>
      </c>
      <c r="HJ65" s="18">
        <f>'март 2016 '!HJ60+'февраль 2016'!HJ59+'январь 2016'!HJ60</f>
        <v>0</v>
      </c>
      <c r="HK65" s="18">
        <f>'март 2016 '!HK60+'февраль 2016'!HK59+'январь 2016'!HK60</f>
        <v>0</v>
      </c>
      <c r="HL65" s="18">
        <f>'март 2016 '!HL60+'февраль 2016'!HL59+'январь 2016'!HL60</f>
        <v>0</v>
      </c>
      <c r="HM65" s="18">
        <f>'март 2016 '!HM60+'февраль 2016'!HM59+'январь 2016'!HM60</f>
        <v>0</v>
      </c>
      <c r="HN65" s="18">
        <f>'март 2016 '!HN60+'февраль 2016'!HN59+'январь 2016'!HN60</f>
        <v>0</v>
      </c>
      <c r="HO65" s="18">
        <f>'март 2016 '!HO60+'февраль 2016'!HO59+'январь 2016'!HO60</f>
        <v>0</v>
      </c>
      <c r="HP65" s="18">
        <f>'март 2016 '!HP60+'февраль 2016'!HP59+'январь 2016'!HP60</f>
        <v>0</v>
      </c>
      <c r="HQ65" s="18">
        <f>'март 2016 '!HQ60+'февраль 2016'!HQ59+'январь 2016'!HQ60</f>
        <v>0</v>
      </c>
      <c r="HR65" s="18">
        <f>'март 2016 '!HR60+'февраль 2016'!HR59+'январь 2016'!HR60</f>
        <v>0</v>
      </c>
      <c r="HS65" s="18">
        <f>'март 2016 '!HS60+'февраль 2016'!HS59+'январь 2016'!HS60</f>
        <v>0</v>
      </c>
      <c r="HT65" s="18">
        <f>'март 2016 '!HT60+'февраль 2016'!HT59+'январь 2016'!HT60</f>
        <v>0</v>
      </c>
      <c r="HU65" s="18">
        <f>'март 2016 '!HU60+'февраль 2016'!HU59+'январь 2016'!HU60</f>
        <v>0</v>
      </c>
      <c r="HV65" s="18">
        <f>'март 2016 '!HV60+'февраль 2016'!HV59+'январь 2016'!HV60</f>
        <v>0</v>
      </c>
      <c r="HW65" s="18">
        <f>'март 2016 '!HW60+'февраль 2016'!HW59+'январь 2016'!HW60</f>
        <v>0</v>
      </c>
      <c r="HX65" s="18">
        <f>'март 2016 '!HX60+'февраль 2016'!HX59+'январь 2016'!HX60</f>
        <v>0</v>
      </c>
      <c r="HY65" s="18">
        <f>'март 2016 '!HY60+'февраль 2016'!HY59+'январь 2016'!HY60</f>
        <v>0</v>
      </c>
      <c r="HZ65" s="18">
        <f>'март 2016 '!HZ60+'февраль 2016'!HZ59+'январь 2016'!HZ60</f>
        <v>0</v>
      </c>
      <c r="IA65" s="18">
        <f>'март 2016 '!IA60+'февраль 2016'!IA59+'январь 2016'!IA60</f>
        <v>0</v>
      </c>
      <c r="IB65" s="18">
        <f>'март 2016 '!IB60+'февраль 2016'!IB59+'январь 2016'!IB60</f>
        <v>0</v>
      </c>
      <c r="IC65" s="18">
        <f>'март 2016 '!IC60+'февраль 2016'!IC59+'январь 2016'!IC60</f>
        <v>0</v>
      </c>
      <c r="ID65" s="18">
        <f>'март 2016 '!ID60+'февраль 2016'!ID59+'январь 2016'!ID60</f>
        <v>0</v>
      </c>
      <c r="IE65" s="18">
        <f>'март 2016 '!IE60+'февраль 2016'!IE59+'январь 2016'!IE60</f>
        <v>0</v>
      </c>
      <c r="IF65" s="18">
        <f>'март 2016 '!IF60+'февраль 2016'!IF59+'январь 2016'!IF60</f>
        <v>0</v>
      </c>
    </row>
    <row r="66" spans="1:240" ht="13.5" customHeight="1">
      <c r="A66" s="15"/>
      <c r="B66" s="45"/>
      <c r="C66" s="16" t="s">
        <v>17</v>
      </c>
      <c r="D66" s="23">
        <f t="shared" si="4"/>
        <v>0</v>
      </c>
      <c r="E66" s="17">
        <f t="shared" si="5"/>
        <v>0</v>
      </c>
      <c r="F66" s="22"/>
      <c r="G66" s="18">
        <f>'март 2016 '!G61+'февраль 2016'!G60+'январь 2016'!G61</f>
        <v>0</v>
      </c>
      <c r="H66" s="18">
        <f>'март 2016 '!H61+'февраль 2016'!H60+'январь 2016'!H61</f>
        <v>0</v>
      </c>
      <c r="I66" s="18">
        <f>'март 2016 '!I61+'февраль 2016'!I60+'январь 2016'!I61</f>
        <v>0</v>
      </c>
      <c r="J66" s="18">
        <f>'март 2016 '!J61+'февраль 2016'!J60+'январь 2016'!J61</f>
        <v>0</v>
      </c>
      <c r="K66" s="18">
        <f>'март 2016 '!K61+'февраль 2016'!K60+'январь 2016'!K61</f>
        <v>0</v>
      </c>
      <c r="L66" s="18">
        <f>'март 2016 '!L61+'февраль 2016'!L60+'январь 2016'!L61</f>
        <v>0</v>
      </c>
      <c r="M66" s="18">
        <f>'март 2016 '!M61+'февраль 2016'!M60+'январь 2016'!M61</f>
        <v>0</v>
      </c>
      <c r="N66" s="18">
        <f>'март 2016 '!N61+'февраль 2016'!N60+'январь 2016'!N61</f>
        <v>0</v>
      </c>
      <c r="O66" s="18">
        <f>'март 2016 '!O61+'февраль 2016'!O60+'январь 2016'!O61</f>
        <v>0</v>
      </c>
      <c r="P66" s="18">
        <f>'март 2016 '!P61+'февраль 2016'!P60+'январь 2016'!P61</f>
        <v>0</v>
      </c>
      <c r="Q66" s="18">
        <f>'март 2016 '!Q61+'февраль 2016'!Q60+'январь 2016'!Q61</f>
        <v>0</v>
      </c>
      <c r="R66" s="18">
        <f>'март 2016 '!R61+'февраль 2016'!R60+'январь 2016'!R61</f>
        <v>0</v>
      </c>
      <c r="S66" s="18">
        <f>'март 2016 '!S61+'февраль 2016'!S60+'январь 2016'!S61</f>
        <v>0</v>
      </c>
      <c r="T66" s="18">
        <f>'март 2016 '!T61+'февраль 2016'!T60+'январь 2016'!T61</f>
        <v>0</v>
      </c>
      <c r="U66" s="18">
        <f>'март 2016 '!U61+'февраль 2016'!U60+'январь 2016'!U61</f>
        <v>0</v>
      </c>
      <c r="V66" s="18">
        <f>'март 2016 '!V61+'февраль 2016'!V60+'январь 2016'!V61</f>
        <v>0</v>
      </c>
      <c r="W66" s="18">
        <f>'март 2016 '!W61+'февраль 2016'!W60+'январь 2016'!W61</f>
        <v>0</v>
      </c>
      <c r="X66" s="18">
        <f>'март 2016 '!X61+'февраль 2016'!X60+'январь 2016'!X61</f>
        <v>0</v>
      </c>
      <c r="Y66" s="18">
        <f>'март 2016 '!Y61+'февраль 2016'!Y60+'январь 2016'!Y61</f>
        <v>0</v>
      </c>
      <c r="Z66" s="18">
        <f>'март 2016 '!Z61+'февраль 2016'!Z60+'январь 2016'!Z61</f>
        <v>0</v>
      </c>
      <c r="AA66" s="18">
        <f>'март 2016 '!AA61+'февраль 2016'!AA60+'январь 2016'!AA61</f>
        <v>0</v>
      </c>
      <c r="AB66" s="18">
        <f>'март 2016 '!AB61+'февраль 2016'!AB60+'январь 2016'!AB61</f>
        <v>0</v>
      </c>
      <c r="AC66" s="18">
        <f>'март 2016 '!AC61+'февраль 2016'!AC60+'январь 2016'!AC61</f>
        <v>0</v>
      </c>
      <c r="AD66" s="18">
        <f>'март 2016 '!AD61+'февраль 2016'!AD60+'январь 2016'!AD61</f>
        <v>0</v>
      </c>
      <c r="AE66" s="18">
        <f>'март 2016 '!AE61+'февраль 2016'!AE60+'январь 2016'!AE61</f>
        <v>0</v>
      </c>
      <c r="AF66" s="18">
        <f>'март 2016 '!AF61+'февраль 2016'!AF60+'январь 2016'!AF61</f>
        <v>0</v>
      </c>
      <c r="AG66" s="18">
        <f>'март 2016 '!AG61+'февраль 2016'!AG60+'январь 2016'!AG61</f>
        <v>0</v>
      </c>
      <c r="AH66" s="18">
        <f>'март 2016 '!AH61+'февраль 2016'!AH60+'январь 2016'!AH61</f>
        <v>0</v>
      </c>
      <c r="AI66" s="18">
        <f>'март 2016 '!AI61+'февраль 2016'!AI60+'январь 2016'!AI61</f>
        <v>0</v>
      </c>
      <c r="AJ66" s="18">
        <f>'март 2016 '!AJ61+'февраль 2016'!AJ60+'январь 2016'!AJ61</f>
        <v>0</v>
      </c>
      <c r="AK66" s="18">
        <f>'март 2016 '!AK61+'февраль 2016'!AK60+'январь 2016'!AK61</f>
        <v>0</v>
      </c>
      <c r="AL66" s="18">
        <f>'март 2016 '!AL61+'февраль 2016'!AL60+'январь 2016'!AL61</f>
        <v>0</v>
      </c>
      <c r="AM66" s="18">
        <f>'март 2016 '!AM61+'февраль 2016'!AM60+'январь 2016'!AM61</f>
        <v>0</v>
      </c>
      <c r="AN66" s="18">
        <f>'март 2016 '!AN61+'февраль 2016'!AN60+'январь 2016'!AN61</f>
        <v>0</v>
      </c>
      <c r="AO66" s="18">
        <f>'март 2016 '!AO61+'февраль 2016'!AO60+'январь 2016'!AO61</f>
        <v>0</v>
      </c>
      <c r="AP66" s="18">
        <f>'март 2016 '!AP61+'февраль 2016'!AP60+'январь 2016'!AP61</f>
        <v>0</v>
      </c>
      <c r="AQ66" s="18">
        <f>'март 2016 '!AQ61+'февраль 2016'!AQ60+'январь 2016'!AQ61</f>
        <v>0</v>
      </c>
      <c r="AR66" s="18">
        <f>'март 2016 '!AR61+'февраль 2016'!AR60+'январь 2016'!AR61</f>
        <v>0</v>
      </c>
      <c r="AS66" s="18">
        <f>'март 2016 '!AS61+'февраль 2016'!AS60+'январь 2016'!AS61</f>
        <v>0</v>
      </c>
      <c r="AT66" s="18">
        <f>'март 2016 '!AT61+'февраль 2016'!AT60+'январь 2016'!AT61</f>
        <v>0</v>
      </c>
      <c r="AU66" s="18">
        <f>'март 2016 '!AU61+'февраль 2016'!AU60+'январь 2016'!AU61</f>
        <v>0</v>
      </c>
      <c r="AV66" s="18">
        <f>'март 2016 '!AV61+'февраль 2016'!AV60+'январь 2016'!AV61</f>
        <v>0</v>
      </c>
      <c r="AW66" s="18">
        <f>'март 2016 '!AW61+'февраль 2016'!AW60+'январь 2016'!AW61</f>
        <v>0</v>
      </c>
      <c r="AX66" s="18">
        <f>'март 2016 '!AX61+'февраль 2016'!AX60+'январь 2016'!AX61</f>
        <v>0</v>
      </c>
      <c r="AY66" s="18">
        <f>'март 2016 '!AY61+'февраль 2016'!AY60+'январь 2016'!AY61</f>
        <v>0</v>
      </c>
      <c r="AZ66" s="18">
        <f>'март 2016 '!AZ61+'февраль 2016'!AZ60+'январь 2016'!AZ61</f>
        <v>0</v>
      </c>
      <c r="BA66" s="18">
        <f>'март 2016 '!BA61+'февраль 2016'!BA60+'январь 2016'!BA61</f>
        <v>0</v>
      </c>
      <c r="BB66" s="18">
        <f>'март 2016 '!BB61+'февраль 2016'!BB60+'январь 2016'!BB61</f>
        <v>0</v>
      </c>
      <c r="BC66" s="18">
        <f>'март 2016 '!BC61+'февраль 2016'!BC60+'январь 2016'!BC61</f>
        <v>0</v>
      </c>
      <c r="BD66" s="18">
        <f>'март 2016 '!BD61+'февраль 2016'!BD60+'январь 2016'!BD61</f>
        <v>0</v>
      </c>
      <c r="BE66" s="18">
        <f>'март 2016 '!BE61+'февраль 2016'!BE60+'январь 2016'!BE61</f>
        <v>0</v>
      </c>
      <c r="BF66" s="18">
        <f>'март 2016 '!BF61+'февраль 2016'!BF60+'январь 2016'!BF61</f>
        <v>0</v>
      </c>
      <c r="BG66" s="18">
        <f>'март 2016 '!BG61+'февраль 2016'!BG60+'январь 2016'!BG61</f>
        <v>0</v>
      </c>
      <c r="BH66" s="18">
        <f>'март 2016 '!BH61+'февраль 2016'!BH60+'январь 2016'!BH61</f>
        <v>0</v>
      </c>
      <c r="BI66" s="18">
        <f>'март 2016 '!BI61+'февраль 2016'!BI60+'январь 2016'!BI61</f>
        <v>0</v>
      </c>
      <c r="BJ66" s="18">
        <f>'март 2016 '!BJ61+'февраль 2016'!BJ60+'январь 2016'!BJ61</f>
        <v>0</v>
      </c>
      <c r="BK66" s="18">
        <f>'март 2016 '!BK61+'февраль 2016'!BK60+'январь 2016'!BK61</f>
        <v>0</v>
      </c>
      <c r="BL66" s="18">
        <f>'март 2016 '!BL61+'февраль 2016'!BL60+'январь 2016'!BL61</f>
        <v>0</v>
      </c>
      <c r="BM66" s="18">
        <f>'март 2016 '!BM61+'февраль 2016'!BM60+'январь 2016'!BM61</f>
        <v>0</v>
      </c>
      <c r="BN66" s="18">
        <f>'март 2016 '!BN61+'февраль 2016'!BN60+'январь 2016'!BN61</f>
        <v>0</v>
      </c>
      <c r="BO66" s="18">
        <f>'март 2016 '!BO61+'февраль 2016'!BO60+'январь 2016'!BO61</f>
        <v>0</v>
      </c>
      <c r="BP66" s="18">
        <f>'март 2016 '!BP61+'февраль 2016'!BP60+'январь 2016'!BP61</f>
        <v>0</v>
      </c>
      <c r="BQ66" s="18">
        <f>'март 2016 '!BQ61+'февраль 2016'!BQ60+'январь 2016'!BQ61</f>
        <v>0</v>
      </c>
      <c r="BR66" s="18">
        <f>'март 2016 '!BR61+'февраль 2016'!BR60+'январь 2016'!BR61</f>
        <v>0</v>
      </c>
      <c r="BS66" s="18">
        <f>'март 2016 '!BS61+'февраль 2016'!BS60+'январь 2016'!BS61</f>
        <v>0</v>
      </c>
      <c r="BT66" s="18">
        <f>'март 2016 '!BT61+'февраль 2016'!BT60+'январь 2016'!BT61</f>
        <v>0</v>
      </c>
      <c r="BU66" s="18">
        <f>'март 2016 '!BU61+'февраль 2016'!BU60+'январь 2016'!BU61</f>
        <v>0</v>
      </c>
      <c r="BV66" s="18">
        <f>'март 2016 '!BV61+'февраль 2016'!BV60+'январь 2016'!BV61</f>
        <v>0</v>
      </c>
      <c r="BW66" s="18">
        <f>'март 2016 '!BW61+'февраль 2016'!BW60+'январь 2016'!BW61</f>
        <v>0</v>
      </c>
      <c r="BX66" s="18">
        <f>'март 2016 '!BX61+'февраль 2016'!BX60+'январь 2016'!BX61</f>
        <v>0</v>
      </c>
      <c r="BY66" s="18">
        <f>'март 2016 '!BY61+'февраль 2016'!BY60+'январь 2016'!BY61</f>
        <v>0</v>
      </c>
      <c r="BZ66" s="18">
        <f>'март 2016 '!BZ61+'февраль 2016'!BZ60+'январь 2016'!BZ61</f>
        <v>0</v>
      </c>
      <c r="CA66" s="18">
        <f>'март 2016 '!CA61+'февраль 2016'!CA60+'январь 2016'!CA61</f>
        <v>0</v>
      </c>
      <c r="CB66" s="18">
        <f>'март 2016 '!CB61+'февраль 2016'!CB60+'январь 2016'!CB61</f>
        <v>0</v>
      </c>
      <c r="CC66" s="18">
        <f>'март 2016 '!CC61+'февраль 2016'!CC60+'январь 2016'!CC61</f>
        <v>0</v>
      </c>
      <c r="CD66" s="18">
        <f>'март 2016 '!CD61+'февраль 2016'!CD60+'январь 2016'!CD61</f>
        <v>0</v>
      </c>
      <c r="CE66" s="18">
        <f>'март 2016 '!CE61+'февраль 2016'!CE60+'январь 2016'!CE61</f>
        <v>0</v>
      </c>
      <c r="CF66" s="18">
        <f>'март 2016 '!CF61+'февраль 2016'!CF60+'январь 2016'!CF61</f>
        <v>0</v>
      </c>
      <c r="CG66" s="18">
        <f>'март 2016 '!CG61+'февраль 2016'!CG60+'январь 2016'!CG61</f>
        <v>0</v>
      </c>
      <c r="CH66" s="18">
        <f>'март 2016 '!CH61+'февраль 2016'!CH60+'январь 2016'!CH61</f>
        <v>0</v>
      </c>
      <c r="CI66" s="18">
        <f>'март 2016 '!CI61+'февраль 2016'!CI60+'январь 2016'!CI61</f>
        <v>0</v>
      </c>
      <c r="CJ66" s="18">
        <f>'март 2016 '!CJ61+'февраль 2016'!CJ60+'январь 2016'!CJ61</f>
        <v>0</v>
      </c>
      <c r="CK66" s="18">
        <f>'март 2016 '!CK61+'февраль 2016'!CK60+'январь 2016'!CK61</f>
        <v>0</v>
      </c>
      <c r="CL66" s="18">
        <f>'март 2016 '!CL61+'февраль 2016'!CL60+'январь 2016'!CL61</f>
        <v>0</v>
      </c>
      <c r="CM66" s="18">
        <f>'март 2016 '!CM61+'февраль 2016'!CM60+'январь 2016'!CM61</f>
        <v>0</v>
      </c>
      <c r="CN66" s="18">
        <f>'март 2016 '!CN61+'февраль 2016'!CN60+'январь 2016'!CN61</f>
        <v>0</v>
      </c>
      <c r="CO66" s="18">
        <f>'март 2016 '!CO61+'февраль 2016'!CO60+'январь 2016'!CO61</f>
        <v>0</v>
      </c>
      <c r="CP66" s="18">
        <f>'март 2016 '!CP61+'февраль 2016'!CP60+'январь 2016'!CP61</f>
        <v>0</v>
      </c>
      <c r="CQ66" s="18">
        <f>'март 2016 '!CQ61+'февраль 2016'!CQ60+'январь 2016'!CQ61</f>
        <v>0</v>
      </c>
      <c r="CR66" s="18">
        <f>'март 2016 '!CR61+'февраль 2016'!CR60+'январь 2016'!CR61</f>
        <v>0</v>
      </c>
      <c r="CS66" s="18">
        <f>'март 2016 '!CS61+'февраль 2016'!CS60+'январь 2016'!CS61</f>
        <v>0</v>
      </c>
      <c r="CT66" s="18">
        <f>'март 2016 '!CT61+'февраль 2016'!CT60+'январь 2016'!CT61</f>
        <v>0</v>
      </c>
      <c r="CU66" s="18">
        <f>'март 2016 '!CU61+'февраль 2016'!CU60+'январь 2016'!CU61</f>
        <v>0</v>
      </c>
      <c r="CV66" s="18">
        <f>'март 2016 '!CV61+'февраль 2016'!CV60+'январь 2016'!CV61</f>
        <v>0</v>
      </c>
      <c r="CW66" s="18">
        <f>'март 2016 '!CW61+'февраль 2016'!CW60+'январь 2016'!CW61</f>
        <v>0</v>
      </c>
      <c r="CX66" s="18">
        <f>'март 2016 '!CX61+'февраль 2016'!CX60+'январь 2016'!CX61</f>
        <v>0</v>
      </c>
      <c r="CY66" s="18">
        <f>'март 2016 '!CY61+'февраль 2016'!CY60+'январь 2016'!CY61</f>
        <v>0</v>
      </c>
      <c r="CZ66" s="18">
        <f>'март 2016 '!CZ61+'февраль 2016'!CZ60+'январь 2016'!CZ61</f>
        <v>0</v>
      </c>
      <c r="DA66" s="18">
        <f>'март 2016 '!DA61+'февраль 2016'!DA60+'январь 2016'!DA61</f>
        <v>0</v>
      </c>
      <c r="DB66" s="18">
        <f>'март 2016 '!DB61+'февраль 2016'!DB60+'январь 2016'!DB61</f>
        <v>0</v>
      </c>
      <c r="DC66" s="18">
        <f>'март 2016 '!DC61+'февраль 2016'!DC60+'январь 2016'!DC61</f>
        <v>0</v>
      </c>
      <c r="DD66" s="18">
        <f>'март 2016 '!DD61+'февраль 2016'!DD60+'январь 2016'!DD61</f>
        <v>0</v>
      </c>
      <c r="DE66" s="18">
        <f>'март 2016 '!DE61+'февраль 2016'!DE60+'январь 2016'!DE61</f>
        <v>0</v>
      </c>
      <c r="DF66" s="18">
        <f>'март 2016 '!DF61+'февраль 2016'!DF60+'январь 2016'!DF61</f>
        <v>0</v>
      </c>
      <c r="DG66" s="18">
        <f>'март 2016 '!DG61+'февраль 2016'!DG60+'январь 2016'!DG61</f>
        <v>0</v>
      </c>
      <c r="DH66" s="18">
        <f>'март 2016 '!DH61+'февраль 2016'!DH60+'январь 2016'!DH61</f>
        <v>0</v>
      </c>
      <c r="DI66" s="18">
        <f>'март 2016 '!DI61+'февраль 2016'!DI60+'январь 2016'!DI61</f>
        <v>0</v>
      </c>
      <c r="DJ66" s="18">
        <f>'март 2016 '!DJ61+'февраль 2016'!DJ60+'январь 2016'!DJ61</f>
        <v>0</v>
      </c>
      <c r="DK66" s="18">
        <f>'март 2016 '!DK61+'февраль 2016'!DK60+'январь 2016'!DK61</f>
        <v>0</v>
      </c>
      <c r="DL66" s="18">
        <f>'март 2016 '!DL61+'февраль 2016'!DL60+'январь 2016'!DL61</f>
        <v>0</v>
      </c>
      <c r="DM66" s="18">
        <f>'март 2016 '!DM61+'февраль 2016'!DM60+'январь 2016'!DM61</f>
        <v>0</v>
      </c>
      <c r="DN66" s="18">
        <f>'март 2016 '!DN61+'февраль 2016'!DN60+'январь 2016'!DN61</f>
        <v>0</v>
      </c>
      <c r="DO66" s="18">
        <f>'март 2016 '!DO61+'февраль 2016'!DO60+'январь 2016'!DO61</f>
        <v>0</v>
      </c>
      <c r="DP66" s="18">
        <f>'март 2016 '!DP61+'февраль 2016'!DP60+'январь 2016'!DP61</f>
        <v>0</v>
      </c>
      <c r="DQ66" s="18">
        <f>'март 2016 '!DQ61+'февраль 2016'!DQ60+'январь 2016'!DQ61</f>
        <v>0</v>
      </c>
      <c r="DR66" s="18">
        <f>'март 2016 '!DR61+'февраль 2016'!DR60+'январь 2016'!DR61</f>
        <v>0</v>
      </c>
      <c r="DS66" s="18">
        <f>'март 2016 '!DS61+'февраль 2016'!DS60+'январь 2016'!DS61</f>
        <v>0</v>
      </c>
      <c r="DT66" s="18">
        <f>'март 2016 '!DT61+'февраль 2016'!DT60+'январь 2016'!DT61</f>
        <v>0</v>
      </c>
      <c r="DU66" s="18">
        <f>'март 2016 '!DU61+'февраль 2016'!DU60+'январь 2016'!DU61</f>
        <v>0</v>
      </c>
      <c r="DV66" s="18">
        <f>'март 2016 '!DV61+'февраль 2016'!DV60+'январь 2016'!DV61</f>
        <v>0</v>
      </c>
      <c r="DW66" s="18">
        <f>'март 2016 '!DW61+'февраль 2016'!DW60+'январь 2016'!DW61</f>
        <v>0</v>
      </c>
      <c r="DX66" s="18">
        <f>'март 2016 '!DX61+'февраль 2016'!DX60+'январь 2016'!DX61</f>
        <v>0</v>
      </c>
      <c r="DY66" s="18">
        <f>'март 2016 '!DY61+'февраль 2016'!DY60+'январь 2016'!DY61</f>
        <v>0</v>
      </c>
      <c r="DZ66" s="18">
        <f>'март 2016 '!DZ61+'февраль 2016'!DZ60+'январь 2016'!DZ61</f>
        <v>0</v>
      </c>
      <c r="EA66" s="18">
        <f>'март 2016 '!EA61+'февраль 2016'!EA60+'январь 2016'!EA61</f>
        <v>0</v>
      </c>
      <c r="EB66" s="18">
        <f>'март 2016 '!EB61+'февраль 2016'!EB60+'январь 2016'!EB61</f>
        <v>0</v>
      </c>
      <c r="EC66" s="18">
        <f>'март 2016 '!EC61+'февраль 2016'!EC60+'январь 2016'!EC61</f>
        <v>0</v>
      </c>
      <c r="ED66" s="18">
        <f>'март 2016 '!ED61+'февраль 2016'!ED60+'январь 2016'!ED61</f>
        <v>0</v>
      </c>
      <c r="EE66" s="18">
        <f>'март 2016 '!EE61+'февраль 2016'!EE60+'январь 2016'!EE61</f>
        <v>0</v>
      </c>
      <c r="EF66" s="18">
        <f>'март 2016 '!EF61+'февраль 2016'!EF60+'январь 2016'!EF61</f>
        <v>0</v>
      </c>
      <c r="EG66" s="18">
        <f>'март 2016 '!EG61+'февраль 2016'!EG60+'январь 2016'!EG61</f>
        <v>0</v>
      </c>
      <c r="EH66" s="18">
        <f>'март 2016 '!EH61+'февраль 2016'!EH60+'январь 2016'!EH61</f>
        <v>0</v>
      </c>
      <c r="EI66" s="18">
        <f>'март 2016 '!EI61+'февраль 2016'!EI60+'январь 2016'!EI61</f>
        <v>0</v>
      </c>
      <c r="EJ66" s="18">
        <f>'март 2016 '!EJ61+'февраль 2016'!EJ60+'январь 2016'!EJ61</f>
        <v>0</v>
      </c>
      <c r="EK66" s="18">
        <f>'март 2016 '!EK61+'февраль 2016'!EK60+'январь 2016'!EK61</f>
        <v>0</v>
      </c>
      <c r="EL66" s="18">
        <f>'март 2016 '!EL61+'февраль 2016'!EL60+'январь 2016'!EL61</f>
        <v>0</v>
      </c>
      <c r="EM66" s="18">
        <f>'март 2016 '!EM61+'февраль 2016'!EM60+'январь 2016'!EM61</f>
        <v>0</v>
      </c>
      <c r="EN66" s="18">
        <f>'март 2016 '!EN61+'февраль 2016'!EN60+'январь 2016'!EN61</f>
        <v>0</v>
      </c>
      <c r="EO66" s="18">
        <f>'март 2016 '!EO61+'февраль 2016'!EO60+'январь 2016'!EO61</f>
        <v>0</v>
      </c>
      <c r="EP66" s="18">
        <f>'март 2016 '!EP61+'февраль 2016'!EP60+'январь 2016'!EP61</f>
        <v>0</v>
      </c>
      <c r="EQ66" s="18">
        <f>'март 2016 '!EQ61+'февраль 2016'!EQ60+'январь 2016'!EQ61</f>
        <v>0</v>
      </c>
      <c r="ER66" s="18">
        <f>'март 2016 '!ER61+'февраль 2016'!ER60+'январь 2016'!ER61</f>
        <v>0</v>
      </c>
      <c r="ES66" s="18">
        <f>'март 2016 '!ES61+'февраль 2016'!ES60+'январь 2016'!ES61</f>
        <v>0</v>
      </c>
      <c r="ET66" s="18">
        <f>'март 2016 '!ET61+'февраль 2016'!ET60+'январь 2016'!ET61</f>
        <v>0</v>
      </c>
      <c r="EU66" s="18">
        <f>'март 2016 '!EU61+'февраль 2016'!EU60+'январь 2016'!EU61</f>
        <v>0</v>
      </c>
      <c r="EV66" s="18">
        <f>'март 2016 '!EV61+'февраль 2016'!EV60+'январь 2016'!EV61</f>
        <v>0</v>
      </c>
      <c r="EW66" s="18">
        <f>'март 2016 '!EW61+'февраль 2016'!EW60+'январь 2016'!EW61</f>
        <v>0</v>
      </c>
      <c r="EX66" s="18">
        <f>'март 2016 '!EX61+'февраль 2016'!EX60+'январь 2016'!EX61</f>
        <v>0</v>
      </c>
      <c r="EY66" s="18">
        <f>'март 2016 '!EY61+'февраль 2016'!EY60+'январь 2016'!EY61</f>
        <v>0</v>
      </c>
      <c r="EZ66" s="18">
        <f>'март 2016 '!EZ61+'февраль 2016'!EZ60+'январь 2016'!EZ61</f>
        <v>0</v>
      </c>
      <c r="FA66" s="18">
        <f>'март 2016 '!FA61+'февраль 2016'!FA60+'январь 2016'!FA61</f>
        <v>0</v>
      </c>
      <c r="FB66" s="18">
        <f>'март 2016 '!FB61+'февраль 2016'!FB60+'январь 2016'!FB61</f>
        <v>0</v>
      </c>
      <c r="FC66" s="18">
        <f>'март 2016 '!FC61+'февраль 2016'!FC60+'январь 2016'!FC61</f>
        <v>0</v>
      </c>
      <c r="FD66" s="18">
        <f>'март 2016 '!FD61+'февраль 2016'!FD60+'январь 2016'!FD61</f>
        <v>0</v>
      </c>
      <c r="FE66" s="18">
        <f>'март 2016 '!FE61+'февраль 2016'!FE60+'январь 2016'!FE61</f>
        <v>0</v>
      </c>
      <c r="FF66" s="18">
        <f>'март 2016 '!FF61+'февраль 2016'!FF60+'январь 2016'!FF61</f>
        <v>0</v>
      </c>
      <c r="FG66" s="18">
        <f>'март 2016 '!FG61+'февраль 2016'!FG60+'январь 2016'!FG61</f>
        <v>0</v>
      </c>
      <c r="FH66" s="18">
        <f>'март 2016 '!FH61+'февраль 2016'!FH60+'январь 2016'!FH61</f>
        <v>0</v>
      </c>
      <c r="FI66" s="18">
        <f>'март 2016 '!FI61+'февраль 2016'!FI60+'январь 2016'!FI61</f>
        <v>0</v>
      </c>
      <c r="FJ66" s="18">
        <f>'март 2016 '!FJ61+'февраль 2016'!FJ60+'январь 2016'!FJ61</f>
        <v>0</v>
      </c>
      <c r="FK66" s="18">
        <f>'март 2016 '!FK61+'февраль 2016'!FK60+'январь 2016'!FK61</f>
        <v>0</v>
      </c>
      <c r="FL66" s="18">
        <f>'март 2016 '!FL61+'февраль 2016'!FL60+'январь 2016'!FL61</f>
        <v>0</v>
      </c>
      <c r="FM66" s="18">
        <f>'март 2016 '!FM61+'февраль 2016'!FM60+'январь 2016'!FM61</f>
        <v>0</v>
      </c>
      <c r="FN66" s="18">
        <f>'март 2016 '!FN61+'февраль 2016'!FN60+'январь 2016'!FN61</f>
        <v>0</v>
      </c>
      <c r="FO66" s="18">
        <f>'март 2016 '!FO61+'февраль 2016'!FO60+'январь 2016'!FO61</f>
        <v>0</v>
      </c>
      <c r="FP66" s="18">
        <f>'март 2016 '!FP61+'февраль 2016'!FP60+'январь 2016'!FP61</f>
        <v>0</v>
      </c>
      <c r="FQ66" s="18">
        <f>'март 2016 '!FQ61+'февраль 2016'!FQ60+'январь 2016'!FQ61</f>
        <v>0</v>
      </c>
      <c r="FR66" s="18">
        <f>'март 2016 '!FR61+'февраль 2016'!FR60+'январь 2016'!FR61</f>
        <v>0</v>
      </c>
      <c r="FS66" s="18">
        <f>'март 2016 '!FS61+'февраль 2016'!FS60+'январь 2016'!FS61</f>
        <v>0</v>
      </c>
      <c r="FT66" s="18">
        <f>'март 2016 '!FT61+'февраль 2016'!FT60+'январь 2016'!FT61</f>
        <v>0</v>
      </c>
      <c r="FU66" s="18">
        <f>'март 2016 '!FU61+'февраль 2016'!FU60+'январь 2016'!FU61</f>
        <v>0</v>
      </c>
      <c r="FV66" s="18">
        <f>'март 2016 '!FV61+'февраль 2016'!FV60+'январь 2016'!FV61</f>
        <v>0</v>
      </c>
      <c r="FW66" s="18">
        <f>'март 2016 '!FW61+'февраль 2016'!FW60+'январь 2016'!FW61</f>
        <v>0</v>
      </c>
      <c r="FX66" s="18">
        <f>'март 2016 '!FX61+'февраль 2016'!FX60+'январь 2016'!FX61</f>
        <v>0</v>
      </c>
      <c r="FY66" s="18">
        <f>'март 2016 '!FY61+'февраль 2016'!FY60+'январь 2016'!FY61</f>
        <v>0</v>
      </c>
      <c r="FZ66" s="18">
        <f>'март 2016 '!FZ61+'февраль 2016'!FZ60+'январь 2016'!FZ61</f>
        <v>0</v>
      </c>
      <c r="GA66" s="18">
        <f>'март 2016 '!GA61+'февраль 2016'!GA60+'январь 2016'!GA61</f>
        <v>0</v>
      </c>
      <c r="GB66" s="18">
        <f>'март 2016 '!GB61+'февраль 2016'!GB60+'январь 2016'!GB61</f>
        <v>0</v>
      </c>
      <c r="GC66" s="18">
        <f>'март 2016 '!GC61+'февраль 2016'!GC60+'январь 2016'!GC61</f>
        <v>0</v>
      </c>
      <c r="GD66" s="18">
        <f>'март 2016 '!GD61+'февраль 2016'!GD60+'январь 2016'!GD61</f>
        <v>0</v>
      </c>
      <c r="GE66" s="18">
        <f>'март 2016 '!GE61+'февраль 2016'!GE60+'январь 2016'!GE61</f>
        <v>0</v>
      </c>
      <c r="GF66" s="18">
        <f>'март 2016 '!GF61+'февраль 2016'!GF60+'январь 2016'!GF61</f>
        <v>0</v>
      </c>
      <c r="GG66" s="18">
        <f>'март 2016 '!GG61+'февраль 2016'!GG60+'январь 2016'!GG61</f>
        <v>0</v>
      </c>
      <c r="GH66" s="18">
        <f>'март 2016 '!GH61+'февраль 2016'!GH60+'январь 2016'!GH61</f>
        <v>0</v>
      </c>
      <c r="GI66" s="18">
        <f>'март 2016 '!GI61+'февраль 2016'!GI60+'январь 2016'!GI61</f>
        <v>0</v>
      </c>
      <c r="GJ66" s="18">
        <f>'март 2016 '!GJ61+'февраль 2016'!GJ60+'январь 2016'!GJ61</f>
        <v>0</v>
      </c>
      <c r="GK66" s="18">
        <f>'март 2016 '!GK61+'февраль 2016'!GK60+'январь 2016'!GK61</f>
        <v>0</v>
      </c>
      <c r="GL66" s="18">
        <f>'март 2016 '!GL61+'февраль 2016'!GL60+'январь 2016'!GL61</f>
        <v>0</v>
      </c>
      <c r="GM66" s="18">
        <f>'март 2016 '!GM61+'февраль 2016'!GM60+'январь 2016'!GM61</f>
        <v>0</v>
      </c>
      <c r="GN66" s="18">
        <f>'март 2016 '!GN61+'февраль 2016'!GN60+'январь 2016'!GN61</f>
        <v>0</v>
      </c>
      <c r="GO66" s="18">
        <f>'март 2016 '!GO61+'февраль 2016'!GO60+'январь 2016'!GO61</f>
        <v>0</v>
      </c>
      <c r="GP66" s="18">
        <f>'март 2016 '!GP61+'февраль 2016'!GP60+'январь 2016'!GP61</f>
        <v>0</v>
      </c>
      <c r="GQ66" s="18">
        <f>'март 2016 '!GQ61+'февраль 2016'!GQ60+'январь 2016'!GQ61</f>
        <v>0</v>
      </c>
      <c r="GR66" s="18">
        <f>'март 2016 '!GR61+'февраль 2016'!GR60+'январь 2016'!GR61</f>
        <v>0</v>
      </c>
      <c r="GS66" s="18">
        <f>'март 2016 '!GS61+'февраль 2016'!GS60+'январь 2016'!GS61</f>
        <v>0</v>
      </c>
      <c r="GT66" s="18">
        <f>'март 2016 '!GT61+'февраль 2016'!GT60+'январь 2016'!GT61</f>
        <v>0</v>
      </c>
      <c r="GU66" s="18">
        <f>'март 2016 '!GU61+'февраль 2016'!GU60+'январь 2016'!GU61</f>
        <v>0</v>
      </c>
      <c r="GV66" s="18">
        <f>'март 2016 '!GV61+'февраль 2016'!GV60+'январь 2016'!GV61</f>
        <v>0</v>
      </c>
      <c r="GW66" s="18">
        <f>'март 2016 '!GW61+'февраль 2016'!GW60+'январь 2016'!GW61</f>
        <v>0</v>
      </c>
      <c r="GX66" s="18">
        <f>'март 2016 '!GX61+'февраль 2016'!GX60+'январь 2016'!GX61</f>
        <v>0</v>
      </c>
      <c r="GY66" s="18">
        <f>'март 2016 '!GY61+'февраль 2016'!GY60+'январь 2016'!GY61</f>
        <v>0</v>
      </c>
      <c r="GZ66" s="18">
        <f>'март 2016 '!GZ61+'февраль 2016'!GZ60+'январь 2016'!GZ61</f>
        <v>0</v>
      </c>
      <c r="HA66" s="18">
        <f>'март 2016 '!HA61+'февраль 2016'!HA60+'январь 2016'!HA61</f>
        <v>0</v>
      </c>
      <c r="HB66" s="18">
        <f>'март 2016 '!HB61+'февраль 2016'!HB60+'январь 2016'!HB61</f>
        <v>0</v>
      </c>
      <c r="HC66" s="18">
        <f>'март 2016 '!HC61+'февраль 2016'!HC60+'январь 2016'!HC61</f>
        <v>0</v>
      </c>
      <c r="HD66" s="18">
        <f>'март 2016 '!HD61+'февраль 2016'!HD60+'январь 2016'!HD61</f>
        <v>0</v>
      </c>
      <c r="HE66" s="18">
        <f>'март 2016 '!HE61+'февраль 2016'!HE60+'январь 2016'!HE61</f>
        <v>0</v>
      </c>
      <c r="HF66" s="18">
        <f>'март 2016 '!HF61+'февраль 2016'!HF60+'январь 2016'!HF61</f>
        <v>0</v>
      </c>
      <c r="HG66" s="18">
        <f>'март 2016 '!HG61+'февраль 2016'!HG60+'январь 2016'!HG61</f>
        <v>0</v>
      </c>
      <c r="HH66" s="18">
        <f>'март 2016 '!HH61+'февраль 2016'!HH60+'январь 2016'!HH61</f>
        <v>0</v>
      </c>
      <c r="HI66" s="18">
        <f>'март 2016 '!HI61+'февраль 2016'!HI60+'январь 2016'!HI61</f>
        <v>0</v>
      </c>
      <c r="HJ66" s="18">
        <f>'март 2016 '!HJ61+'февраль 2016'!HJ60+'январь 2016'!HJ61</f>
        <v>0</v>
      </c>
      <c r="HK66" s="18">
        <f>'март 2016 '!HK61+'февраль 2016'!HK60+'январь 2016'!HK61</f>
        <v>0</v>
      </c>
      <c r="HL66" s="18">
        <f>'март 2016 '!HL61+'февраль 2016'!HL60+'январь 2016'!HL61</f>
        <v>0</v>
      </c>
      <c r="HM66" s="18">
        <f>'март 2016 '!HM61+'февраль 2016'!HM60+'январь 2016'!HM61</f>
        <v>0</v>
      </c>
      <c r="HN66" s="18">
        <f>'март 2016 '!HN61+'февраль 2016'!HN60+'январь 2016'!HN61</f>
        <v>0</v>
      </c>
      <c r="HO66" s="18">
        <f>'март 2016 '!HO61+'февраль 2016'!HO60+'январь 2016'!HO61</f>
        <v>0</v>
      </c>
      <c r="HP66" s="18">
        <f>'март 2016 '!HP61+'февраль 2016'!HP60+'январь 2016'!HP61</f>
        <v>0</v>
      </c>
      <c r="HQ66" s="18">
        <f>'март 2016 '!HQ61+'февраль 2016'!HQ60+'январь 2016'!HQ61</f>
        <v>0</v>
      </c>
      <c r="HR66" s="18">
        <f>'март 2016 '!HR61+'февраль 2016'!HR60+'январь 2016'!HR61</f>
        <v>0</v>
      </c>
      <c r="HS66" s="18">
        <f>'март 2016 '!HS61+'февраль 2016'!HS60+'январь 2016'!HS61</f>
        <v>0</v>
      </c>
      <c r="HT66" s="18">
        <f>'март 2016 '!HT61+'февраль 2016'!HT60+'январь 2016'!HT61</f>
        <v>0</v>
      </c>
      <c r="HU66" s="18">
        <f>'март 2016 '!HU61+'февраль 2016'!HU60+'январь 2016'!HU61</f>
        <v>0</v>
      </c>
      <c r="HV66" s="18">
        <f>'март 2016 '!HV61+'февраль 2016'!HV60+'январь 2016'!HV61</f>
        <v>0</v>
      </c>
      <c r="HW66" s="18">
        <f>'март 2016 '!HW61+'февраль 2016'!HW60+'январь 2016'!HW61</f>
        <v>0</v>
      </c>
      <c r="HX66" s="18">
        <f>'март 2016 '!HX61+'февраль 2016'!HX60+'январь 2016'!HX61</f>
        <v>0</v>
      </c>
      <c r="HY66" s="18">
        <f>'март 2016 '!HY61+'февраль 2016'!HY60+'январь 2016'!HY61</f>
        <v>0</v>
      </c>
      <c r="HZ66" s="18">
        <f>'март 2016 '!HZ61+'февраль 2016'!HZ60+'январь 2016'!HZ61</f>
        <v>0</v>
      </c>
      <c r="IA66" s="18">
        <f>'март 2016 '!IA61+'февраль 2016'!IA60+'январь 2016'!IA61</f>
        <v>0</v>
      </c>
      <c r="IB66" s="18">
        <f>'март 2016 '!IB61+'февраль 2016'!IB60+'январь 2016'!IB61</f>
        <v>0</v>
      </c>
      <c r="IC66" s="18">
        <f>'март 2016 '!IC61+'февраль 2016'!IC60+'январь 2016'!IC61</f>
        <v>0</v>
      </c>
      <c r="ID66" s="18">
        <f>'март 2016 '!ID61+'февраль 2016'!ID60+'январь 2016'!ID61</f>
        <v>0</v>
      </c>
      <c r="IE66" s="18">
        <f>'март 2016 '!IE61+'февраль 2016'!IE60+'январь 2016'!IE61</f>
        <v>0</v>
      </c>
      <c r="IF66" s="18">
        <f>'март 2016 '!IF61+'февраль 2016'!IF60+'январь 2016'!IF61</f>
        <v>0</v>
      </c>
    </row>
    <row r="67" spans="1:240" ht="13.5" customHeight="1">
      <c r="A67" s="15" t="s">
        <v>80</v>
      </c>
      <c r="B67" s="45" t="s">
        <v>81</v>
      </c>
      <c r="C67" s="16" t="s">
        <v>82</v>
      </c>
      <c r="D67" s="23">
        <f t="shared" si="4"/>
        <v>0</v>
      </c>
      <c r="E67" s="17">
        <f t="shared" si="5"/>
        <v>0</v>
      </c>
      <c r="F67" s="22"/>
      <c r="G67" s="18">
        <f>'март 2016 '!G62+'февраль 2016'!G61+'январь 2016'!G62</f>
        <v>0</v>
      </c>
      <c r="H67" s="18">
        <f>'март 2016 '!H62+'февраль 2016'!H61+'январь 2016'!H62</f>
        <v>0</v>
      </c>
      <c r="I67" s="18">
        <f>'март 2016 '!I62+'февраль 2016'!I61+'январь 2016'!I62</f>
        <v>0</v>
      </c>
      <c r="J67" s="18">
        <f>'март 2016 '!J62+'февраль 2016'!J61+'январь 2016'!J62</f>
        <v>0</v>
      </c>
      <c r="K67" s="18">
        <f>'март 2016 '!K62+'февраль 2016'!K61+'январь 2016'!K62</f>
        <v>0</v>
      </c>
      <c r="L67" s="18">
        <f>'март 2016 '!L62+'февраль 2016'!L61+'январь 2016'!L62</f>
        <v>0</v>
      </c>
      <c r="M67" s="18">
        <f>'март 2016 '!M62+'февраль 2016'!M61+'январь 2016'!M62</f>
        <v>0</v>
      </c>
      <c r="N67" s="18">
        <f>'март 2016 '!N62+'февраль 2016'!N61+'январь 2016'!N62</f>
        <v>0</v>
      </c>
      <c r="O67" s="18">
        <f>'март 2016 '!O62+'февраль 2016'!O61+'январь 2016'!O62</f>
        <v>0</v>
      </c>
      <c r="P67" s="18">
        <f>'март 2016 '!P62+'февраль 2016'!P61+'январь 2016'!P62</f>
        <v>0</v>
      </c>
      <c r="Q67" s="18">
        <f>'март 2016 '!Q62+'февраль 2016'!Q61+'январь 2016'!Q62</f>
        <v>0</v>
      </c>
      <c r="R67" s="18">
        <f>'март 2016 '!R62+'февраль 2016'!R61+'январь 2016'!R62</f>
        <v>0</v>
      </c>
      <c r="S67" s="18">
        <f>'март 2016 '!S62+'февраль 2016'!S61+'январь 2016'!S62</f>
        <v>0</v>
      </c>
      <c r="T67" s="18">
        <f>'март 2016 '!T62+'февраль 2016'!T61+'январь 2016'!T62</f>
        <v>0</v>
      </c>
      <c r="U67" s="18">
        <f>'март 2016 '!U62+'февраль 2016'!U61+'январь 2016'!U62</f>
        <v>0</v>
      </c>
      <c r="V67" s="18">
        <f>'март 2016 '!V62+'февраль 2016'!V61+'январь 2016'!V62</f>
        <v>0</v>
      </c>
      <c r="W67" s="18">
        <f>'март 2016 '!W62+'февраль 2016'!W61+'январь 2016'!W62</f>
        <v>0</v>
      </c>
      <c r="X67" s="18">
        <f>'март 2016 '!X62+'февраль 2016'!X61+'январь 2016'!X62</f>
        <v>0</v>
      </c>
      <c r="Y67" s="18">
        <f>'март 2016 '!Y62+'февраль 2016'!Y61+'январь 2016'!Y62</f>
        <v>0</v>
      </c>
      <c r="Z67" s="18">
        <f>'март 2016 '!Z62+'февраль 2016'!Z61+'январь 2016'!Z62</f>
        <v>0</v>
      </c>
      <c r="AA67" s="18">
        <f>'март 2016 '!AA62+'февраль 2016'!AA61+'январь 2016'!AA62</f>
        <v>0</v>
      </c>
      <c r="AB67" s="18">
        <f>'март 2016 '!AB62+'февраль 2016'!AB61+'январь 2016'!AB62</f>
        <v>0</v>
      </c>
      <c r="AC67" s="18">
        <f>'март 2016 '!AC62+'февраль 2016'!AC61+'январь 2016'!AC62</f>
        <v>0</v>
      </c>
      <c r="AD67" s="18">
        <f>'март 2016 '!AD62+'февраль 2016'!AD61+'январь 2016'!AD62</f>
        <v>0</v>
      </c>
      <c r="AE67" s="18">
        <f>'март 2016 '!AE62+'февраль 2016'!AE61+'январь 2016'!AE62</f>
        <v>0</v>
      </c>
      <c r="AF67" s="18">
        <f>'март 2016 '!AF62+'февраль 2016'!AF61+'январь 2016'!AF62</f>
        <v>0</v>
      </c>
      <c r="AG67" s="18">
        <f>'март 2016 '!AG62+'февраль 2016'!AG61+'январь 2016'!AG62</f>
        <v>0</v>
      </c>
      <c r="AH67" s="18">
        <f>'март 2016 '!AH62+'февраль 2016'!AH61+'январь 2016'!AH62</f>
        <v>0</v>
      </c>
      <c r="AI67" s="18">
        <f>'март 2016 '!AI62+'февраль 2016'!AI61+'январь 2016'!AI62</f>
        <v>0</v>
      </c>
      <c r="AJ67" s="18">
        <f>'март 2016 '!AJ62+'февраль 2016'!AJ61+'январь 2016'!AJ62</f>
        <v>0</v>
      </c>
      <c r="AK67" s="18">
        <f>'март 2016 '!AK62+'февраль 2016'!AK61+'январь 2016'!AK62</f>
        <v>0</v>
      </c>
      <c r="AL67" s="18">
        <f>'март 2016 '!AL62+'февраль 2016'!AL61+'январь 2016'!AL62</f>
        <v>0</v>
      </c>
      <c r="AM67" s="18">
        <f>'март 2016 '!AM62+'февраль 2016'!AM61+'январь 2016'!AM62</f>
        <v>0</v>
      </c>
      <c r="AN67" s="18">
        <f>'март 2016 '!AN62+'февраль 2016'!AN61+'январь 2016'!AN62</f>
        <v>0</v>
      </c>
      <c r="AO67" s="18">
        <f>'март 2016 '!AO62+'февраль 2016'!AO61+'январь 2016'!AO62</f>
        <v>0</v>
      </c>
      <c r="AP67" s="18">
        <f>'март 2016 '!AP62+'февраль 2016'!AP61+'январь 2016'!AP62</f>
        <v>0</v>
      </c>
      <c r="AQ67" s="18">
        <f>'март 2016 '!AQ62+'февраль 2016'!AQ61+'январь 2016'!AQ62</f>
        <v>0</v>
      </c>
      <c r="AR67" s="18">
        <f>'март 2016 '!AR62+'февраль 2016'!AR61+'январь 2016'!AR62</f>
        <v>0</v>
      </c>
      <c r="AS67" s="18">
        <f>'март 2016 '!AS62+'февраль 2016'!AS61+'январь 2016'!AS62</f>
        <v>0</v>
      </c>
      <c r="AT67" s="18">
        <f>'март 2016 '!AT62+'февраль 2016'!AT61+'январь 2016'!AT62</f>
        <v>0</v>
      </c>
      <c r="AU67" s="18">
        <f>'март 2016 '!AU62+'февраль 2016'!AU61+'январь 2016'!AU62</f>
        <v>0</v>
      </c>
      <c r="AV67" s="18">
        <f>'март 2016 '!AV62+'февраль 2016'!AV61+'январь 2016'!AV62</f>
        <v>0</v>
      </c>
      <c r="AW67" s="18">
        <f>'март 2016 '!AW62+'февраль 2016'!AW61+'январь 2016'!AW62</f>
        <v>0</v>
      </c>
      <c r="AX67" s="18">
        <f>'март 2016 '!AX62+'февраль 2016'!AX61+'январь 2016'!AX62</f>
        <v>0</v>
      </c>
      <c r="AY67" s="18">
        <f>'март 2016 '!AY62+'февраль 2016'!AY61+'январь 2016'!AY62</f>
        <v>0</v>
      </c>
      <c r="AZ67" s="18">
        <f>'март 2016 '!AZ62+'февраль 2016'!AZ61+'январь 2016'!AZ62</f>
        <v>0</v>
      </c>
      <c r="BA67" s="18">
        <f>'март 2016 '!BA62+'февраль 2016'!BA61+'январь 2016'!BA62</f>
        <v>0</v>
      </c>
      <c r="BB67" s="18">
        <f>'март 2016 '!BB62+'февраль 2016'!BB61+'январь 2016'!BB62</f>
        <v>0</v>
      </c>
      <c r="BC67" s="18">
        <f>'март 2016 '!BC62+'февраль 2016'!BC61+'январь 2016'!BC62</f>
        <v>0</v>
      </c>
      <c r="BD67" s="18">
        <f>'март 2016 '!BD62+'февраль 2016'!BD61+'январь 2016'!BD62</f>
        <v>0</v>
      </c>
      <c r="BE67" s="18">
        <f>'март 2016 '!BE62+'февраль 2016'!BE61+'январь 2016'!BE62</f>
        <v>0</v>
      </c>
      <c r="BF67" s="18">
        <f>'март 2016 '!BF62+'февраль 2016'!BF61+'январь 2016'!BF62</f>
        <v>0</v>
      </c>
      <c r="BG67" s="18">
        <f>'март 2016 '!BG62+'февраль 2016'!BG61+'январь 2016'!BG62</f>
        <v>0</v>
      </c>
      <c r="BH67" s="18">
        <f>'март 2016 '!BH62+'февраль 2016'!BH61+'январь 2016'!BH62</f>
        <v>0</v>
      </c>
      <c r="BI67" s="18">
        <f>'март 2016 '!BI62+'февраль 2016'!BI61+'январь 2016'!BI62</f>
        <v>0</v>
      </c>
      <c r="BJ67" s="18">
        <f>'март 2016 '!BJ62+'февраль 2016'!BJ61+'январь 2016'!BJ62</f>
        <v>0</v>
      </c>
      <c r="BK67" s="18">
        <f>'март 2016 '!BK62+'февраль 2016'!BK61+'январь 2016'!BK62</f>
        <v>0</v>
      </c>
      <c r="BL67" s="18">
        <f>'март 2016 '!BL62+'февраль 2016'!BL61+'январь 2016'!BL62</f>
        <v>0</v>
      </c>
      <c r="BM67" s="18">
        <f>'март 2016 '!BM62+'февраль 2016'!BM61+'январь 2016'!BM62</f>
        <v>0</v>
      </c>
      <c r="BN67" s="18">
        <f>'март 2016 '!BN62+'февраль 2016'!BN61+'январь 2016'!BN62</f>
        <v>0</v>
      </c>
      <c r="BO67" s="18">
        <f>'март 2016 '!BO62+'февраль 2016'!BO61+'январь 2016'!BO62</f>
        <v>0</v>
      </c>
      <c r="BP67" s="18">
        <f>'март 2016 '!BP62+'февраль 2016'!BP61+'январь 2016'!BP62</f>
        <v>0</v>
      </c>
      <c r="BQ67" s="18">
        <f>'март 2016 '!BQ62+'февраль 2016'!BQ61+'январь 2016'!BQ62</f>
        <v>0</v>
      </c>
      <c r="BR67" s="18">
        <f>'март 2016 '!BR62+'февраль 2016'!BR61+'январь 2016'!BR62</f>
        <v>0</v>
      </c>
      <c r="BS67" s="18">
        <f>'март 2016 '!BS62+'февраль 2016'!BS61+'январь 2016'!BS62</f>
        <v>0</v>
      </c>
      <c r="BT67" s="18">
        <f>'март 2016 '!BT62+'февраль 2016'!BT61+'январь 2016'!BT62</f>
        <v>0</v>
      </c>
      <c r="BU67" s="18">
        <f>'март 2016 '!BU62+'февраль 2016'!BU61+'январь 2016'!BU62</f>
        <v>0</v>
      </c>
      <c r="BV67" s="18">
        <f>'март 2016 '!BV62+'февраль 2016'!BV61+'январь 2016'!BV62</f>
        <v>0</v>
      </c>
      <c r="BW67" s="18">
        <f>'март 2016 '!BW62+'февраль 2016'!BW61+'январь 2016'!BW62</f>
        <v>0</v>
      </c>
      <c r="BX67" s="18">
        <f>'март 2016 '!BX62+'февраль 2016'!BX61+'январь 2016'!BX62</f>
        <v>0</v>
      </c>
      <c r="BY67" s="18">
        <f>'март 2016 '!BY62+'февраль 2016'!BY61+'январь 2016'!BY62</f>
        <v>0</v>
      </c>
      <c r="BZ67" s="18">
        <f>'март 2016 '!BZ62+'февраль 2016'!BZ61+'январь 2016'!BZ62</f>
        <v>0</v>
      </c>
      <c r="CA67" s="18">
        <f>'март 2016 '!CA62+'февраль 2016'!CA61+'январь 2016'!CA62</f>
        <v>0</v>
      </c>
      <c r="CB67" s="18">
        <f>'март 2016 '!CB62+'февраль 2016'!CB61+'январь 2016'!CB62</f>
        <v>0</v>
      </c>
      <c r="CC67" s="18">
        <f>'март 2016 '!CC62+'февраль 2016'!CC61+'январь 2016'!CC62</f>
        <v>0</v>
      </c>
      <c r="CD67" s="18">
        <f>'март 2016 '!CD62+'февраль 2016'!CD61+'январь 2016'!CD62</f>
        <v>0</v>
      </c>
      <c r="CE67" s="18">
        <f>'март 2016 '!CE62+'февраль 2016'!CE61+'январь 2016'!CE62</f>
        <v>0</v>
      </c>
      <c r="CF67" s="18">
        <f>'март 2016 '!CF62+'февраль 2016'!CF61+'январь 2016'!CF62</f>
        <v>0</v>
      </c>
      <c r="CG67" s="18">
        <f>'март 2016 '!CG62+'февраль 2016'!CG61+'январь 2016'!CG62</f>
        <v>0</v>
      </c>
      <c r="CH67" s="18">
        <f>'март 2016 '!CH62+'февраль 2016'!CH61+'январь 2016'!CH62</f>
        <v>0</v>
      </c>
      <c r="CI67" s="18">
        <f>'март 2016 '!CI62+'февраль 2016'!CI61+'январь 2016'!CI62</f>
        <v>0</v>
      </c>
      <c r="CJ67" s="18">
        <f>'март 2016 '!CJ62+'февраль 2016'!CJ61+'январь 2016'!CJ62</f>
        <v>0</v>
      </c>
      <c r="CK67" s="18">
        <f>'март 2016 '!CK62+'февраль 2016'!CK61+'январь 2016'!CK62</f>
        <v>0</v>
      </c>
      <c r="CL67" s="18">
        <f>'март 2016 '!CL62+'февраль 2016'!CL61+'январь 2016'!CL62</f>
        <v>0</v>
      </c>
      <c r="CM67" s="18">
        <f>'март 2016 '!CM62+'февраль 2016'!CM61+'январь 2016'!CM62</f>
        <v>0</v>
      </c>
      <c r="CN67" s="18">
        <f>'март 2016 '!CN62+'февраль 2016'!CN61+'январь 2016'!CN62</f>
        <v>0</v>
      </c>
      <c r="CO67" s="18">
        <f>'март 2016 '!CO62+'февраль 2016'!CO61+'январь 2016'!CO62</f>
        <v>0</v>
      </c>
      <c r="CP67" s="18">
        <f>'март 2016 '!CP62+'февраль 2016'!CP61+'январь 2016'!CP62</f>
        <v>0</v>
      </c>
      <c r="CQ67" s="18">
        <f>'март 2016 '!CQ62+'февраль 2016'!CQ61+'январь 2016'!CQ62</f>
        <v>0</v>
      </c>
      <c r="CR67" s="18">
        <f>'март 2016 '!CR62+'февраль 2016'!CR61+'январь 2016'!CR62</f>
        <v>0</v>
      </c>
      <c r="CS67" s="18">
        <f>'март 2016 '!CS62+'февраль 2016'!CS61+'январь 2016'!CS62</f>
        <v>0</v>
      </c>
      <c r="CT67" s="18">
        <f>'март 2016 '!CT62+'февраль 2016'!CT61+'январь 2016'!CT62</f>
        <v>0</v>
      </c>
      <c r="CU67" s="18">
        <f>'март 2016 '!CU62+'февраль 2016'!CU61+'январь 2016'!CU62</f>
        <v>0</v>
      </c>
      <c r="CV67" s="18">
        <f>'март 2016 '!CV62+'февраль 2016'!CV61+'январь 2016'!CV62</f>
        <v>0</v>
      </c>
      <c r="CW67" s="18">
        <f>'март 2016 '!CW62+'февраль 2016'!CW61+'январь 2016'!CW62</f>
        <v>0</v>
      </c>
      <c r="CX67" s="18">
        <f>'март 2016 '!CX62+'февраль 2016'!CX61+'январь 2016'!CX62</f>
        <v>0</v>
      </c>
      <c r="CY67" s="18">
        <f>'март 2016 '!CY62+'февраль 2016'!CY61+'январь 2016'!CY62</f>
        <v>0</v>
      </c>
      <c r="CZ67" s="18">
        <f>'март 2016 '!CZ62+'февраль 2016'!CZ61+'январь 2016'!CZ62</f>
        <v>0</v>
      </c>
      <c r="DA67" s="18">
        <f>'март 2016 '!DA62+'февраль 2016'!DA61+'январь 2016'!DA62</f>
        <v>0</v>
      </c>
      <c r="DB67" s="18">
        <f>'март 2016 '!DB62+'февраль 2016'!DB61+'январь 2016'!DB62</f>
        <v>0</v>
      </c>
      <c r="DC67" s="18">
        <f>'март 2016 '!DC62+'февраль 2016'!DC61+'январь 2016'!DC62</f>
        <v>0</v>
      </c>
      <c r="DD67" s="18">
        <f>'март 2016 '!DD62+'февраль 2016'!DD61+'январь 2016'!DD62</f>
        <v>0</v>
      </c>
      <c r="DE67" s="18">
        <f>'март 2016 '!DE62+'февраль 2016'!DE61+'январь 2016'!DE62</f>
        <v>0</v>
      </c>
      <c r="DF67" s="18">
        <f>'март 2016 '!DF62+'февраль 2016'!DF61+'январь 2016'!DF62</f>
        <v>0</v>
      </c>
      <c r="DG67" s="18">
        <f>'март 2016 '!DG62+'февраль 2016'!DG61+'январь 2016'!DG62</f>
        <v>0</v>
      </c>
      <c r="DH67" s="18">
        <f>'март 2016 '!DH62+'февраль 2016'!DH61+'январь 2016'!DH62</f>
        <v>0</v>
      </c>
      <c r="DI67" s="18">
        <f>'март 2016 '!DI62+'февраль 2016'!DI61+'январь 2016'!DI62</f>
        <v>0</v>
      </c>
      <c r="DJ67" s="18">
        <f>'март 2016 '!DJ62+'февраль 2016'!DJ61+'январь 2016'!DJ62</f>
        <v>0</v>
      </c>
      <c r="DK67" s="18">
        <f>'март 2016 '!DK62+'февраль 2016'!DK61+'январь 2016'!DK62</f>
        <v>0</v>
      </c>
      <c r="DL67" s="18">
        <f>'март 2016 '!DL62+'февраль 2016'!DL61+'январь 2016'!DL62</f>
        <v>0</v>
      </c>
      <c r="DM67" s="18">
        <f>'март 2016 '!DM62+'февраль 2016'!DM61+'январь 2016'!DM62</f>
        <v>0</v>
      </c>
      <c r="DN67" s="18">
        <f>'март 2016 '!DN62+'февраль 2016'!DN61+'январь 2016'!DN62</f>
        <v>0</v>
      </c>
      <c r="DO67" s="18">
        <f>'март 2016 '!DO62+'февраль 2016'!DO61+'январь 2016'!DO62</f>
        <v>0</v>
      </c>
      <c r="DP67" s="18">
        <f>'март 2016 '!DP62+'февраль 2016'!DP61+'январь 2016'!DP62</f>
        <v>0</v>
      </c>
      <c r="DQ67" s="18">
        <f>'март 2016 '!DQ62+'февраль 2016'!DQ61+'январь 2016'!DQ62</f>
        <v>0</v>
      </c>
      <c r="DR67" s="18">
        <f>'март 2016 '!DR62+'февраль 2016'!DR61+'январь 2016'!DR62</f>
        <v>0</v>
      </c>
      <c r="DS67" s="18">
        <f>'март 2016 '!DS62+'февраль 2016'!DS61+'январь 2016'!DS62</f>
        <v>0</v>
      </c>
      <c r="DT67" s="18">
        <f>'март 2016 '!DT62+'февраль 2016'!DT61+'январь 2016'!DT62</f>
        <v>0</v>
      </c>
      <c r="DU67" s="18">
        <f>'март 2016 '!DU62+'февраль 2016'!DU61+'январь 2016'!DU62</f>
        <v>0</v>
      </c>
      <c r="DV67" s="18">
        <f>'март 2016 '!DV62+'февраль 2016'!DV61+'январь 2016'!DV62</f>
        <v>0</v>
      </c>
      <c r="DW67" s="18">
        <f>'март 2016 '!DW62+'февраль 2016'!DW61+'январь 2016'!DW62</f>
        <v>0</v>
      </c>
      <c r="DX67" s="18">
        <f>'март 2016 '!DX62+'февраль 2016'!DX61+'январь 2016'!DX62</f>
        <v>0</v>
      </c>
      <c r="DY67" s="18">
        <f>'март 2016 '!DY62+'февраль 2016'!DY61+'январь 2016'!DY62</f>
        <v>0</v>
      </c>
      <c r="DZ67" s="18">
        <f>'март 2016 '!DZ62+'февраль 2016'!DZ61+'январь 2016'!DZ62</f>
        <v>0</v>
      </c>
      <c r="EA67" s="18">
        <f>'март 2016 '!EA62+'февраль 2016'!EA61+'январь 2016'!EA62</f>
        <v>0</v>
      </c>
      <c r="EB67" s="18">
        <f>'март 2016 '!EB62+'февраль 2016'!EB61+'январь 2016'!EB62</f>
        <v>0</v>
      </c>
      <c r="EC67" s="18">
        <f>'март 2016 '!EC62+'февраль 2016'!EC61+'январь 2016'!EC62</f>
        <v>0</v>
      </c>
      <c r="ED67" s="18">
        <f>'март 2016 '!ED62+'февраль 2016'!ED61+'январь 2016'!ED62</f>
        <v>0</v>
      </c>
      <c r="EE67" s="18">
        <f>'март 2016 '!EE62+'февраль 2016'!EE61+'январь 2016'!EE62</f>
        <v>0</v>
      </c>
      <c r="EF67" s="18">
        <f>'март 2016 '!EF62+'февраль 2016'!EF61+'январь 2016'!EF62</f>
        <v>0</v>
      </c>
      <c r="EG67" s="18">
        <f>'март 2016 '!EG62+'февраль 2016'!EG61+'январь 2016'!EG62</f>
        <v>0</v>
      </c>
      <c r="EH67" s="18">
        <f>'март 2016 '!EH62+'февраль 2016'!EH61+'январь 2016'!EH62</f>
        <v>0</v>
      </c>
      <c r="EI67" s="18">
        <f>'март 2016 '!EI62+'февраль 2016'!EI61+'январь 2016'!EI62</f>
        <v>0</v>
      </c>
      <c r="EJ67" s="18">
        <f>'март 2016 '!EJ62+'февраль 2016'!EJ61+'январь 2016'!EJ62</f>
        <v>0</v>
      </c>
      <c r="EK67" s="18">
        <f>'март 2016 '!EK62+'февраль 2016'!EK61+'январь 2016'!EK62</f>
        <v>0</v>
      </c>
      <c r="EL67" s="18">
        <f>'март 2016 '!EL62+'февраль 2016'!EL61+'январь 2016'!EL62</f>
        <v>0</v>
      </c>
      <c r="EM67" s="18">
        <f>'март 2016 '!EM62+'февраль 2016'!EM61+'январь 2016'!EM62</f>
        <v>0</v>
      </c>
      <c r="EN67" s="18">
        <f>'март 2016 '!EN62+'февраль 2016'!EN61+'январь 2016'!EN62</f>
        <v>0</v>
      </c>
      <c r="EO67" s="18">
        <f>'март 2016 '!EO62+'февраль 2016'!EO61+'январь 2016'!EO62</f>
        <v>0</v>
      </c>
      <c r="EP67" s="18">
        <f>'март 2016 '!EP62+'февраль 2016'!EP61+'январь 2016'!EP62</f>
        <v>0</v>
      </c>
      <c r="EQ67" s="18">
        <f>'март 2016 '!EQ62+'февраль 2016'!EQ61+'январь 2016'!EQ62</f>
        <v>0</v>
      </c>
      <c r="ER67" s="18">
        <f>'март 2016 '!ER62+'февраль 2016'!ER61+'январь 2016'!ER62</f>
        <v>0</v>
      </c>
      <c r="ES67" s="18">
        <f>'март 2016 '!ES62+'февраль 2016'!ES61+'январь 2016'!ES62</f>
        <v>0</v>
      </c>
      <c r="ET67" s="18">
        <f>'март 2016 '!ET62+'февраль 2016'!ET61+'январь 2016'!ET62</f>
        <v>0</v>
      </c>
      <c r="EU67" s="18">
        <f>'март 2016 '!EU62+'февраль 2016'!EU61+'январь 2016'!EU62</f>
        <v>0</v>
      </c>
      <c r="EV67" s="18">
        <f>'март 2016 '!EV62+'февраль 2016'!EV61+'январь 2016'!EV62</f>
        <v>0</v>
      </c>
      <c r="EW67" s="18">
        <f>'март 2016 '!EW62+'февраль 2016'!EW61+'январь 2016'!EW62</f>
        <v>0</v>
      </c>
      <c r="EX67" s="18">
        <f>'март 2016 '!EX62+'февраль 2016'!EX61+'январь 2016'!EX62</f>
        <v>0</v>
      </c>
      <c r="EY67" s="18">
        <f>'март 2016 '!EY62+'февраль 2016'!EY61+'январь 2016'!EY62</f>
        <v>0</v>
      </c>
      <c r="EZ67" s="18">
        <f>'март 2016 '!EZ62+'февраль 2016'!EZ61+'январь 2016'!EZ62</f>
        <v>0</v>
      </c>
      <c r="FA67" s="18">
        <f>'март 2016 '!FA62+'февраль 2016'!FA61+'январь 2016'!FA62</f>
        <v>0</v>
      </c>
      <c r="FB67" s="18">
        <f>'март 2016 '!FB62+'февраль 2016'!FB61+'январь 2016'!FB62</f>
        <v>0</v>
      </c>
      <c r="FC67" s="18">
        <f>'март 2016 '!FC62+'февраль 2016'!FC61+'январь 2016'!FC62</f>
        <v>0</v>
      </c>
      <c r="FD67" s="18">
        <f>'март 2016 '!FD62+'февраль 2016'!FD61+'январь 2016'!FD62</f>
        <v>0</v>
      </c>
      <c r="FE67" s="18">
        <f>'март 2016 '!FE62+'февраль 2016'!FE61+'январь 2016'!FE62</f>
        <v>0</v>
      </c>
      <c r="FF67" s="18">
        <f>'март 2016 '!FF62+'февраль 2016'!FF61+'январь 2016'!FF62</f>
        <v>0</v>
      </c>
      <c r="FG67" s="18">
        <f>'март 2016 '!FG62+'февраль 2016'!FG61+'январь 2016'!FG62</f>
        <v>0</v>
      </c>
      <c r="FH67" s="18">
        <f>'март 2016 '!FH62+'февраль 2016'!FH61+'январь 2016'!FH62</f>
        <v>0</v>
      </c>
      <c r="FI67" s="18">
        <f>'март 2016 '!FI62+'февраль 2016'!FI61+'январь 2016'!FI62</f>
        <v>0</v>
      </c>
      <c r="FJ67" s="18">
        <f>'март 2016 '!FJ62+'февраль 2016'!FJ61+'январь 2016'!FJ62</f>
        <v>0</v>
      </c>
      <c r="FK67" s="18">
        <f>'март 2016 '!FK62+'февраль 2016'!FK61+'январь 2016'!FK62</f>
        <v>0</v>
      </c>
      <c r="FL67" s="18">
        <f>'март 2016 '!FL62+'февраль 2016'!FL61+'январь 2016'!FL62</f>
        <v>0</v>
      </c>
      <c r="FM67" s="18">
        <f>'март 2016 '!FM62+'февраль 2016'!FM61+'январь 2016'!FM62</f>
        <v>0</v>
      </c>
      <c r="FN67" s="18">
        <f>'март 2016 '!FN62+'февраль 2016'!FN61+'январь 2016'!FN62</f>
        <v>0</v>
      </c>
      <c r="FO67" s="18">
        <f>'март 2016 '!FO62+'февраль 2016'!FO61+'январь 2016'!FO62</f>
        <v>0</v>
      </c>
      <c r="FP67" s="18">
        <f>'март 2016 '!FP62+'февраль 2016'!FP61+'январь 2016'!FP62</f>
        <v>0</v>
      </c>
      <c r="FQ67" s="18">
        <f>'март 2016 '!FQ62+'февраль 2016'!FQ61+'январь 2016'!FQ62</f>
        <v>0</v>
      </c>
      <c r="FR67" s="18">
        <f>'март 2016 '!FR62+'февраль 2016'!FR61+'январь 2016'!FR62</f>
        <v>0</v>
      </c>
      <c r="FS67" s="18">
        <f>'март 2016 '!FS62+'февраль 2016'!FS61+'январь 2016'!FS62</f>
        <v>0</v>
      </c>
      <c r="FT67" s="18">
        <f>'март 2016 '!FT62+'февраль 2016'!FT61+'январь 2016'!FT62</f>
        <v>0</v>
      </c>
      <c r="FU67" s="18">
        <f>'март 2016 '!FU62+'февраль 2016'!FU61+'январь 2016'!FU62</f>
        <v>0</v>
      </c>
      <c r="FV67" s="18">
        <f>'март 2016 '!FV62+'февраль 2016'!FV61+'январь 2016'!FV62</f>
        <v>0</v>
      </c>
      <c r="FW67" s="18">
        <f>'март 2016 '!FW62+'февраль 2016'!FW61+'январь 2016'!FW62</f>
        <v>0</v>
      </c>
      <c r="FX67" s="18">
        <f>'март 2016 '!FX62+'февраль 2016'!FX61+'январь 2016'!FX62</f>
        <v>0</v>
      </c>
      <c r="FY67" s="18">
        <f>'март 2016 '!FY62+'февраль 2016'!FY61+'январь 2016'!FY62</f>
        <v>0</v>
      </c>
      <c r="FZ67" s="18">
        <f>'март 2016 '!FZ62+'февраль 2016'!FZ61+'январь 2016'!FZ62</f>
        <v>0</v>
      </c>
      <c r="GA67" s="18">
        <f>'март 2016 '!GA62+'февраль 2016'!GA61+'январь 2016'!GA62</f>
        <v>0</v>
      </c>
      <c r="GB67" s="18">
        <f>'март 2016 '!GB62+'февраль 2016'!GB61+'январь 2016'!GB62</f>
        <v>0</v>
      </c>
      <c r="GC67" s="18">
        <f>'март 2016 '!GC62+'февраль 2016'!GC61+'январь 2016'!GC62</f>
        <v>0</v>
      </c>
      <c r="GD67" s="18">
        <f>'март 2016 '!GD62+'февраль 2016'!GD61+'январь 2016'!GD62</f>
        <v>0</v>
      </c>
      <c r="GE67" s="18">
        <f>'март 2016 '!GE62+'февраль 2016'!GE61+'январь 2016'!GE62</f>
        <v>0</v>
      </c>
      <c r="GF67" s="18">
        <f>'март 2016 '!GF62+'февраль 2016'!GF61+'январь 2016'!GF62</f>
        <v>0</v>
      </c>
      <c r="GG67" s="18">
        <f>'март 2016 '!GG62+'февраль 2016'!GG61+'январь 2016'!GG62</f>
        <v>0</v>
      </c>
      <c r="GH67" s="18">
        <f>'март 2016 '!GH62+'февраль 2016'!GH61+'январь 2016'!GH62</f>
        <v>0</v>
      </c>
      <c r="GI67" s="18">
        <f>'март 2016 '!GI62+'февраль 2016'!GI61+'январь 2016'!GI62</f>
        <v>0</v>
      </c>
      <c r="GJ67" s="18">
        <f>'март 2016 '!GJ62+'февраль 2016'!GJ61+'январь 2016'!GJ62</f>
        <v>0</v>
      </c>
      <c r="GK67" s="18">
        <f>'март 2016 '!GK62+'февраль 2016'!GK61+'январь 2016'!GK62</f>
        <v>0</v>
      </c>
      <c r="GL67" s="18">
        <f>'март 2016 '!GL62+'февраль 2016'!GL61+'январь 2016'!GL62</f>
        <v>0</v>
      </c>
      <c r="GM67" s="18">
        <f>'март 2016 '!GM62+'февраль 2016'!GM61+'январь 2016'!GM62</f>
        <v>0</v>
      </c>
      <c r="GN67" s="18">
        <f>'март 2016 '!GN62+'февраль 2016'!GN61+'январь 2016'!GN62</f>
        <v>0</v>
      </c>
      <c r="GO67" s="18">
        <f>'март 2016 '!GO62+'февраль 2016'!GO61+'январь 2016'!GO62</f>
        <v>0</v>
      </c>
      <c r="GP67" s="18">
        <f>'март 2016 '!GP62+'февраль 2016'!GP61+'январь 2016'!GP62</f>
        <v>0</v>
      </c>
      <c r="GQ67" s="18">
        <f>'март 2016 '!GQ62+'февраль 2016'!GQ61+'январь 2016'!GQ62</f>
        <v>0</v>
      </c>
      <c r="GR67" s="18">
        <f>'март 2016 '!GR62+'февраль 2016'!GR61+'январь 2016'!GR62</f>
        <v>0</v>
      </c>
      <c r="GS67" s="18">
        <f>'март 2016 '!GS62+'февраль 2016'!GS61+'январь 2016'!GS62</f>
        <v>0</v>
      </c>
      <c r="GT67" s="18">
        <f>'март 2016 '!GT62+'февраль 2016'!GT61+'январь 2016'!GT62</f>
        <v>0</v>
      </c>
      <c r="GU67" s="18">
        <f>'март 2016 '!GU62+'февраль 2016'!GU61+'январь 2016'!GU62</f>
        <v>0</v>
      </c>
      <c r="GV67" s="18">
        <f>'март 2016 '!GV62+'февраль 2016'!GV61+'январь 2016'!GV62</f>
        <v>0</v>
      </c>
      <c r="GW67" s="18">
        <f>'март 2016 '!GW62+'февраль 2016'!GW61+'январь 2016'!GW62</f>
        <v>0</v>
      </c>
      <c r="GX67" s="18">
        <f>'март 2016 '!GX62+'февраль 2016'!GX61+'январь 2016'!GX62</f>
        <v>0</v>
      </c>
      <c r="GY67" s="18">
        <f>'март 2016 '!GY62+'февраль 2016'!GY61+'январь 2016'!GY62</f>
        <v>0</v>
      </c>
      <c r="GZ67" s="18">
        <f>'март 2016 '!GZ62+'февраль 2016'!GZ61+'январь 2016'!GZ62</f>
        <v>0</v>
      </c>
      <c r="HA67" s="18">
        <f>'март 2016 '!HA62+'февраль 2016'!HA61+'январь 2016'!HA62</f>
        <v>0</v>
      </c>
      <c r="HB67" s="18">
        <f>'март 2016 '!HB62+'февраль 2016'!HB61+'январь 2016'!HB62</f>
        <v>0</v>
      </c>
      <c r="HC67" s="18">
        <f>'март 2016 '!HC62+'февраль 2016'!HC61+'январь 2016'!HC62</f>
        <v>0</v>
      </c>
      <c r="HD67" s="18">
        <f>'март 2016 '!HD62+'февраль 2016'!HD61+'январь 2016'!HD62</f>
        <v>0</v>
      </c>
      <c r="HE67" s="18">
        <f>'март 2016 '!HE62+'февраль 2016'!HE61+'январь 2016'!HE62</f>
        <v>0</v>
      </c>
      <c r="HF67" s="18">
        <f>'март 2016 '!HF62+'февраль 2016'!HF61+'январь 2016'!HF62</f>
        <v>0</v>
      </c>
      <c r="HG67" s="18">
        <f>'март 2016 '!HG62+'февраль 2016'!HG61+'январь 2016'!HG62</f>
        <v>0</v>
      </c>
      <c r="HH67" s="18">
        <f>'март 2016 '!HH62+'февраль 2016'!HH61+'январь 2016'!HH62</f>
        <v>0</v>
      </c>
      <c r="HI67" s="18">
        <f>'март 2016 '!HI62+'февраль 2016'!HI61+'январь 2016'!HI62</f>
        <v>0</v>
      </c>
      <c r="HJ67" s="18">
        <f>'март 2016 '!HJ62+'февраль 2016'!HJ61+'январь 2016'!HJ62</f>
        <v>0</v>
      </c>
      <c r="HK67" s="18">
        <f>'март 2016 '!HK62+'февраль 2016'!HK61+'январь 2016'!HK62</f>
        <v>0</v>
      </c>
      <c r="HL67" s="18">
        <f>'март 2016 '!HL62+'февраль 2016'!HL61+'январь 2016'!HL62</f>
        <v>0</v>
      </c>
      <c r="HM67" s="18">
        <f>'март 2016 '!HM62+'февраль 2016'!HM61+'январь 2016'!HM62</f>
        <v>0</v>
      </c>
      <c r="HN67" s="18">
        <f>'март 2016 '!HN62+'февраль 2016'!HN61+'январь 2016'!HN62</f>
        <v>0</v>
      </c>
      <c r="HO67" s="18">
        <f>'март 2016 '!HO62+'февраль 2016'!HO61+'январь 2016'!HO62</f>
        <v>0</v>
      </c>
      <c r="HP67" s="18">
        <f>'март 2016 '!HP62+'февраль 2016'!HP61+'январь 2016'!HP62</f>
        <v>0</v>
      </c>
      <c r="HQ67" s="18">
        <f>'март 2016 '!HQ62+'февраль 2016'!HQ61+'январь 2016'!HQ62</f>
        <v>0</v>
      </c>
      <c r="HR67" s="18">
        <f>'март 2016 '!HR62+'февраль 2016'!HR61+'январь 2016'!HR62</f>
        <v>0</v>
      </c>
      <c r="HS67" s="18">
        <f>'март 2016 '!HS62+'февраль 2016'!HS61+'январь 2016'!HS62</f>
        <v>0</v>
      </c>
      <c r="HT67" s="18">
        <f>'март 2016 '!HT62+'февраль 2016'!HT61+'январь 2016'!HT62</f>
        <v>0</v>
      </c>
      <c r="HU67" s="18">
        <f>'март 2016 '!HU62+'февраль 2016'!HU61+'январь 2016'!HU62</f>
        <v>0</v>
      </c>
      <c r="HV67" s="18">
        <f>'март 2016 '!HV62+'февраль 2016'!HV61+'январь 2016'!HV62</f>
        <v>0</v>
      </c>
      <c r="HW67" s="18">
        <f>'март 2016 '!HW62+'февраль 2016'!HW61+'январь 2016'!HW62</f>
        <v>0</v>
      </c>
      <c r="HX67" s="18">
        <f>'март 2016 '!HX62+'февраль 2016'!HX61+'январь 2016'!HX62</f>
        <v>0</v>
      </c>
      <c r="HY67" s="18">
        <f>'март 2016 '!HY62+'февраль 2016'!HY61+'январь 2016'!HY62</f>
        <v>0</v>
      </c>
      <c r="HZ67" s="18">
        <f>'март 2016 '!HZ62+'февраль 2016'!HZ61+'январь 2016'!HZ62</f>
        <v>0</v>
      </c>
      <c r="IA67" s="18">
        <f>'март 2016 '!IA62+'февраль 2016'!IA61+'январь 2016'!IA62</f>
        <v>0</v>
      </c>
      <c r="IB67" s="18">
        <f>'март 2016 '!IB62+'февраль 2016'!IB61+'январь 2016'!IB62</f>
        <v>0</v>
      </c>
      <c r="IC67" s="18">
        <f>'март 2016 '!IC62+'февраль 2016'!IC61+'январь 2016'!IC62</f>
        <v>0</v>
      </c>
      <c r="ID67" s="18">
        <f>'март 2016 '!ID62+'февраль 2016'!ID61+'январь 2016'!ID62</f>
        <v>0</v>
      </c>
      <c r="IE67" s="18">
        <f>'март 2016 '!IE62+'февраль 2016'!IE61+'январь 2016'!IE62</f>
        <v>0</v>
      </c>
      <c r="IF67" s="18">
        <f>'март 2016 '!IF62+'февраль 2016'!IF61+'январь 2016'!IF62</f>
        <v>0</v>
      </c>
    </row>
    <row r="68" spans="1:240" ht="13.5" customHeight="1">
      <c r="A68" s="15"/>
      <c r="B68" s="45"/>
      <c r="C68" s="16" t="s">
        <v>17</v>
      </c>
      <c r="D68" s="23">
        <f t="shared" si="4"/>
        <v>0</v>
      </c>
      <c r="E68" s="17">
        <f t="shared" si="5"/>
        <v>0</v>
      </c>
      <c r="F68" s="22"/>
      <c r="G68" s="18">
        <f>'март 2016 '!G63+'февраль 2016'!G62+'январь 2016'!G63</f>
        <v>0</v>
      </c>
      <c r="H68" s="18">
        <f>'март 2016 '!H63+'февраль 2016'!H62+'январь 2016'!H63</f>
        <v>0</v>
      </c>
      <c r="I68" s="18">
        <f>'март 2016 '!I63+'февраль 2016'!I62+'январь 2016'!I63</f>
        <v>0</v>
      </c>
      <c r="J68" s="18">
        <f>'март 2016 '!J63+'февраль 2016'!J62+'январь 2016'!J63</f>
        <v>0</v>
      </c>
      <c r="K68" s="18">
        <f>'март 2016 '!K63+'февраль 2016'!K62+'январь 2016'!K63</f>
        <v>0</v>
      </c>
      <c r="L68" s="18">
        <f>'март 2016 '!L63+'февраль 2016'!L62+'январь 2016'!L63</f>
        <v>0</v>
      </c>
      <c r="M68" s="18">
        <f>'март 2016 '!M63+'февраль 2016'!M62+'январь 2016'!M63</f>
        <v>0</v>
      </c>
      <c r="N68" s="18">
        <f>'март 2016 '!N63+'февраль 2016'!N62+'январь 2016'!N63</f>
        <v>0</v>
      </c>
      <c r="O68" s="18">
        <f>'март 2016 '!O63+'февраль 2016'!O62+'январь 2016'!O63</f>
        <v>0</v>
      </c>
      <c r="P68" s="18">
        <f>'март 2016 '!P63+'февраль 2016'!P62+'январь 2016'!P63</f>
        <v>0</v>
      </c>
      <c r="Q68" s="18">
        <f>'март 2016 '!Q63+'февраль 2016'!Q62+'январь 2016'!Q63</f>
        <v>0</v>
      </c>
      <c r="R68" s="18">
        <f>'март 2016 '!R63+'февраль 2016'!R62+'январь 2016'!R63</f>
        <v>0</v>
      </c>
      <c r="S68" s="18">
        <f>'март 2016 '!S63+'февраль 2016'!S62+'январь 2016'!S63</f>
        <v>0</v>
      </c>
      <c r="T68" s="18">
        <f>'март 2016 '!T63+'февраль 2016'!T62+'январь 2016'!T63</f>
        <v>0</v>
      </c>
      <c r="U68" s="18">
        <f>'март 2016 '!U63+'февраль 2016'!U62+'январь 2016'!U63</f>
        <v>0</v>
      </c>
      <c r="V68" s="18">
        <f>'март 2016 '!V63+'февраль 2016'!V62+'январь 2016'!V63</f>
        <v>0</v>
      </c>
      <c r="W68" s="18">
        <f>'март 2016 '!W63+'февраль 2016'!W62+'январь 2016'!W63</f>
        <v>0</v>
      </c>
      <c r="X68" s="18">
        <f>'март 2016 '!X63+'февраль 2016'!X62+'январь 2016'!X63</f>
        <v>0</v>
      </c>
      <c r="Y68" s="18">
        <f>'март 2016 '!Y63+'февраль 2016'!Y62+'январь 2016'!Y63</f>
        <v>0</v>
      </c>
      <c r="Z68" s="18">
        <f>'март 2016 '!Z63+'февраль 2016'!Z62+'январь 2016'!Z63</f>
        <v>0</v>
      </c>
      <c r="AA68" s="18">
        <f>'март 2016 '!AA63+'февраль 2016'!AA62+'январь 2016'!AA63</f>
        <v>0</v>
      </c>
      <c r="AB68" s="18">
        <f>'март 2016 '!AB63+'февраль 2016'!AB62+'январь 2016'!AB63</f>
        <v>0</v>
      </c>
      <c r="AC68" s="18">
        <f>'март 2016 '!AC63+'февраль 2016'!AC62+'январь 2016'!AC63</f>
        <v>0</v>
      </c>
      <c r="AD68" s="18">
        <f>'март 2016 '!AD63+'февраль 2016'!AD62+'январь 2016'!AD63</f>
        <v>0</v>
      </c>
      <c r="AE68" s="18">
        <f>'март 2016 '!AE63+'февраль 2016'!AE62+'январь 2016'!AE63</f>
        <v>0</v>
      </c>
      <c r="AF68" s="18">
        <f>'март 2016 '!AF63+'февраль 2016'!AF62+'январь 2016'!AF63</f>
        <v>0</v>
      </c>
      <c r="AG68" s="18">
        <f>'март 2016 '!AG63+'февраль 2016'!AG62+'январь 2016'!AG63</f>
        <v>0</v>
      </c>
      <c r="AH68" s="18">
        <f>'март 2016 '!AH63+'февраль 2016'!AH62+'январь 2016'!AH63</f>
        <v>0</v>
      </c>
      <c r="AI68" s="18">
        <f>'март 2016 '!AI63+'февраль 2016'!AI62+'январь 2016'!AI63</f>
        <v>0</v>
      </c>
      <c r="AJ68" s="18">
        <f>'март 2016 '!AJ63+'февраль 2016'!AJ62+'январь 2016'!AJ63</f>
        <v>0</v>
      </c>
      <c r="AK68" s="18">
        <f>'март 2016 '!AK63+'февраль 2016'!AK62+'январь 2016'!AK63</f>
        <v>0</v>
      </c>
      <c r="AL68" s="18">
        <f>'март 2016 '!AL63+'февраль 2016'!AL62+'январь 2016'!AL63</f>
        <v>0</v>
      </c>
      <c r="AM68" s="18">
        <f>'март 2016 '!AM63+'февраль 2016'!AM62+'январь 2016'!AM63</f>
        <v>0</v>
      </c>
      <c r="AN68" s="18">
        <f>'март 2016 '!AN63+'февраль 2016'!AN62+'январь 2016'!AN63</f>
        <v>0</v>
      </c>
      <c r="AO68" s="18">
        <f>'март 2016 '!AO63+'февраль 2016'!AO62+'январь 2016'!AO63</f>
        <v>0</v>
      </c>
      <c r="AP68" s="18">
        <f>'март 2016 '!AP63+'февраль 2016'!AP62+'январь 2016'!AP63</f>
        <v>0</v>
      </c>
      <c r="AQ68" s="18">
        <f>'март 2016 '!AQ63+'февраль 2016'!AQ62+'январь 2016'!AQ63</f>
        <v>0</v>
      </c>
      <c r="AR68" s="18">
        <f>'март 2016 '!AR63+'февраль 2016'!AR62+'январь 2016'!AR63</f>
        <v>0</v>
      </c>
      <c r="AS68" s="18">
        <f>'март 2016 '!AS63+'февраль 2016'!AS62+'январь 2016'!AS63</f>
        <v>0</v>
      </c>
      <c r="AT68" s="18">
        <f>'март 2016 '!AT63+'февраль 2016'!AT62+'январь 2016'!AT63</f>
        <v>0</v>
      </c>
      <c r="AU68" s="18">
        <f>'март 2016 '!AU63+'февраль 2016'!AU62+'январь 2016'!AU63</f>
        <v>0</v>
      </c>
      <c r="AV68" s="18">
        <f>'март 2016 '!AV63+'февраль 2016'!AV62+'январь 2016'!AV63</f>
        <v>0</v>
      </c>
      <c r="AW68" s="18">
        <f>'март 2016 '!AW63+'февраль 2016'!AW62+'январь 2016'!AW63</f>
        <v>0</v>
      </c>
      <c r="AX68" s="18">
        <f>'март 2016 '!AX63+'февраль 2016'!AX62+'январь 2016'!AX63</f>
        <v>0</v>
      </c>
      <c r="AY68" s="18">
        <f>'март 2016 '!AY63+'февраль 2016'!AY62+'январь 2016'!AY63</f>
        <v>0</v>
      </c>
      <c r="AZ68" s="18">
        <f>'март 2016 '!AZ63+'февраль 2016'!AZ62+'январь 2016'!AZ63</f>
        <v>0</v>
      </c>
      <c r="BA68" s="18">
        <f>'март 2016 '!BA63+'февраль 2016'!BA62+'январь 2016'!BA63</f>
        <v>0</v>
      </c>
      <c r="BB68" s="18">
        <f>'март 2016 '!BB63+'февраль 2016'!BB62+'январь 2016'!BB63</f>
        <v>0</v>
      </c>
      <c r="BC68" s="18">
        <f>'март 2016 '!BC63+'февраль 2016'!BC62+'январь 2016'!BC63</f>
        <v>0</v>
      </c>
      <c r="BD68" s="18">
        <f>'март 2016 '!BD63+'февраль 2016'!BD62+'январь 2016'!BD63</f>
        <v>0</v>
      </c>
      <c r="BE68" s="18">
        <f>'март 2016 '!BE63+'февраль 2016'!BE62+'январь 2016'!BE63</f>
        <v>0</v>
      </c>
      <c r="BF68" s="18">
        <f>'март 2016 '!BF63+'февраль 2016'!BF62+'январь 2016'!BF63</f>
        <v>0</v>
      </c>
      <c r="BG68" s="18">
        <f>'март 2016 '!BG63+'февраль 2016'!BG62+'январь 2016'!BG63</f>
        <v>0</v>
      </c>
      <c r="BH68" s="18">
        <f>'март 2016 '!BH63+'февраль 2016'!BH62+'январь 2016'!BH63</f>
        <v>0</v>
      </c>
      <c r="BI68" s="18">
        <f>'март 2016 '!BI63+'февраль 2016'!BI62+'январь 2016'!BI63</f>
        <v>0</v>
      </c>
      <c r="BJ68" s="18">
        <f>'март 2016 '!BJ63+'февраль 2016'!BJ62+'январь 2016'!BJ63</f>
        <v>0</v>
      </c>
      <c r="BK68" s="18">
        <f>'март 2016 '!BK63+'февраль 2016'!BK62+'январь 2016'!BK63</f>
        <v>0</v>
      </c>
      <c r="BL68" s="18">
        <f>'март 2016 '!BL63+'февраль 2016'!BL62+'январь 2016'!BL63</f>
        <v>0</v>
      </c>
      <c r="BM68" s="18">
        <f>'март 2016 '!BM63+'февраль 2016'!BM62+'январь 2016'!BM63</f>
        <v>0</v>
      </c>
      <c r="BN68" s="18">
        <f>'март 2016 '!BN63+'февраль 2016'!BN62+'январь 2016'!BN63</f>
        <v>0</v>
      </c>
      <c r="BO68" s="18">
        <f>'март 2016 '!BO63+'февраль 2016'!BO62+'январь 2016'!BO63</f>
        <v>0</v>
      </c>
      <c r="BP68" s="18">
        <f>'март 2016 '!BP63+'февраль 2016'!BP62+'январь 2016'!BP63</f>
        <v>0</v>
      </c>
      <c r="BQ68" s="18">
        <f>'март 2016 '!BQ63+'февраль 2016'!BQ62+'январь 2016'!BQ63</f>
        <v>0</v>
      </c>
      <c r="BR68" s="18">
        <f>'март 2016 '!BR63+'февраль 2016'!BR62+'январь 2016'!BR63</f>
        <v>0</v>
      </c>
      <c r="BS68" s="18">
        <f>'март 2016 '!BS63+'февраль 2016'!BS62+'январь 2016'!BS63</f>
        <v>0</v>
      </c>
      <c r="BT68" s="18">
        <f>'март 2016 '!BT63+'февраль 2016'!BT62+'январь 2016'!BT63</f>
        <v>0</v>
      </c>
      <c r="BU68" s="18">
        <f>'март 2016 '!BU63+'февраль 2016'!BU62+'январь 2016'!BU63</f>
        <v>0</v>
      </c>
      <c r="BV68" s="18">
        <f>'март 2016 '!BV63+'февраль 2016'!BV62+'январь 2016'!BV63</f>
        <v>0</v>
      </c>
      <c r="BW68" s="18">
        <f>'март 2016 '!BW63+'февраль 2016'!BW62+'январь 2016'!BW63</f>
        <v>0</v>
      </c>
      <c r="BX68" s="18">
        <f>'март 2016 '!BX63+'февраль 2016'!BX62+'январь 2016'!BX63</f>
        <v>0</v>
      </c>
      <c r="BY68" s="18">
        <f>'март 2016 '!BY63+'февраль 2016'!BY62+'январь 2016'!BY63</f>
        <v>0</v>
      </c>
      <c r="BZ68" s="18">
        <f>'март 2016 '!BZ63+'февраль 2016'!BZ62+'январь 2016'!BZ63</f>
        <v>0</v>
      </c>
      <c r="CA68" s="18">
        <f>'март 2016 '!CA63+'февраль 2016'!CA62+'январь 2016'!CA63</f>
        <v>0</v>
      </c>
      <c r="CB68" s="18">
        <f>'март 2016 '!CB63+'февраль 2016'!CB62+'январь 2016'!CB63</f>
        <v>0</v>
      </c>
      <c r="CC68" s="18">
        <f>'март 2016 '!CC63+'февраль 2016'!CC62+'январь 2016'!CC63</f>
        <v>0</v>
      </c>
      <c r="CD68" s="18">
        <f>'март 2016 '!CD63+'февраль 2016'!CD62+'январь 2016'!CD63</f>
        <v>0</v>
      </c>
      <c r="CE68" s="18">
        <f>'март 2016 '!CE63+'февраль 2016'!CE62+'январь 2016'!CE63</f>
        <v>0</v>
      </c>
      <c r="CF68" s="18">
        <f>'март 2016 '!CF63+'февраль 2016'!CF62+'январь 2016'!CF63</f>
        <v>0</v>
      </c>
      <c r="CG68" s="18">
        <f>'март 2016 '!CG63+'февраль 2016'!CG62+'январь 2016'!CG63</f>
        <v>0</v>
      </c>
      <c r="CH68" s="18">
        <f>'март 2016 '!CH63+'февраль 2016'!CH62+'январь 2016'!CH63</f>
        <v>0</v>
      </c>
      <c r="CI68" s="18">
        <f>'март 2016 '!CI63+'февраль 2016'!CI62+'январь 2016'!CI63</f>
        <v>0</v>
      </c>
      <c r="CJ68" s="18">
        <f>'март 2016 '!CJ63+'февраль 2016'!CJ62+'январь 2016'!CJ63</f>
        <v>0</v>
      </c>
      <c r="CK68" s="18">
        <f>'март 2016 '!CK63+'февраль 2016'!CK62+'январь 2016'!CK63</f>
        <v>0</v>
      </c>
      <c r="CL68" s="18">
        <f>'март 2016 '!CL63+'февраль 2016'!CL62+'январь 2016'!CL63</f>
        <v>0</v>
      </c>
      <c r="CM68" s="18">
        <f>'март 2016 '!CM63+'февраль 2016'!CM62+'январь 2016'!CM63</f>
        <v>0</v>
      </c>
      <c r="CN68" s="18">
        <f>'март 2016 '!CN63+'февраль 2016'!CN62+'январь 2016'!CN63</f>
        <v>0</v>
      </c>
      <c r="CO68" s="18">
        <f>'март 2016 '!CO63+'февраль 2016'!CO62+'январь 2016'!CO63</f>
        <v>0</v>
      </c>
      <c r="CP68" s="18">
        <f>'март 2016 '!CP63+'февраль 2016'!CP62+'январь 2016'!CP63</f>
        <v>0</v>
      </c>
      <c r="CQ68" s="18">
        <f>'март 2016 '!CQ63+'февраль 2016'!CQ62+'январь 2016'!CQ63</f>
        <v>0</v>
      </c>
      <c r="CR68" s="18">
        <f>'март 2016 '!CR63+'февраль 2016'!CR62+'январь 2016'!CR63</f>
        <v>0</v>
      </c>
      <c r="CS68" s="18">
        <f>'март 2016 '!CS63+'февраль 2016'!CS62+'январь 2016'!CS63</f>
        <v>0</v>
      </c>
      <c r="CT68" s="18">
        <f>'март 2016 '!CT63+'февраль 2016'!CT62+'январь 2016'!CT63</f>
        <v>0</v>
      </c>
      <c r="CU68" s="18">
        <f>'март 2016 '!CU63+'февраль 2016'!CU62+'январь 2016'!CU63</f>
        <v>0</v>
      </c>
      <c r="CV68" s="18">
        <f>'март 2016 '!CV63+'февраль 2016'!CV62+'январь 2016'!CV63</f>
        <v>0</v>
      </c>
      <c r="CW68" s="18">
        <f>'март 2016 '!CW63+'февраль 2016'!CW62+'январь 2016'!CW63</f>
        <v>0</v>
      </c>
      <c r="CX68" s="18">
        <f>'март 2016 '!CX63+'февраль 2016'!CX62+'январь 2016'!CX63</f>
        <v>0</v>
      </c>
      <c r="CY68" s="18">
        <f>'март 2016 '!CY63+'февраль 2016'!CY62+'январь 2016'!CY63</f>
        <v>0</v>
      </c>
      <c r="CZ68" s="18">
        <f>'март 2016 '!CZ63+'февраль 2016'!CZ62+'январь 2016'!CZ63</f>
        <v>0</v>
      </c>
      <c r="DA68" s="18">
        <f>'март 2016 '!DA63+'февраль 2016'!DA62+'январь 2016'!DA63</f>
        <v>0</v>
      </c>
      <c r="DB68" s="18">
        <f>'март 2016 '!DB63+'февраль 2016'!DB62+'январь 2016'!DB63</f>
        <v>0</v>
      </c>
      <c r="DC68" s="18">
        <f>'март 2016 '!DC63+'февраль 2016'!DC62+'январь 2016'!DC63</f>
        <v>0</v>
      </c>
      <c r="DD68" s="18">
        <f>'март 2016 '!DD63+'февраль 2016'!DD62+'январь 2016'!DD63</f>
        <v>0</v>
      </c>
      <c r="DE68" s="18">
        <f>'март 2016 '!DE63+'февраль 2016'!DE62+'январь 2016'!DE63</f>
        <v>0</v>
      </c>
      <c r="DF68" s="18">
        <f>'март 2016 '!DF63+'февраль 2016'!DF62+'январь 2016'!DF63</f>
        <v>0</v>
      </c>
      <c r="DG68" s="18">
        <f>'март 2016 '!DG63+'февраль 2016'!DG62+'январь 2016'!DG63</f>
        <v>0</v>
      </c>
      <c r="DH68" s="18">
        <f>'март 2016 '!DH63+'февраль 2016'!DH62+'январь 2016'!DH63</f>
        <v>0</v>
      </c>
      <c r="DI68" s="18">
        <f>'март 2016 '!DI63+'февраль 2016'!DI62+'январь 2016'!DI63</f>
        <v>0</v>
      </c>
      <c r="DJ68" s="18">
        <f>'март 2016 '!DJ63+'февраль 2016'!DJ62+'январь 2016'!DJ63</f>
        <v>0</v>
      </c>
      <c r="DK68" s="18">
        <f>'март 2016 '!DK63+'февраль 2016'!DK62+'январь 2016'!DK63</f>
        <v>0</v>
      </c>
      <c r="DL68" s="18">
        <f>'март 2016 '!DL63+'февраль 2016'!DL62+'январь 2016'!DL63</f>
        <v>0</v>
      </c>
      <c r="DM68" s="18">
        <f>'март 2016 '!DM63+'февраль 2016'!DM62+'январь 2016'!DM63</f>
        <v>0</v>
      </c>
      <c r="DN68" s="18">
        <f>'март 2016 '!DN63+'февраль 2016'!DN62+'январь 2016'!DN63</f>
        <v>0</v>
      </c>
      <c r="DO68" s="18">
        <f>'март 2016 '!DO63+'февраль 2016'!DO62+'январь 2016'!DO63</f>
        <v>0</v>
      </c>
      <c r="DP68" s="18">
        <f>'март 2016 '!DP63+'февраль 2016'!DP62+'январь 2016'!DP63</f>
        <v>0</v>
      </c>
      <c r="DQ68" s="18">
        <f>'март 2016 '!DQ63+'февраль 2016'!DQ62+'январь 2016'!DQ63</f>
        <v>0</v>
      </c>
      <c r="DR68" s="18">
        <f>'март 2016 '!DR63+'февраль 2016'!DR62+'январь 2016'!DR63</f>
        <v>0</v>
      </c>
      <c r="DS68" s="18">
        <f>'март 2016 '!DS63+'февраль 2016'!DS62+'январь 2016'!DS63</f>
        <v>0</v>
      </c>
      <c r="DT68" s="18">
        <f>'март 2016 '!DT63+'февраль 2016'!DT62+'январь 2016'!DT63</f>
        <v>0</v>
      </c>
      <c r="DU68" s="18">
        <f>'март 2016 '!DU63+'февраль 2016'!DU62+'январь 2016'!DU63</f>
        <v>0</v>
      </c>
      <c r="DV68" s="18">
        <f>'март 2016 '!DV63+'февраль 2016'!DV62+'январь 2016'!DV63</f>
        <v>0</v>
      </c>
      <c r="DW68" s="18">
        <f>'март 2016 '!DW63+'февраль 2016'!DW62+'январь 2016'!DW63</f>
        <v>0</v>
      </c>
      <c r="DX68" s="18">
        <f>'март 2016 '!DX63+'февраль 2016'!DX62+'январь 2016'!DX63</f>
        <v>0</v>
      </c>
      <c r="DY68" s="18">
        <f>'март 2016 '!DY63+'февраль 2016'!DY62+'январь 2016'!DY63</f>
        <v>0</v>
      </c>
      <c r="DZ68" s="18">
        <f>'март 2016 '!DZ63+'февраль 2016'!DZ62+'январь 2016'!DZ63</f>
        <v>0</v>
      </c>
      <c r="EA68" s="18">
        <f>'март 2016 '!EA63+'февраль 2016'!EA62+'январь 2016'!EA63</f>
        <v>0</v>
      </c>
      <c r="EB68" s="18">
        <f>'март 2016 '!EB63+'февраль 2016'!EB62+'январь 2016'!EB63</f>
        <v>0</v>
      </c>
      <c r="EC68" s="18">
        <f>'март 2016 '!EC63+'февраль 2016'!EC62+'январь 2016'!EC63</f>
        <v>0</v>
      </c>
      <c r="ED68" s="18">
        <f>'март 2016 '!ED63+'февраль 2016'!ED62+'январь 2016'!ED63</f>
        <v>0</v>
      </c>
      <c r="EE68" s="18">
        <f>'март 2016 '!EE63+'февраль 2016'!EE62+'январь 2016'!EE63</f>
        <v>0</v>
      </c>
      <c r="EF68" s="18">
        <f>'март 2016 '!EF63+'февраль 2016'!EF62+'январь 2016'!EF63</f>
        <v>0</v>
      </c>
      <c r="EG68" s="18">
        <f>'март 2016 '!EG63+'февраль 2016'!EG62+'январь 2016'!EG63</f>
        <v>0</v>
      </c>
      <c r="EH68" s="18">
        <f>'март 2016 '!EH63+'февраль 2016'!EH62+'январь 2016'!EH63</f>
        <v>0</v>
      </c>
      <c r="EI68" s="18">
        <f>'март 2016 '!EI63+'февраль 2016'!EI62+'январь 2016'!EI63</f>
        <v>0</v>
      </c>
      <c r="EJ68" s="18">
        <f>'март 2016 '!EJ63+'февраль 2016'!EJ62+'январь 2016'!EJ63</f>
        <v>0</v>
      </c>
      <c r="EK68" s="18">
        <f>'март 2016 '!EK63+'февраль 2016'!EK62+'январь 2016'!EK63</f>
        <v>0</v>
      </c>
      <c r="EL68" s="18">
        <f>'март 2016 '!EL63+'февраль 2016'!EL62+'январь 2016'!EL63</f>
        <v>0</v>
      </c>
      <c r="EM68" s="18">
        <f>'март 2016 '!EM63+'февраль 2016'!EM62+'январь 2016'!EM63</f>
        <v>0</v>
      </c>
      <c r="EN68" s="18">
        <f>'март 2016 '!EN63+'февраль 2016'!EN62+'январь 2016'!EN63</f>
        <v>0</v>
      </c>
      <c r="EO68" s="18">
        <f>'март 2016 '!EO63+'февраль 2016'!EO62+'январь 2016'!EO63</f>
        <v>0</v>
      </c>
      <c r="EP68" s="18">
        <f>'март 2016 '!EP63+'февраль 2016'!EP62+'январь 2016'!EP63</f>
        <v>0</v>
      </c>
      <c r="EQ68" s="18">
        <f>'март 2016 '!EQ63+'февраль 2016'!EQ62+'январь 2016'!EQ63</f>
        <v>0</v>
      </c>
      <c r="ER68" s="18">
        <f>'март 2016 '!ER63+'февраль 2016'!ER62+'январь 2016'!ER63</f>
        <v>0</v>
      </c>
      <c r="ES68" s="18">
        <f>'март 2016 '!ES63+'февраль 2016'!ES62+'январь 2016'!ES63</f>
        <v>0</v>
      </c>
      <c r="ET68" s="18">
        <f>'март 2016 '!ET63+'февраль 2016'!ET62+'январь 2016'!ET63</f>
        <v>0</v>
      </c>
      <c r="EU68" s="18">
        <f>'март 2016 '!EU63+'февраль 2016'!EU62+'январь 2016'!EU63</f>
        <v>0</v>
      </c>
      <c r="EV68" s="18">
        <f>'март 2016 '!EV63+'февраль 2016'!EV62+'январь 2016'!EV63</f>
        <v>0</v>
      </c>
      <c r="EW68" s="18">
        <f>'март 2016 '!EW63+'февраль 2016'!EW62+'январь 2016'!EW63</f>
        <v>0</v>
      </c>
      <c r="EX68" s="18">
        <f>'март 2016 '!EX63+'февраль 2016'!EX62+'январь 2016'!EX63</f>
        <v>0</v>
      </c>
      <c r="EY68" s="18">
        <f>'март 2016 '!EY63+'февраль 2016'!EY62+'январь 2016'!EY63</f>
        <v>0</v>
      </c>
      <c r="EZ68" s="18">
        <f>'март 2016 '!EZ63+'февраль 2016'!EZ62+'январь 2016'!EZ63</f>
        <v>0</v>
      </c>
      <c r="FA68" s="18">
        <f>'март 2016 '!FA63+'февраль 2016'!FA62+'январь 2016'!FA63</f>
        <v>0</v>
      </c>
      <c r="FB68" s="18">
        <f>'март 2016 '!FB63+'февраль 2016'!FB62+'январь 2016'!FB63</f>
        <v>0</v>
      </c>
      <c r="FC68" s="18">
        <f>'март 2016 '!FC63+'февраль 2016'!FC62+'январь 2016'!FC63</f>
        <v>0</v>
      </c>
      <c r="FD68" s="18">
        <f>'март 2016 '!FD63+'февраль 2016'!FD62+'январь 2016'!FD63</f>
        <v>0</v>
      </c>
      <c r="FE68" s="18">
        <f>'март 2016 '!FE63+'февраль 2016'!FE62+'январь 2016'!FE63</f>
        <v>0</v>
      </c>
      <c r="FF68" s="18">
        <f>'март 2016 '!FF63+'февраль 2016'!FF62+'январь 2016'!FF63</f>
        <v>0</v>
      </c>
      <c r="FG68" s="18">
        <f>'март 2016 '!FG63+'февраль 2016'!FG62+'январь 2016'!FG63</f>
        <v>0</v>
      </c>
      <c r="FH68" s="18">
        <f>'март 2016 '!FH63+'февраль 2016'!FH62+'январь 2016'!FH63</f>
        <v>0</v>
      </c>
      <c r="FI68" s="18">
        <f>'март 2016 '!FI63+'февраль 2016'!FI62+'январь 2016'!FI63</f>
        <v>0</v>
      </c>
      <c r="FJ68" s="18">
        <f>'март 2016 '!FJ63+'февраль 2016'!FJ62+'январь 2016'!FJ63</f>
        <v>0</v>
      </c>
      <c r="FK68" s="18">
        <f>'март 2016 '!FK63+'февраль 2016'!FK62+'январь 2016'!FK63</f>
        <v>0</v>
      </c>
      <c r="FL68" s="18">
        <f>'март 2016 '!FL63+'февраль 2016'!FL62+'январь 2016'!FL63</f>
        <v>0</v>
      </c>
      <c r="FM68" s="18">
        <f>'март 2016 '!FM63+'февраль 2016'!FM62+'январь 2016'!FM63</f>
        <v>0</v>
      </c>
      <c r="FN68" s="18">
        <f>'март 2016 '!FN63+'февраль 2016'!FN62+'январь 2016'!FN63</f>
        <v>0</v>
      </c>
      <c r="FO68" s="18">
        <f>'март 2016 '!FO63+'февраль 2016'!FO62+'январь 2016'!FO63</f>
        <v>0</v>
      </c>
      <c r="FP68" s="18">
        <f>'март 2016 '!FP63+'февраль 2016'!FP62+'январь 2016'!FP63</f>
        <v>0</v>
      </c>
      <c r="FQ68" s="18">
        <f>'март 2016 '!FQ63+'февраль 2016'!FQ62+'январь 2016'!FQ63</f>
        <v>0</v>
      </c>
      <c r="FR68" s="18">
        <f>'март 2016 '!FR63+'февраль 2016'!FR62+'январь 2016'!FR63</f>
        <v>0</v>
      </c>
      <c r="FS68" s="18">
        <f>'март 2016 '!FS63+'февраль 2016'!FS62+'январь 2016'!FS63</f>
        <v>0</v>
      </c>
      <c r="FT68" s="18">
        <f>'март 2016 '!FT63+'февраль 2016'!FT62+'январь 2016'!FT63</f>
        <v>0</v>
      </c>
      <c r="FU68" s="18">
        <f>'март 2016 '!FU63+'февраль 2016'!FU62+'январь 2016'!FU63</f>
        <v>0</v>
      </c>
      <c r="FV68" s="18">
        <f>'март 2016 '!FV63+'февраль 2016'!FV62+'январь 2016'!FV63</f>
        <v>0</v>
      </c>
      <c r="FW68" s="18">
        <f>'март 2016 '!FW63+'февраль 2016'!FW62+'январь 2016'!FW63</f>
        <v>0</v>
      </c>
      <c r="FX68" s="18">
        <f>'март 2016 '!FX63+'февраль 2016'!FX62+'январь 2016'!FX63</f>
        <v>0</v>
      </c>
      <c r="FY68" s="18">
        <f>'март 2016 '!FY63+'февраль 2016'!FY62+'январь 2016'!FY63</f>
        <v>0</v>
      </c>
      <c r="FZ68" s="18">
        <f>'март 2016 '!FZ63+'февраль 2016'!FZ62+'январь 2016'!FZ63</f>
        <v>0</v>
      </c>
      <c r="GA68" s="18">
        <f>'март 2016 '!GA63+'февраль 2016'!GA62+'январь 2016'!GA63</f>
        <v>0</v>
      </c>
      <c r="GB68" s="18">
        <f>'март 2016 '!GB63+'февраль 2016'!GB62+'январь 2016'!GB63</f>
        <v>0</v>
      </c>
      <c r="GC68" s="18">
        <f>'март 2016 '!GC63+'февраль 2016'!GC62+'январь 2016'!GC63</f>
        <v>0</v>
      </c>
      <c r="GD68" s="18">
        <f>'март 2016 '!GD63+'февраль 2016'!GD62+'январь 2016'!GD63</f>
        <v>0</v>
      </c>
      <c r="GE68" s="18">
        <f>'март 2016 '!GE63+'февраль 2016'!GE62+'январь 2016'!GE63</f>
        <v>0</v>
      </c>
      <c r="GF68" s="18">
        <f>'март 2016 '!GF63+'февраль 2016'!GF62+'январь 2016'!GF63</f>
        <v>0</v>
      </c>
      <c r="GG68" s="18">
        <f>'март 2016 '!GG63+'февраль 2016'!GG62+'январь 2016'!GG63</f>
        <v>0</v>
      </c>
      <c r="GH68" s="18">
        <f>'март 2016 '!GH63+'февраль 2016'!GH62+'январь 2016'!GH63</f>
        <v>0</v>
      </c>
      <c r="GI68" s="18">
        <f>'март 2016 '!GI63+'февраль 2016'!GI62+'январь 2016'!GI63</f>
        <v>0</v>
      </c>
      <c r="GJ68" s="18">
        <f>'март 2016 '!GJ63+'февраль 2016'!GJ62+'январь 2016'!GJ63</f>
        <v>0</v>
      </c>
      <c r="GK68" s="18">
        <f>'март 2016 '!GK63+'февраль 2016'!GK62+'январь 2016'!GK63</f>
        <v>0</v>
      </c>
      <c r="GL68" s="18">
        <f>'март 2016 '!GL63+'февраль 2016'!GL62+'январь 2016'!GL63</f>
        <v>0</v>
      </c>
      <c r="GM68" s="18">
        <f>'март 2016 '!GM63+'февраль 2016'!GM62+'январь 2016'!GM63</f>
        <v>0</v>
      </c>
      <c r="GN68" s="18">
        <f>'март 2016 '!GN63+'февраль 2016'!GN62+'январь 2016'!GN63</f>
        <v>0</v>
      </c>
      <c r="GO68" s="18">
        <f>'март 2016 '!GO63+'февраль 2016'!GO62+'январь 2016'!GO63</f>
        <v>0</v>
      </c>
      <c r="GP68" s="18">
        <f>'март 2016 '!GP63+'февраль 2016'!GP62+'январь 2016'!GP63</f>
        <v>0</v>
      </c>
      <c r="GQ68" s="18">
        <f>'март 2016 '!GQ63+'февраль 2016'!GQ62+'январь 2016'!GQ63</f>
        <v>0</v>
      </c>
      <c r="GR68" s="18">
        <f>'март 2016 '!GR63+'февраль 2016'!GR62+'январь 2016'!GR63</f>
        <v>0</v>
      </c>
      <c r="GS68" s="18">
        <f>'март 2016 '!GS63+'февраль 2016'!GS62+'январь 2016'!GS63</f>
        <v>0</v>
      </c>
      <c r="GT68" s="18">
        <f>'март 2016 '!GT63+'февраль 2016'!GT62+'январь 2016'!GT63</f>
        <v>0</v>
      </c>
      <c r="GU68" s="18">
        <f>'март 2016 '!GU63+'февраль 2016'!GU62+'январь 2016'!GU63</f>
        <v>0</v>
      </c>
      <c r="GV68" s="18">
        <f>'март 2016 '!GV63+'февраль 2016'!GV62+'январь 2016'!GV63</f>
        <v>0</v>
      </c>
      <c r="GW68" s="18">
        <f>'март 2016 '!GW63+'февраль 2016'!GW62+'январь 2016'!GW63</f>
        <v>0</v>
      </c>
      <c r="GX68" s="18">
        <f>'март 2016 '!GX63+'февраль 2016'!GX62+'январь 2016'!GX63</f>
        <v>0</v>
      </c>
      <c r="GY68" s="18">
        <f>'март 2016 '!GY63+'февраль 2016'!GY62+'январь 2016'!GY63</f>
        <v>0</v>
      </c>
      <c r="GZ68" s="18">
        <f>'март 2016 '!GZ63+'февраль 2016'!GZ62+'январь 2016'!GZ63</f>
        <v>0</v>
      </c>
      <c r="HA68" s="18">
        <f>'март 2016 '!HA63+'февраль 2016'!HA62+'январь 2016'!HA63</f>
        <v>0</v>
      </c>
      <c r="HB68" s="18">
        <f>'март 2016 '!HB63+'февраль 2016'!HB62+'январь 2016'!HB63</f>
        <v>0</v>
      </c>
      <c r="HC68" s="18">
        <f>'март 2016 '!HC63+'февраль 2016'!HC62+'январь 2016'!HC63</f>
        <v>0</v>
      </c>
      <c r="HD68" s="18">
        <f>'март 2016 '!HD63+'февраль 2016'!HD62+'январь 2016'!HD63</f>
        <v>0</v>
      </c>
      <c r="HE68" s="18">
        <f>'март 2016 '!HE63+'февраль 2016'!HE62+'январь 2016'!HE63</f>
        <v>0</v>
      </c>
      <c r="HF68" s="18">
        <f>'март 2016 '!HF63+'февраль 2016'!HF62+'январь 2016'!HF63</f>
        <v>0</v>
      </c>
      <c r="HG68" s="18">
        <f>'март 2016 '!HG63+'февраль 2016'!HG62+'январь 2016'!HG63</f>
        <v>0</v>
      </c>
      <c r="HH68" s="18">
        <f>'март 2016 '!HH63+'февраль 2016'!HH62+'январь 2016'!HH63</f>
        <v>0</v>
      </c>
      <c r="HI68" s="18">
        <f>'март 2016 '!HI63+'февраль 2016'!HI62+'январь 2016'!HI63</f>
        <v>0</v>
      </c>
      <c r="HJ68" s="18">
        <f>'март 2016 '!HJ63+'февраль 2016'!HJ62+'январь 2016'!HJ63</f>
        <v>0</v>
      </c>
      <c r="HK68" s="18">
        <f>'март 2016 '!HK63+'февраль 2016'!HK62+'январь 2016'!HK63</f>
        <v>0</v>
      </c>
      <c r="HL68" s="18">
        <f>'март 2016 '!HL63+'февраль 2016'!HL62+'январь 2016'!HL63</f>
        <v>0</v>
      </c>
      <c r="HM68" s="18">
        <f>'март 2016 '!HM63+'февраль 2016'!HM62+'январь 2016'!HM63</f>
        <v>0</v>
      </c>
      <c r="HN68" s="18">
        <f>'март 2016 '!HN63+'февраль 2016'!HN62+'январь 2016'!HN63</f>
        <v>0</v>
      </c>
      <c r="HO68" s="18">
        <f>'март 2016 '!HO63+'февраль 2016'!HO62+'январь 2016'!HO63</f>
        <v>0</v>
      </c>
      <c r="HP68" s="18">
        <f>'март 2016 '!HP63+'февраль 2016'!HP62+'январь 2016'!HP63</f>
        <v>0</v>
      </c>
      <c r="HQ68" s="18">
        <f>'март 2016 '!HQ63+'февраль 2016'!HQ62+'январь 2016'!HQ63</f>
        <v>0</v>
      </c>
      <c r="HR68" s="18">
        <f>'март 2016 '!HR63+'февраль 2016'!HR62+'январь 2016'!HR63</f>
        <v>0</v>
      </c>
      <c r="HS68" s="18">
        <f>'март 2016 '!HS63+'февраль 2016'!HS62+'январь 2016'!HS63</f>
        <v>0</v>
      </c>
      <c r="HT68" s="18">
        <f>'март 2016 '!HT63+'февраль 2016'!HT62+'январь 2016'!HT63</f>
        <v>0</v>
      </c>
      <c r="HU68" s="18">
        <f>'март 2016 '!HU63+'февраль 2016'!HU62+'январь 2016'!HU63</f>
        <v>0</v>
      </c>
      <c r="HV68" s="18">
        <f>'март 2016 '!HV63+'февраль 2016'!HV62+'январь 2016'!HV63</f>
        <v>0</v>
      </c>
      <c r="HW68" s="18">
        <f>'март 2016 '!HW63+'февраль 2016'!HW62+'январь 2016'!HW63</f>
        <v>0</v>
      </c>
      <c r="HX68" s="18">
        <f>'март 2016 '!HX63+'февраль 2016'!HX62+'январь 2016'!HX63</f>
        <v>0</v>
      </c>
      <c r="HY68" s="18">
        <f>'март 2016 '!HY63+'февраль 2016'!HY62+'январь 2016'!HY63</f>
        <v>0</v>
      </c>
      <c r="HZ68" s="18">
        <f>'март 2016 '!HZ63+'февраль 2016'!HZ62+'январь 2016'!HZ63</f>
        <v>0</v>
      </c>
      <c r="IA68" s="18">
        <f>'март 2016 '!IA63+'февраль 2016'!IA62+'январь 2016'!IA63</f>
        <v>0</v>
      </c>
      <c r="IB68" s="18">
        <f>'март 2016 '!IB63+'февраль 2016'!IB62+'январь 2016'!IB63</f>
        <v>0</v>
      </c>
      <c r="IC68" s="18">
        <f>'март 2016 '!IC63+'февраль 2016'!IC62+'январь 2016'!IC63</f>
        <v>0</v>
      </c>
      <c r="ID68" s="18">
        <f>'март 2016 '!ID63+'февраль 2016'!ID62+'январь 2016'!ID63</f>
        <v>0</v>
      </c>
      <c r="IE68" s="18">
        <f>'март 2016 '!IE63+'февраль 2016'!IE62+'январь 2016'!IE63</f>
        <v>0</v>
      </c>
      <c r="IF68" s="18">
        <f>'март 2016 '!IF63+'февраль 2016'!IF62+'январь 2016'!IF63</f>
        <v>0</v>
      </c>
    </row>
    <row r="69" spans="1:240" ht="13.5" customHeight="1">
      <c r="A69" s="15" t="s">
        <v>83</v>
      </c>
      <c r="B69" s="45" t="s">
        <v>84</v>
      </c>
      <c r="C69" s="16" t="s">
        <v>75</v>
      </c>
      <c r="D69" s="23">
        <f t="shared" si="4"/>
        <v>0</v>
      </c>
      <c r="E69" s="17">
        <f t="shared" si="5"/>
        <v>0</v>
      </c>
      <c r="F69" s="22"/>
      <c r="G69" s="18">
        <f>'март 2016 '!G64+'февраль 2016'!G63+'январь 2016'!G64</f>
        <v>0</v>
      </c>
      <c r="H69" s="18">
        <f>'март 2016 '!H64+'февраль 2016'!H63+'январь 2016'!H64</f>
        <v>0</v>
      </c>
      <c r="I69" s="18">
        <f>'март 2016 '!I64+'февраль 2016'!I63+'январь 2016'!I64</f>
        <v>0</v>
      </c>
      <c r="J69" s="18">
        <f>'март 2016 '!J64+'февраль 2016'!J63+'январь 2016'!J64</f>
        <v>0</v>
      </c>
      <c r="K69" s="18">
        <f>'март 2016 '!K64+'февраль 2016'!K63+'январь 2016'!K64</f>
        <v>0</v>
      </c>
      <c r="L69" s="18">
        <f>'март 2016 '!L64+'февраль 2016'!L63+'январь 2016'!L64</f>
        <v>0</v>
      </c>
      <c r="M69" s="18">
        <f>'март 2016 '!M64+'февраль 2016'!M63+'январь 2016'!M64</f>
        <v>0</v>
      </c>
      <c r="N69" s="18">
        <f>'март 2016 '!N64+'февраль 2016'!N63+'январь 2016'!N64</f>
        <v>0</v>
      </c>
      <c r="O69" s="18">
        <f>'март 2016 '!O64+'февраль 2016'!O63+'январь 2016'!O64</f>
        <v>0</v>
      </c>
      <c r="P69" s="18">
        <f>'март 2016 '!P64+'февраль 2016'!P63+'январь 2016'!P64</f>
        <v>0</v>
      </c>
      <c r="Q69" s="18">
        <f>'март 2016 '!Q64+'февраль 2016'!Q63+'январь 2016'!Q64</f>
        <v>0</v>
      </c>
      <c r="R69" s="18">
        <f>'март 2016 '!R64+'февраль 2016'!R63+'январь 2016'!R64</f>
        <v>0</v>
      </c>
      <c r="S69" s="18">
        <f>'март 2016 '!S64+'февраль 2016'!S63+'январь 2016'!S64</f>
        <v>0</v>
      </c>
      <c r="T69" s="18">
        <f>'март 2016 '!T64+'февраль 2016'!T63+'январь 2016'!T64</f>
        <v>0</v>
      </c>
      <c r="U69" s="18">
        <f>'март 2016 '!U64+'февраль 2016'!U63+'январь 2016'!U64</f>
        <v>0</v>
      </c>
      <c r="V69" s="18">
        <f>'март 2016 '!V64+'февраль 2016'!V63+'январь 2016'!V64</f>
        <v>0</v>
      </c>
      <c r="W69" s="18">
        <f>'март 2016 '!W64+'февраль 2016'!W63+'январь 2016'!W64</f>
        <v>0</v>
      </c>
      <c r="X69" s="18">
        <f>'март 2016 '!X64+'февраль 2016'!X63+'январь 2016'!X64</f>
        <v>0</v>
      </c>
      <c r="Y69" s="18">
        <f>'март 2016 '!Y64+'февраль 2016'!Y63+'январь 2016'!Y64</f>
        <v>0</v>
      </c>
      <c r="Z69" s="18">
        <f>'март 2016 '!Z64+'февраль 2016'!Z63+'январь 2016'!Z64</f>
        <v>0</v>
      </c>
      <c r="AA69" s="18">
        <f>'март 2016 '!AA64+'февраль 2016'!AA63+'январь 2016'!AA64</f>
        <v>0</v>
      </c>
      <c r="AB69" s="18">
        <f>'март 2016 '!AB64+'февраль 2016'!AB63+'январь 2016'!AB64</f>
        <v>0</v>
      </c>
      <c r="AC69" s="18">
        <f>'март 2016 '!AC64+'февраль 2016'!AC63+'январь 2016'!AC64</f>
        <v>0</v>
      </c>
      <c r="AD69" s="18">
        <f>'март 2016 '!AD64+'февраль 2016'!AD63+'январь 2016'!AD64</f>
        <v>0</v>
      </c>
      <c r="AE69" s="18">
        <f>'март 2016 '!AE64+'февраль 2016'!AE63+'январь 2016'!AE64</f>
        <v>0</v>
      </c>
      <c r="AF69" s="18">
        <f>'март 2016 '!AF64+'февраль 2016'!AF63+'январь 2016'!AF64</f>
        <v>0</v>
      </c>
      <c r="AG69" s="18">
        <f>'март 2016 '!AG64+'февраль 2016'!AG63+'январь 2016'!AG64</f>
        <v>0</v>
      </c>
      <c r="AH69" s="18">
        <f>'март 2016 '!AH64+'февраль 2016'!AH63+'январь 2016'!AH64</f>
        <v>0</v>
      </c>
      <c r="AI69" s="18">
        <f>'март 2016 '!AI64+'февраль 2016'!AI63+'январь 2016'!AI64</f>
        <v>0</v>
      </c>
      <c r="AJ69" s="18">
        <f>'март 2016 '!AJ64+'февраль 2016'!AJ63+'январь 2016'!AJ64</f>
        <v>0</v>
      </c>
      <c r="AK69" s="18">
        <f>'март 2016 '!AK64+'февраль 2016'!AK63+'январь 2016'!AK64</f>
        <v>0</v>
      </c>
      <c r="AL69" s="18">
        <f>'март 2016 '!AL64+'февраль 2016'!AL63+'январь 2016'!AL64</f>
        <v>0</v>
      </c>
      <c r="AM69" s="18">
        <f>'март 2016 '!AM64+'февраль 2016'!AM63+'январь 2016'!AM64</f>
        <v>0</v>
      </c>
      <c r="AN69" s="18">
        <f>'март 2016 '!AN64+'февраль 2016'!AN63+'январь 2016'!AN64</f>
        <v>0</v>
      </c>
      <c r="AO69" s="18">
        <f>'март 2016 '!AO64+'февраль 2016'!AO63+'январь 2016'!AO64</f>
        <v>0</v>
      </c>
      <c r="AP69" s="18">
        <f>'март 2016 '!AP64+'февраль 2016'!AP63+'январь 2016'!AP64</f>
        <v>0</v>
      </c>
      <c r="AQ69" s="18">
        <f>'март 2016 '!AQ64+'февраль 2016'!AQ63+'январь 2016'!AQ64</f>
        <v>0</v>
      </c>
      <c r="AR69" s="18">
        <f>'март 2016 '!AR64+'февраль 2016'!AR63+'январь 2016'!AR64</f>
        <v>0</v>
      </c>
      <c r="AS69" s="18">
        <f>'март 2016 '!AS64+'февраль 2016'!AS63+'январь 2016'!AS64</f>
        <v>0</v>
      </c>
      <c r="AT69" s="18">
        <f>'март 2016 '!AT64+'февраль 2016'!AT63+'январь 2016'!AT64</f>
        <v>0</v>
      </c>
      <c r="AU69" s="18">
        <f>'март 2016 '!AU64+'февраль 2016'!AU63+'январь 2016'!AU64</f>
        <v>0</v>
      </c>
      <c r="AV69" s="18">
        <f>'март 2016 '!AV64+'февраль 2016'!AV63+'январь 2016'!AV64</f>
        <v>0</v>
      </c>
      <c r="AW69" s="18">
        <f>'март 2016 '!AW64+'февраль 2016'!AW63+'январь 2016'!AW64</f>
        <v>0</v>
      </c>
      <c r="AX69" s="18">
        <f>'март 2016 '!AX64+'февраль 2016'!AX63+'январь 2016'!AX64</f>
        <v>0</v>
      </c>
      <c r="AY69" s="18">
        <f>'март 2016 '!AY64+'февраль 2016'!AY63+'январь 2016'!AY64</f>
        <v>0</v>
      </c>
      <c r="AZ69" s="18">
        <f>'март 2016 '!AZ64+'февраль 2016'!AZ63+'январь 2016'!AZ64</f>
        <v>0</v>
      </c>
      <c r="BA69" s="18">
        <f>'март 2016 '!BA64+'февраль 2016'!BA63+'январь 2016'!BA64</f>
        <v>0</v>
      </c>
      <c r="BB69" s="18">
        <f>'март 2016 '!BB64+'февраль 2016'!BB63+'январь 2016'!BB64</f>
        <v>0</v>
      </c>
      <c r="BC69" s="18">
        <f>'март 2016 '!BC64+'февраль 2016'!BC63+'январь 2016'!BC64</f>
        <v>0</v>
      </c>
      <c r="BD69" s="18">
        <f>'март 2016 '!BD64+'февраль 2016'!BD63+'январь 2016'!BD64</f>
        <v>0</v>
      </c>
      <c r="BE69" s="18">
        <f>'март 2016 '!BE64+'февраль 2016'!BE63+'январь 2016'!BE64</f>
        <v>0</v>
      </c>
      <c r="BF69" s="18">
        <f>'март 2016 '!BF64+'февраль 2016'!BF63+'январь 2016'!BF64</f>
        <v>0</v>
      </c>
      <c r="BG69" s="18">
        <f>'март 2016 '!BG64+'февраль 2016'!BG63+'январь 2016'!BG64</f>
        <v>0</v>
      </c>
      <c r="BH69" s="18">
        <f>'март 2016 '!BH64+'февраль 2016'!BH63+'январь 2016'!BH64</f>
        <v>0</v>
      </c>
      <c r="BI69" s="18">
        <f>'март 2016 '!BI64+'февраль 2016'!BI63+'январь 2016'!BI64</f>
        <v>0</v>
      </c>
      <c r="BJ69" s="18">
        <f>'март 2016 '!BJ64+'февраль 2016'!BJ63+'январь 2016'!BJ64</f>
        <v>0</v>
      </c>
      <c r="BK69" s="18">
        <f>'март 2016 '!BK64+'февраль 2016'!BK63+'январь 2016'!BK64</f>
        <v>0</v>
      </c>
      <c r="BL69" s="18">
        <f>'март 2016 '!BL64+'февраль 2016'!BL63+'январь 2016'!BL64</f>
        <v>0</v>
      </c>
      <c r="BM69" s="18">
        <f>'март 2016 '!BM64+'февраль 2016'!BM63+'январь 2016'!BM64</f>
        <v>0</v>
      </c>
      <c r="BN69" s="18">
        <f>'март 2016 '!BN64+'февраль 2016'!BN63+'январь 2016'!BN64</f>
        <v>0</v>
      </c>
      <c r="BO69" s="18">
        <f>'март 2016 '!BO64+'февраль 2016'!BO63+'январь 2016'!BO64</f>
        <v>0</v>
      </c>
      <c r="BP69" s="18">
        <f>'март 2016 '!BP64+'февраль 2016'!BP63+'январь 2016'!BP64</f>
        <v>0</v>
      </c>
      <c r="BQ69" s="18">
        <f>'март 2016 '!BQ64+'февраль 2016'!BQ63+'январь 2016'!BQ64</f>
        <v>0</v>
      </c>
      <c r="BR69" s="18">
        <f>'март 2016 '!BR64+'февраль 2016'!BR63+'январь 2016'!BR64</f>
        <v>0</v>
      </c>
      <c r="BS69" s="18">
        <f>'март 2016 '!BS64+'февраль 2016'!BS63+'январь 2016'!BS64</f>
        <v>0</v>
      </c>
      <c r="BT69" s="18">
        <f>'март 2016 '!BT64+'февраль 2016'!BT63+'январь 2016'!BT64</f>
        <v>0</v>
      </c>
      <c r="BU69" s="18">
        <f>'март 2016 '!BU64+'февраль 2016'!BU63+'январь 2016'!BU64</f>
        <v>0</v>
      </c>
      <c r="BV69" s="18">
        <f>'март 2016 '!BV64+'февраль 2016'!BV63+'январь 2016'!BV64</f>
        <v>0</v>
      </c>
      <c r="BW69" s="18">
        <f>'март 2016 '!BW64+'февраль 2016'!BW63+'январь 2016'!BW64</f>
        <v>0</v>
      </c>
      <c r="BX69" s="18">
        <f>'март 2016 '!BX64+'февраль 2016'!BX63+'январь 2016'!BX64</f>
        <v>0</v>
      </c>
      <c r="BY69" s="18">
        <f>'март 2016 '!BY64+'февраль 2016'!BY63+'январь 2016'!BY64</f>
        <v>0</v>
      </c>
      <c r="BZ69" s="18">
        <f>'март 2016 '!BZ64+'февраль 2016'!BZ63+'январь 2016'!BZ64</f>
        <v>0</v>
      </c>
      <c r="CA69" s="18">
        <f>'март 2016 '!CA64+'февраль 2016'!CA63+'январь 2016'!CA64</f>
        <v>0</v>
      </c>
      <c r="CB69" s="18">
        <f>'март 2016 '!CB64+'февраль 2016'!CB63+'январь 2016'!CB64</f>
        <v>0</v>
      </c>
      <c r="CC69" s="18">
        <f>'март 2016 '!CC64+'февраль 2016'!CC63+'январь 2016'!CC64</f>
        <v>0</v>
      </c>
      <c r="CD69" s="18">
        <f>'март 2016 '!CD64+'февраль 2016'!CD63+'январь 2016'!CD64</f>
        <v>0</v>
      </c>
      <c r="CE69" s="18">
        <f>'март 2016 '!CE64+'февраль 2016'!CE63+'январь 2016'!CE64</f>
        <v>0</v>
      </c>
      <c r="CF69" s="18">
        <f>'март 2016 '!CF64+'февраль 2016'!CF63+'январь 2016'!CF64</f>
        <v>0</v>
      </c>
      <c r="CG69" s="18">
        <f>'март 2016 '!CG64+'февраль 2016'!CG63+'январь 2016'!CG64</f>
        <v>0</v>
      </c>
      <c r="CH69" s="18">
        <f>'март 2016 '!CH64+'февраль 2016'!CH63+'январь 2016'!CH64</f>
        <v>0</v>
      </c>
      <c r="CI69" s="18">
        <f>'март 2016 '!CI64+'февраль 2016'!CI63+'январь 2016'!CI64</f>
        <v>0</v>
      </c>
      <c r="CJ69" s="18">
        <f>'март 2016 '!CJ64+'февраль 2016'!CJ63+'январь 2016'!CJ64</f>
        <v>0</v>
      </c>
      <c r="CK69" s="18">
        <f>'март 2016 '!CK64+'февраль 2016'!CK63+'январь 2016'!CK64</f>
        <v>0</v>
      </c>
      <c r="CL69" s="18">
        <f>'март 2016 '!CL64+'февраль 2016'!CL63+'январь 2016'!CL64</f>
        <v>0</v>
      </c>
      <c r="CM69" s="18">
        <f>'март 2016 '!CM64+'февраль 2016'!CM63+'январь 2016'!CM64</f>
        <v>0</v>
      </c>
      <c r="CN69" s="18">
        <f>'март 2016 '!CN64+'февраль 2016'!CN63+'январь 2016'!CN64</f>
        <v>0</v>
      </c>
      <c r="CO69" s="18">
        <f>'март 2016 '!CO64+'февраль 2016'!CO63+'январь 2016'!CO64</f>
        <v>0</v>
      </c>
      <c r="CP69" s="18">
        <f>'март 2016 '!CP64+'февраль 2016'!CP63+'январь 2016'!CP64</f>
        <v>0</v>
      </c>
      <c r="CQ69" s="18">
        <f>'март 2016 '!CQ64+'февраль 2016'!CQ63+'январь 2016'!CQ64</f>
        <v>0</v>
      </c>
      <c r="CR69" s="18">
        <f>'март 2016 '!CR64+'февраль 2016'!CR63+'январь 2016'!CR64</f>
        <v>0</v>
      </c>
      <c r="CS69" s="18">
        <f>'март 2016 '!CS64+'февраль 2016'!CS63+'январь 2016'!CS64</f>
        <v>0</v>
      </c>
      <c r="CT69" s="18">
        <f>'март 2016 '!CT64+'февраль 2016'!CT63+'январь 2016'!CT64</f>
        <v>0</v>
      </c>
      <c r="CU69" s="18">
        <f>'март 2016 '!CU64+'февраль 2016'!CU63+'январь 2016'!CU64</f>
        <v>0</v>
      </c>
      <c r="CV69" s="18">
        <f>'март 2016 '!CV64+'февраль 2016'!CV63+'январь 2016'!CV64</f>
        <v>0</v>
      </c>
      <c r="CW69" s="18">
        <f>'март 2016 '!CW64+'февраль 2016'!CW63+'январь 2016'!CW64</f>
        <v>0</v>
      </c>
      <c r="CX69" s="18">
        <f>'март 2016 '!CX64+'февраль 2016'!CX63+'январь 2016'!CX64</f>
        <v>0</v>
      </c>
      <c r="CY69" s="18">
        <f>'март 2016 '!CY64+'февраль 2016'!CY63+'январь 2016'!CY64</f>
        <v>0</v>
      </c>
      <c r="CZ69" s="18">
        <f>'март 2016 '!CZ64+'февраль 2016'!CZ63+'январь 2016'!CZ64</f>
        <v>0</v>
      </c>
      <c r="DA69" s="18">
        <f>'март 2016 '!DA64+'февраль 2016'!DA63+'январь 2016'!DA64</f>
        <v>0</v>
      </c>
      <c r="DB69" s="18">
        <f>'март 2016 '!DB64+'февраль 2016'!DB63+'январь 2016'!DB64</f>
        <v>0</v>
      </c>
      <c r="DC69" s="18">
        <f>'март 2016 '!DC64+'февраль 2016'!DC63+'январь 2016'!DC64</f>
        <v>0</v>
      </c>
      <c r="DD69" s="18">
        <f>'март 2016 '!DD64+'февраль 2016'!DD63+'январь 2016'!DD64</f>
        <v>0</v>
      </c>
      <c r="DE69" s="18">
        <f>'март 2016 '!DE64+'февраль 2016'!DE63+'январь 2016'!DE64</f>
        <v>0</v>
      </c>
      <c r="DF69" s="18">
        <f>'март 2016 '!DF64+'февраль 2016'!DF63+'январь 2016'!DF64</f>
        <v>0</v>
      </c>
      <c r="DG69" s="18">
        <f>'март 2016 '!DG64+'февраль 2016'!DG63+'январь 2016'!DG64</f>
        <v>0</v>
      </c>
      <c r="DH69" s="18">
        <f>'март 2016 '!DH64+'февраль 2016'!DH63+'январь 2016'!DH64</f>
        <v>0</v>
      </c>
      <c r="DI69" s="18">
        <f>'март 2016 '!DI64+'февраль 2016'!DI63+'январь 2016'!DI64</f>
        <v>0</v>
      </c>
      <c r="DJ69" s="18">
        <f>'март 2016 '!DJ64+'февраль 2016'!DJ63+'январь 2016'!DJ64</f>
        <v>0</v>
      </c>
      <c r="DK69" s="18">
        <f>'март 2016 '!DK64+'февраль 2016'!DK63+'январь 2016'!DK64</f>
        <v>0</v>
      </c>
      <c r="DL69" s="18">
        <f>'март 2016 '!DL64+'февраль 2016'!DL63+'январь 2016'!DL64</f>
        <v>0</v>
      </c>
      <c r="DM69" s="18">
        <f>'март 2016 '!DM64+'февраль 2016'!DM63+'январь 2016'!DM64</f>
        <v>0</v>
      </c>
      <c r="DN69" s="18">
        <f>'март 2016 '!DN64+'февраль 2016'!DN63+'январь 2016'!DN64</f>
        <v>0</v>
      </c>
      <c r="DO69" s="18">
        <f>'март 2016 '!DO64+'февраль 2016'!DO63+'январь 2016'!DO64</f>
        <v>0</v>
      </c>
      <c r="DP69" s="18">
        <f>'март 2016 '!DP64+'февраль 2016'!DP63+'январь 2016'!DP64</f>
        <v>0</v>
      </c>
      <c r="DQ69" s="18">
        <f>'март 2016 '!DQ64+'февраль 2016'!DQ63+'январь 2016'!DQ64</f>
        <v>0</v>
      </c>
      <c r="DR69" s="18">
        <f>'март 2016 '!DR64+'февраль 2016'!DR63+'январь 2016'!DR64</f>
        <v>0</v>
      </c>
      <c r="DS69" s="18">
        <f>'март 2016 '!DS64+'февраль 2016'!DS63+'январь 2016'!DS64</f>
        <v>0</v>
      </c>
      <c r="DT69" s="18">
        <f>'март 2016 '!DT64+'февраль 2016'!DT63+'январь 2016'!DT64</f>
        <v>0</v>
      </c>
      <c r="DU69" s="18">
        <f>'март 2016 '!DU64+'февраль 2016'!DU63+'январь 2016'!DU64</f>
        <v>0</v>
      </c>
      <c r="DV69" s="18">
        <f>'март 2016 '!DV64+'февраль 2016'!DV63+'январь 2016'!DV64</f>
        <v>0</v>
      </c>
      <c r="DW69" s="18">
        <f>'март 2016 '!DW64+'февраль 2016'!DW63+'январь 2016'!DW64</f>
        <v>0</v>
      </c>
      <c r="DX69" s="18">
        <f>'март 2016 '!DX64+'февраль 2016'!DX63+'январь 2016'!DX64</f>
        <v>0</v>
      </c>
      <c r="DY69" s="18">
        <f>'март 2016 '!DY64+'февраль 2016'!DY63+'январь 2016'!DY64</f>
        <v>0</v>
      </c>
      <c r="DZ69" s="18">
        <f>'март 2016 '!DZ64+'февраль 2016'!DZ63+'январь 2016'!DZ64</f>
        <v>0</v>
      </c>
      <c r="EA69" s="18">
        <f>'март 2016 '!EA64+'февраль 2016'!EA63+'январь 2016'!EA64</f>
        <v>0</v>
      </c>
      <c r="EB69" s="18">
        <f>'март 2016 '!EB64+'февраль 2016'!EB63+'январь 2016'!EB64</f>
        <v>0</v>
      </c>
      <c r="EC69" s="18">
        <f>'март 2016 '!EC64+'февраль 2016'!EC63+'январь 2016'!EC64</f>
        <v>0</v>
      </c>
      <c r="ED69" s="18">
        <f>'март 2016 '!ED64+'февраль 2016'!ED63+'январь 2016'!ED64</f>
        <v>0</v>
      </c>
      <c r="EE69" s="18">
        <f>'март 2016 '!EE64+'февраль 2016'!EE63+'январь 2016'!EE64</f>
        <v>0</v>
      </c>
      <c r="EF69" s="18">
        <f>'март 2016 '!EF64+'февраль 2016'!EF63+'январь 2016'!EF64</f>
        <v>0</v>
      </c>
      <c r="EG69" s="18">
        <f>'март 2016 '!EG64+'февраль 2016'!EG63+'январь 2016'!EG64</f>
        <v>0</v>
      </c>
      <c r="EH69" s="18">
        <f>'март 2016 '!EH64+'февраль 2016'!EH63+'январь 2016'!EH64</f>
        <v>0</v>
      </c>
      <c r="EI69" s="18">
        <f>'март 2016 '!EI64+'февраль 2016'!EI63+'январь 2016'!EI64</f>
        <v>0</v>
      </c>
      <c r="EJ69" s="18">
        <f>'март 2016 '!EJ64+'февраль 2016'!EJ63+'январь 2016'!EJ64</f>
        <v>0</v>
      </c>
      <c r="EK69" s="18">
        <f>'март 2016 '!EK64+'февраль 2016'!EK63+'январь 2016'!EK64</f>
        <v>0</v>
      </c>
      <c r="EL69" s="18">
        <f>'март 2016 '!EL64+'февраль 2016'!EL63+'январь 2016'!EL64</f>
        <v>0</v>
      </c>
      <c r="EM69" s="18">
        <f>'март 2016 '!EM64+'февраль 2016'!EM63+'январь 2016'!EM64</f>
        <v>0</v>
      </c>
      <c r="EN69" s="18">
        <f>'март 2016 '!EN64+'февраль 2016'!EN63+'январь 2016'!EN64</f>
        <v>0</v>
      </c>
      <c r="EO69" s="18">
        <f>'март 2016 '!EO64+'февраль 2016'!EO63+'январь 2016'!EO64</f>
        <v>0</v>
      </c>
      <c r="EP69" s="18">
        <f>'март 2016 '!EP64+'февраль 2016'!EP63+'январь 2016'!EP64</f>
        <v>0</v>
      </c>
      <c r="EQ69" s="18">
        <f>'март 2016 '!EQ64+'февраль 2016'!EQ63+'январь 2016'!EQ64</f>
        <v>0</v>
      </c>
      <c r="ER69" s="18">
        <f>'март 2016 '!ER64+'февраль 2016'!ER63+'январь 2016'!ER64</f>
        <v>0</v>
      </c>
      <c r="ES69" s="18">
        <f>'март 2016 '!ES64+'февраль 2016'!ES63+'январь 2016'!ES64</f>
        <v>0</v>
      </c>
      <c r="ET69" s="18">
        <f>'март 2016 '!ET64+'февраль 2016'!ET63+'январь 2016'!ET64</f>
        <v>0</v>
      </c>
      <c r="EU69" s="18">
        <f>'март 2016 '!EU64+'февраль 2016'!EU63+'январь 2016'!EU64</f>
        <v>0</v>
      </c>
      <c r="EV69" s="18">
        <f>'март 2016 '!EV64+'февраль 2016'!EV63+'январь 2016'!EV64</f>
        <v>0</v>
      </c>
      <c r="EW69" s="18">
        <f>'март 2016 '!EW64+'февраль 2016'!EW63+'январь 2016'!EW64</f>
        <v>0</v>
      </c>
      <c r="EX69" s="18">
        <f>'март 2016 '!EX64+'февраль 2016'!EX63+'январь 2016'!EX64</f>
        <v>0</v>
      </c>
      <c r="EY69" s="18">
        <f>'март 2016 '!EY64+'февраль 2016'!EY63+'январь 2016'!EY64</f>
        <v>0</v>
      </c>
      <c r="EZ69" s="18">
        <f>'март 2016 '!EZ64+'февраль 2016'!EZ63+'январь 2016'!EZ64</f>
        <v>0</v>
      </c>
      <c r="FA69" s="18">
        <f>'март 2016 '!FA64+'февраль 2016'!FA63+'январь 2016'!FA64</f>
        <v>0</v>
      </c>
      <c r="FB69" s="18">
        <f>'март 2016 '!FB64+'февраль 2016'!FB63+'январь 2016'!FB64</f>
        <v>0</v>
      </c>
      <c r="FC69" s="18">
        <f>'март 2016 '!FC64+'февраль 2016'!FC63+'январь 2016'!FC64</f>
        <v>0</v>
      </c>
      <c r="FD69" s="18">
        <f>'март 2016 '!FD64+'февраль 2016'!FD63+'январь 2016'!FD64</f>
        <v>0</v>
      </c>
      <c r="FE69" s="18">
        <f>'март 2016 '!FE64+'февраль 2016'!FE63+'январь 2016'!FE64</f>
        <v>0</v>
      </c>
      <c r="FF69" s="18">
        <f>'март 2016 '!FF64+'февраль 2016'!FF63+'январь 2016'!FF64</f>
        <v>0</v>
      </c>
      <c r="FG69" s="18">
        <f>'март 2016 '!FG64+'февраль 2016'!FG63+'январь 2016'!FG64</f>
        <v>0</v>
      </c>
      <c r="FH69" s="18">
        <f>'март 2016 '!FH64+'февраль 2016'!FH63+'январь 2016'!FH64</f>
        <v>0</v>
      </c>
      <c r="FI69" s="18">
        <f>'март 2016 '!FI64+'февраль 2016'!FI63+'январь 2016'!FI64</f>
        <v>0</v>
      </c>
      <c r="FJ69" s="18">
        <f>'март 2016 '!FJ64+'февраль 2016'!FJ63+'январь 2016'!FJ64</f>
        <v>0</v>
      </c>
      <c r="FK69" s="18">
        <f>'март 2016 '!FK64+'февраль 2016'!FK63+'январь 2016'!FK64</f>
        <v>0</v>
      </c>
      <c r="FL69" s="18">
        <f>'март 2016 '!FL64+'февраль 2016'!FL63+'январь 2016'!FL64</f>
        <v>0</v>
      </c>
      <c r="FM69" s="18">
        <f>'март 2016 '!FM64+'февраль 2016'!FM63+'январь 2016'!FM64</f>
        <v>0</v>
      </c>
      <c r="FN69" s="18">
        <f>'март 2016 '!FN64+'февраль 2016'!FN63+'январь 2016'!FN64</f>
        <v>0</v>
      </c>
      <c r="FO69" s="18">
        <f>'март 2016 '!FO64+'февраль 2016'!FO63+'январь 2016'!FO64</f>
        <v>0</v>
      </c>
      <c r="FP69" s="18">
        <f>'март 2016 '!FP64+'февраль 2016'!FP63+'январь 2016'!FP64</f>
        <v>0</v>
      </c>
      <c r="FQ69" s="18">
        <f>'март 2016 '!FQ64+'февраль 2016'!FQ63+'январь 2016'!FQ64</f>
        <v>0</v>
      </c>
      <c r="FR69" s="18">
        <f>'март 2016 '!FR64+'февраль 2016'!FR63+'январь 2016'!FR64</f>
        <v>0</v>
      </c>
      <c r="FS69" s="18">
        <f>'март 2016 '!FS64+'февраль 2016'!FS63+'январь 2016'!FS64</f>
        <v>0</v>
      </c>
      <c r="FT69" s="18">
        <f>'март 2016 '!FT64+'февраль 2016'!FT63+'январь 2016'!FT64</f>
        <v>0</v>
      </c>
      <c r="FU69" s="18">
        <f>'март 2016 '!FU64+'февраль 2016'!FU63+'январь 2016'!FU64</f>
        <v>0</v>
      </c>
      <c r="FV69" s="18">
        <f>'март 2016 '!FV64+'февраль 2016'!FV63+'январь 2016'!FV64</f>
        <v>0</v>
      </c>
      <c r="FW69" s="18">
        <f>'март 2016 '!FW64+'февраль 2016'!FW63+'январь 2016'!FW64</f>
        <v>0</v>
      </c>
      <c r="FX69" s="18">
        <f>'март 2016 '!FX64+'февраль 2016'!FX63+'январь 2016'!FX64</f>
        <v>0</v>
      </c>
      <c r="FY69" s="18">
        <f>'март 2016 '!FY64+'февраль 2016'!FY63+'январь 2016'!FY64</f>
        <v>0</v>
      </c>
      <c r="FZ69" s="18">
        <f>'март 2016 '!FZ64+'февраль 2016'!FZ63+'январь 2016'!FZ64</f>
        <v>0</v>
      </c>
      <c r="GA69" s="18">
        <f>'март 2016 '!GA64+'февраль 2016'!GA63+'январь 2016'!GA64</f>
        <v>0</v>
      </c>
      <c r="GB69" s="18">
        <f>'март 2016 '!GB64+'февраль 2016'!GB63+'январь 2016'!GB64</f>
        <v>0</v>
      </c>
      <c r="GC69" s="18">
        <f>'март 2016 '!GC64+'февраль 2016'!GC63+'январь 2016'!GC64</f>
        <v>0</v>
      </c>
      <c r="GD69" s="18">
        <f>'март 2016 '!GD64+'февраль 2016'!GD63+'январь 2016'!GD64</f>
        <v>0</v>
      </c>
      <c r="GE69" s="18">
        <f>'март 2016 '!GE64+'февраль 2016'!GE63+'январь 2016'!GE64</f>
        <v>0</v>
      </c>
      <c r="GF69" s="18">
        <f>'март 2016 '!GF64+'февраль 2016'!GF63+'январь 2016'!GF64</f>
        <v>0</v>
      </c>
      <c r="GG69" s="18">
        <f>'март 2016 '!GG64+'февраль 2016'!GG63+'январь 2016'!GG64</f>
        <v>0</v>
      </c>
      <c r="GH69" s="18">
        <f>'март 2016 '!GH64+'февраль 2016'!GH63+'январь 2016'!GH64</f>
        <v>0</v>
      </c>
      <c r="GI69" s="18">
        <f>'март 2016 '!GI64+'февраль 2016'!GI63+'январь 2016'!GI64</f>
        <v>0</v>
      </c>
      <c r="GJ69" s="18">
        <f>'март 2016 '!GJ64+'февраль 2016'!GJ63+'январь 2016'!GJ64</f>
        <v>0</v>
      </c>
      <c r="GK69" s="18">
        <f>'март 2016 '!GK64+'февраль 2016'!GK63+'январь 2016'!GK64</f>
        <v>0</v>
      </c>
      <c r="GL69" s="18">
        <f>'март 2016 '!GL64+'февраль 2016'!GL63+'январь 2016'!GL64</f>
        <v>0</v>
      </c>
      <c r="GM69" s="18">
        <f>'март 2016 '!GM64+'февраль 2016'!GM63+'январь 2016'!GM64</f>
        <v>0</v>
      </c>
      <c r="GN69" s="18">
        <f>'март 2016 '!GN64+'февраль 2016'!GN63+'январь 2016'!GN64</f>
        <v>0</v>
      </c>
      <c r="GO69" s="18">
        <f>'март 2016 '!GO64+'февраль 2016'!GO63+'январь 2016'!GO64</f>
        <v>0</v>
      </c>
      <c r="GP69" s="18">
        <f>'март 2016 '!GP64+'февраль 2016'!GP63+'январь 2016'!GP64</f>
        <v>0</v>
      </c>
      <c r="GQ69" s="18">
        <f>'март 2016 '!GQ64+'февраль 2016'!GQ63+'январь 2016'!GQ64</f>
        <v>0</v>
      </c>
      <c r="GR69" s="18">
        <f>'март 2016 '!GR64+'февраль 2016'!GR63+'январь 2016'!GR64</f>
        <v>0</v>
      </c>
      <c r="GS69" s="18">
        <f>'март 2016 '!GS64+'февраль 2016'!GS63+'январь 2016'!GS64</f>
        <v>0</v>
      </c>
      <c r="GT69" s="18">
        <f>'март 2016 '!GT64+'февраль 2016'!GT63+'январь 2016'!GT64</f>
        <v>0</v>
      </c>
      <c r="GU69" s="18">
        <f>'март 2016 '!GU64+'февраль 2016'!GU63+'январь 2016'!GU64</f>
        <v>0</v>
      </c>
      <c r="GV69" s="18">
        <f>'март 2016 '!GV64+'февраль 2016'!GV63+'январь 2016'!GV64</f>
        <v>0</v>
      </c>
      <c r="GW69" s="18">
        <f>'март 2016 '!GW64+'февраль 2016'!GW63+'январь 2016'!GW64</f>
        <v>0</v>
      </c>
      <c r="GX69" s="18">
        <f>'март 2016 '!GX64+'февраль 2016'!GX63+'январь 2016'!GX64</f>
        <v>0</v>
      </c>
      <c r="GY69" s="18">
        <f>'март 2016 '!GY64+'февраль 2016'!GY63+'январь 2016'!GY64</f>
        <v>0</v>
      </c>
      <c r="GZ69" s="18">
        <f>'март 2016 '!GZ64+'февраль 2016'!GZ63+'январь 2016'!GZ64</f>
        <v>0</v>
      </c>
      <c r="HA69" s="18">
        <f>'март 2016 '!HA64+'февраль 2016'!HA63+'январь 2016'!HA64</f>
        <v>0</v>
      </c>
      <c r="HB69" s="18">
        <f>'март 2016 '!HB64+'февраль 2016'!HB63+'январь 2016'!HB64</f>
        <v>0</v>
      </c>
      <c r="HC69" s="18">
        <f>'март 2016 '!HC64+'февраль 2016'!HC63+'январь 2016'!HC64</f>
        <v>0</v>
      </c>
      <c r="HD69" s="18">
        <f>'март 2016 '!HD64+'февраль 2016'!HD63+'январь 2016'!HD64</f>
        <v>0</v>
      </c>
      <c r="HE69" s="18">
        <f>'март 2016 '!HE64+'февраль 2016'!HE63+'январь 2016'!HE64</f>
        <v>0</v>
      </c>
      <c r="HF69" s="18">
        <f>'март 2016 '!HF64+'февраль 2016'!HF63+'январь 2016'!HF64</f>
        <v>0</v>
      </c>
      <c r="HG69" s="18">
        <f>'март 2016 '!HG64+'февраль 2016'!HG63+'январь 2016'!HG64</f>
        <v>0</v>
      </c>
      <c r="HH69" s="18">
        <f>'март 2016 '!HH64+'февраль 2016'!HH63+'январь 2016'!HH64</f>
        <v>0</v>
      </c>
      <c r="HI69" s="18">
        <f>'март 2016 '!HI64+'февраль 2016'!HI63+'январь 2016'!HI64</f>
        <v>0</v>
      </c>
      <c r="HJ69" s="18">
        <f>'март 2016 '!HJ64+'февраль 2016'!HJ63+'январь 2016'!HJ64</f>
        <v>0</v>
      </c>
      <c r="HK69" s="18">
        <f>'март 2016 '!HK64+'февраль 2016'!HK63+'январь 2016'!HK64</f>
        <v>0</v>
      </c>
      <c r="HL69" s="18">
        <f>'март 2016 '!HL64+'февраль 2016'!HL63+'январь 2016'!HL64</f>
        <v>0</v>
      </c>
      <c r="HM69" s="18">
        <f>'март 2016 '!HM64+'февраль 2016'!HM63+'январь 2016'!HM64</f>
        <v>0</v>
      </c>
      <c r="HN69" s="18">
        <f>'март 2016 '!HN64+'февраль 2016'!HN63+'январь 2016'!HN64</f>
        <v>0</v>
      </c>
      <c r="HO69" s="18">
        <f>'март 2016 '!HO64+'февраль 2016'!HO63+'январь 2016'!HO64</f>
        <v>0</v>
      </c>
      <c r="HP69" s="18">
        <f>'март 2016 '!HP64+'февраль 2016'!HP63+'январь 2016'!HP64</f>
        <v>0</v>
      </c>
      <c r="HQ69" s="18">
        <f>'март 2016 '!HQ64+'февраль 2016'!HQ63+'январь 2016'!HQ64</f>
        <v>0</v>
      </c>
      <c r="HR69" s="18">
        <f>'март 2016 '!HR64+'февраль 2016'!HR63+'январь 2016'!HR64</f>
        <v>0</v>
      </c>
      <c r="HS69" s="18">
        <f>'март 2016 '!HS64+'февраль 2016'!HS63+'январь 2016'!HS64</f>
        <v>0</v>
      </c>
      <c r="HT69" s="18">
        <f>'март 2016 '!HT64+'февраль 2016'!HT63+'январь 2016'!HT64</f>
        <v>0</v>
      </c>
      <c r="HU69" s="18">
        <f>'март 2016 '!HU64+'февраль 2016'!HU63+'январь 2016'!HU64</f>
        <v>0</v>
      </c>
      <c r="HV69" s="18">
        <f>'март 2016 '!HV64+'февраль 2016'!HV63+'январь 2016'!HV64</f>
        <v>0</v>
      </c>
      <c r="HW69" s="18">
        <f>'март 2016 '!HW64+'февраль 2016'!HW63+'январь 2016'!HW64</f>
        <v>0</v>
      </c>
      <c r="HX69" s="18">
        <f>'март 2016 '!HX64+'февраль 2016'!HX63+'январь 2016'!HX64</f>
        <v>0</v>
      </c>
      <c r="HY69" s="18">
        <f>'март 2016 '!HY64+'февраль 2016'!HY63+'январь 2016'!HY64</f>
        <v>0</v>
      </c>
      <c r="HZ69" s="18">
        <f>'март 2016 '!HZ64+'февраль 2016'!HZ63+'январь 2016'!HZ64</f>
        <v>0</v>
      </c>
      <c r="IA69" s="18">
        <f>'март 2016 '!IA64+'февраль 2016'!IA63+'январь 2016'!IA64</f>
        <v>0</v>
      </c>
      <c r="IB69" s="18">
        <f>'март 2016 '!IB64+'февраль 2016'!IB63+'январь 2016'!IB64</f>
        <v>0</v>
      </c>
      <c r="IC69" s="18">
        <f>'март 2016 '!IC64+'февраль 2016'!IC63+'январь 2016'!IC64</f>
        <v>0</v>
      </c>
      <c r="ID69" s="18">
        <f>'март 2016 '!ID64+'февраль 2016'!ID63+'январь 2016'!ID64</f>
        <v>0</v>
      </c>
      <c r="IE69" s="18">
        <f>'март 2016 '!IE64+'февраль 2016'!IE63+'январь 2016'!IE64</f>
        <v>0</v>
      </c>
      <c r="IF69" s="18">
        <f>'март 2016 '!IF64+'февраль 2016'!IF63+'январь 2016'!IF64</f>
        <v>0</v>
      </c>
    </row>
    <row r="70" spans="1:240" ht="13.5" customHeight="1">
      <c r="A70" s="15"/>
      <c r="B70" s="45"/>
      <c r="C70" s="16" t="s">
        <v>17</v>
      </c>
      <c r="D70" s="23">
        <f t="shared" si="4"/>
        <v>0</v>
      </c>
      <c r="E70" s="17">
        <f t="shared" si="5"/>
        <v>0</v>
      </c>
      <c r="F70" s="22"/>
      <c r="G70" s="18">
        <f>'март 2016 '!G65+'февраль 2016'!G64+'январь 2016'!G65</f>
        <v>0</v>
      </c>
      <c r="H70" s="18">
        <f>'март 2016 '!H65+'февраль 2016'!H64+'январь 2016'!H65</f>
        <v>0</v>
      </c>
      <c r="I70" s="18">
        <f>'март 2016 '!I65+'февраль 2016'!I64+'январь 2016'!I65</f>
        <v>0</v>
      </c>
      <c r="J70" s="18">
        <f>'март 2016 '!J65+'февраль 2016'!J64+'январь 2016'!J65</f>
        <v>0</v>
      </c>
      <c r="K70" s="18">
        <f>'март 2016 '!K65+'февраль 2016'!K64+'январь 2016'!K65</f>
        <v>0</v>
      </c>
      <c r="L70" s="18">
        <f>'март 2016 '!L65+'февраль 2016'!L64+'январь 2016'!L65</f>
        <v>0</v>
      </c>
      <c r="M70" s="18">
        <f>'март 2016 '!M65+'февраль 2016'!M64+'январь 2016'!M65</f>
        <v>0</v>
      </c>
      <c r="N70" s="18">
        <f>'март 2016 '!N65+'февраль 2016'!N64+'январь 2016'!N65</f>
        <v>0</v>
      </c>
      <c r="O70" s="18">
        <f>'март 2016 '!O65+'февраль 2016'!O64+'январь 2016'!O65</f>
        <v>0</v>
      </c>
      <c r="P70" s="18">
        <f>'март 2016 '!P65+'февраль 2016'!P64+'январь 2016'!P65</f>
        <v>0</v>
      </c>
      <c r="Q70" s="18">
        <f>'март 2016 '!Q65+'февраль 2016'!Q64+'январь 2016'!Q65</f>
        <v>0</v>
      </c>
      <c r="R70" s="18">
        <f>'март 2016 '!R65+'февраль 2016'!R64+'январь 2016'!R65</f>
        <v>0</v>
      </c>
      <c r="S70" s="18">
        <f>'март 2016 '!S65+'февраль 2016'!S64+'январь 2016'!S65</f>
        <v>0</v>
      </c>
      <c r="T70" s="18">
        <f>'март 2016 '!T65+'февраль 2016'!T64+'январь 2016'!T65</f>
        <v>0</v>
      </c>
      <c r="U70" s="18">
        <f>'март 2016 '!U65+'февраль 2016'!U64+'январь 2016'!U65</f>
        <v>0</v>
      </c>
      <c r="V70" s="18">
        <f>'март 2016 '!V65+'февраль 2016'!V64+'январь 2016'!V65</f>
        <v>0</v>
      </c>
      <c r="W70" s="18">
        <f>'март 2016 '!W65+'февраль 2016'!W64+'январь 2016'!W65</f>
        <v>0</v>
      </c>
      <c r="X70" s="18">
        <f>'март 2016 '!X65+'февраль 2016'!X64+'январь 2016'!X65</f>
        <v>0</v>
      </c>
      <c r="Y70" s="18">
        <f>'март 2016 '!Y65+'февраль 2016'!Y64+'январь 2016'!Y65</f>
        <v>0</v>
      </c>
      <c r="Z70" s="18">
        <f>'март 2016 '!Z65+'февраль 2016'!Z64+'январь 2016'!Z65</f>
        <v>0</v>
      </c>
      <c r="AA70" s="18">
        <f>'март 2016 '!AA65+'февраль 2016'!AA64+'январь 2016'!AA65</f>
        <v>0</v>
      </c>
      <c r="AB70" s="18">
        <f>'март 2016 '!AB65+'февраль 2016'!AB64+'январь 2016'!AB65</f>
        <v>0</v>
      </c>
      <c r="AC70" s="18">
        <f>'март 2016 '!AC65+'февраль 2016'!AC64+'январь 2016'!AC65</f>
        <v>0</v>
      </c>
      <c r="AD70" s="18">
        <f>'март 2016 '!AD65+'февраль 2016'!AD64+'январь 2016'!AD65</f>
        <v>0</v>
      </c>
      <c r="AE70" s="18">
        <f>'март 2016 '!AE65+'февраль 2016'!AE64+'январь 2016'!AE65</f>
        <v>0</v>
      </c>
      <c r="AF70" s="18">
        <f>'март 2016 '!AF65+'февраль 2016'!AF64+'январь 2016'!AF65</f>
        <v>0</v>
      </c>
      <c r="AG70" s="18">
        <f>'март 2016 '!AG65+'февраль 2016'!AG64+'январь 2016'!AG65</f>
        <v>0</v>
      </c>
      <c r="AH70" s="18">
        <f>'март 2016 '!AH65+'февраль 2016'!AH64+'январь 2016'!AH65</f>
        <v>0</v>
      </c>
      <c r="AI70" s="18">
        <f>'март 2016 '!AI65+'февраль 2016'!AI64+'январь 2016'!AI65</f>
        <v>0</v>
      </c>
      <c r="AJ70" s="18">
        <f>'март 2016 '!AJ65+'февраль 2016'!AJ64+'январь 2016'!AJ65</f>
        <v>0</v>
      </c>
      <c r="AK70" s="18">
        <f>'март 2016 '!AK65+'февраль 2016'!AK64+'январь 2016'!AK65</f>
        <v>0</v>
      </c>
      <c r="AL70" s="18">
        <f>'март 2016 '!AL65+'февраль 2016'!AL64+'январь 2016'!AL65</f>
        <v>0</v>
      </c>
      <c r="AM70" s="18">
        <f>'март 2016 '!AM65+'февраль 2016'!AM64+'январь 2016'!AM65</f>
        <v>0</v>
      </c>
      <c r="AN70" s="18">
        <f>'март 2016 '!AN65+'февраль 2016'!AN64+'январь 2016'!AN65</f>
        <v>0</v>
      </c>
      <c r="AO70" s="18">
        <f>'март 2016 '!AO65+'февраль 2016'!AO64+'январь 2016'!AO65</f>
        <v>0</v>
      </c>
      <c r="AP70" s="18">
        <f>'март 2016 '!AP65+'февраль 2016'!AP64+'январь 2016'!AP65</f>
        <v>0</v>
      </c>
      <c r="AQ70" s="18">
        <f>'март 2016 '!AQ65+'февраль 2016'!AQ64+'январь 2016'!AQ65</f>
        <v>0</v>
      </c>
      <c r="AR70" s="18">
        <f>'март 2016 '!AR65+'февраль 2016'!AR64+'январь 2016'!AR65</f>
        <v>0</v>
      </c>
      <c r="AS70" s="18">
        <f>'март 2016 '!AS65+'февраль 2016'!AS64+'январь 2016'!AS65</f>
        <v>0</v>
      </c>
      <c r="AT70" s="18">
        <f>'март 2016 '!AT65+'февраль 2016'!AT64+'январь 2016'!AT65</f>
        <v>0</v>
      </c>
      <c r="AU70" s="18">
        <f>'март 2016 '!AU65+'февраль 2016'!AU64+'январь 2016'!AU65</f>
        <v>0</v>
      </c>
      <c r="AV70" s="18">
        <f>'март 2016 '!AV65+'февраль 2016'!AV64+'январь 2016'!AV65</f>
        <v>0</v>
      </c>
      <c r="AW70" s="18">
        <f>'март 2016 '!AW65+'февраль 2016'!AW64+'январь 2016'!AW65</f>
        <v>0</v>
      </c>
      <c r="AX70" s="18">
        <f>'март 2016 '!AX65+'февраль 2016'!AX64+'январь 2016'!AX65</f>
        <v>0</v>
      </c>
      <c r="AY70" s="18">
        <f>'март 2016 '!AY65+'февраль 2016'!AY64+'январь 2016'!AY65</f>
        <v>0</v>
      </c>
      <c r="AZ70" s="18">
        <f>'март 2016 '!AZ65+'февраль 2016'!AZ64+'январь 2016'!AZ65</f>
        <v>0</v>
      </c>
      <c r="BA70" s="18">
        <f>'март 2016 '!BA65+'февраль 2016'!BA64+'январь 2016'!BA65</f>
        <v>0</v>
      </c>
      <c r="BB70" s="18">
        <f>'март 2016 '!BB65+'февраль 2016'!BB64+'январь 2016'!BB65</f>
        <v>0</v>
      </c>
      <c r="BC70" s="18">
        <f>'март 2016 '!BC65+'февраль 2016'!BC64+'январь 2016'!BC65</f>
        <v>0</v>
      </c>
      <c r="BD70" s="18">
        <f>'март 2016 '!BD65+'февраль 2016'!BD64+'январь 2016'!BD65</f>
        <v>0</v>
      </c>
      <c r="BE70" s="18">
        <f>'март 2016 '!BE65+'февраль 2016'!BE64+'январь 2016'!BE65</f>
        <v>0</v>
      </c>
      <c r="BF70" s="18">
        <f>'март 2016 '!BF65+'февраль 2016'!BF64+'январь 2016'!BF65</f>
        <v>0</v>
      </c>
      <c r="BG70" s="18">
        <f>'март 2016 '!BG65+'февраль 2016'!BG64+'январь 2016'!BG65</f>
        <v>0</v>
      </c>
      <c r="BH70" s="18">
        <f>'март 2016 '!BH65+'февраль 2016'!BH64+'январь 2016'!BH65</f>
        <v>0</v>
      </c>
      <c r="BI70" s="18">
        <f>'март 2016 '!BI65+'февраль 2016'!BI64+'январь 2016'!BI65</f>
        <v>0</v>
      </c>
      <c r="BJ70" s="18">
        <f>'март 2016 '!BJ65+'февраль 2016'!BJ64+'январь 2016'!BJ65</f>
        <v>0</v>
      </c>
      <c r="BK70" s="18">
        <f>'март 2016 '!BK65+'февраль 2016'!BK64+'январь 2016'!BK65</f>
        <v>0</v>
      </c>
      <c r="BL70" s="18">
        <f>'март 2016 '!BL65+'февраль 2016'!BL64+'январь 2016'!BL65</f>
        <v>0</v>
      </c>
      <c r="BM70" s="18">
        <f>'март 2016 '!BM65+'февраль 2016'!BM64+'январь 2016'!BM65</f>
        <v>0</v>
      </c>
      <c r="BN70" s="18">
        <f>'март 2016 '!BN65+'февраль 2016'!BN64+'январь 2016'!BN65</f>
        <v>0</v>
      </c>
      <c r="BO70" s="18">
        <f>'март 2016 '!BO65+'февраль 2016'!BO64+'январь 2016'!BO65</f>
        <v>0</v>
      </c>
      <c r="BP70" s="18">
        <f>'март 2016 '!BP65+'февраль 2016'!BP64+'январь 2016'!BP65</f>
        <v>0</v>
      </c>
      <c r="BQ70" s="18">
        <f>'март 2016 '!BQ65+'февраль 2016'!BQ64+'январь 2016'!BQ65</f>
        <v>0</v>
      </c>
      <c r="BR70" s="18">
        <f>'март 2016 '!BR65+'февраль 2016'!BR64+'январь 2016'!BR65</f>
        <v>0</v>
      </c>
      <c r="BS70" s="18">
        <f>'март 2016 '!BS65+'февраль 2016'!BS64+'январь 2016'!BS65</f>
        <v>0</v>
      </c>
      <c r="BT70" s="18">
        <f>'март 2016 '!BT65+'февраль 2016'!BT64+'январь 2016'!BT65</f>
        <v>0</v>
      </c>
      <c r="BU70" s="18">
        <f>'март 2016 '!BU65+'февраль 2016'!BU64+'январь 2016'!BU65</f>
        <v>0</v>
      </c>
      <c r="BV70" s="18">
        <f>'март 2016 '!BV65+'февраль 2016'!BV64+'январь 2016'!BV65</f>
        <v>0</v>
      </c>
      <c r="BW70" s="18">
        <f>'март 2016 '!BW65+'февраль 2016'!BW64+'январь 2016'!BW65</f>
        <v>0</v>
      </c>
      <c r="BX70" s="18">
        <f>'март 2016 '!BX65+'февраль 2016'!BX64+'январь 2016'!BX65</f>
        <v>0</v>
      </c>
      <c r="BY70" s="18">
        <f>'март 2016 '!BY65+'февраль 2016'!BY64+'январь 2016'!BY65</f>
        <v>0</v>
      </c>
      <c r="BZ70" s="18">
        <f>'март 2016 '!BZ65+'февраль 2016'!BZ64+'январь 2016'!BZ65</f>
        <v>0</v>
      </c>
      <c r="CA70" s="18">
        <f>'март 2016 '!CA65+'февраль 2016'!CA64+'январь 2016'!CA65</f>
        <v>0</v>
      </c>
      <c r="CB70" s="18">
        <f>'март 2016 '!CB65+'февраль 2016'!CB64+'январь 2016'!CB65</f>
        <v>0</v>
      </c>
      <c r="CC70" s="18">
        <f>'март 2016 '!CC65+'февраль 2016'!CC64+'январь 2016'!CC65</f>
        <v>0</v>
      </c>
      <c r="CD70" s="18">
        <f>'март 2016 '!CD65+'февраль 2016'!CD64+'январь 2016'!CD65</f>
        <v>0</v>
      </c>
      <c r="CE70" s="18">
        <f>'март 2016 '!CE65+'февраль 2016'!CE64+'январь 2016'!CE65</f>
        <v>0</v>
      </c>
      <c r="CF70" s="18">
        <f>'март 2016 '!CF65+'февраль 2016'!CF64+'январь 2016'!CF65</f>
        <v>0</v>
      </c>
      <c r="CG70" s="18">
        <f>'март 2016 '!CG65+'февраль 2016'!CG64+'январь 2016'!CG65</f>
        <v>0</v>
      </c>
      <c r="CH70" s="18">
        <f>'март 2016 '!CH65+'февраль 2016'!CH64+'январь 2016'!CH65</f>
        <v>0</v>
      </c>
      <c r="CI70" s="18">
        <f>'март 2016 '!CI65+'февраль 2016'!CI64+'январь 2016'!CI65</f>
        <v>0</v>
      </c>
      <c r="CJ70" s="18">
        <f>'март 2016 '!CJ65+'февраль 2016'!CJ64+'январь 2016'!CJ65</f>
        <v>0</v>
      </c>
      <c r="CK70" s="18">
        <f>'март 2016 '!CK65+'февраль 2016'!CK64+'январь 2016'!CK65</f>
        <v>0</v>
      </c>
      <c r="CL70" s="18">
        <f>'март 2016 '!CL65+'февраль 2016'!CL64+'январь 2016'!CL65</f>
        <v>0</v>
      </c>
      <c r="CM70" s="18">
        <f>'март 2016 '!CM65+'февраль 2016'!CM64+'январь 2016'!CM65</f>
        <v>0</v>
      </c>
      <c r="CN70" s="18">
        <f>'март 2016 '!CN65+'февраль 2016'!CN64+'январь 2016'!CN65</f>
        <v>0</v>
      </c>
      <c r="CO70" s="18">
        <f>'март 2016 '!CO65+'февраль 2016'!CO64+'январь 2016'!CO65</f>
        <v>0</v>
      </c>
      <c r="CP70" s="18">
        <f>'март 2016 '!CP65+'февраль 2016'!CP64+'январь 2016'!CP65</f>
        <v>0</v>
      </c>
      <c r="CQ70" s="18">
        <f>'март 2016 '!CQ65+'февраль 2016'!CQ64+'январь 2016'!CQ65</f>
        <v>0</v>
      </c>
      <c r="CR70" s="18">
        <f>'март 2016 '!CR65+'февраль 2016'!CR64+'январь 2016'!CR65</f>
        <v>0</v>
      </c>
      <c r="CS70" s="18">
        <f>'март 2016 '!CS65+'февраль 2016'!CS64+'январь 2016'!CS65</f>
        <v>0</v>
      </c>
      <c r="CT70" s="18">
        <f>'март 2016 '!CT65+'февраль 2016'!CT64+'январь 2016'!CT65</f>
        <v>0</v>
      </c>
      <c r="CU70" s="18">
        <f>'март 2016 '!CU65+'февраль 2016'!CU64+'январь 2016'!CU65</f>
        <v>0</v>
      </c>
      <c r="CV70" s="18">
        <f>'март 2016 '!CV65+'февраль 2016'!CV64+'январь 2016'!CV65</f>
        <v>0</v>
      </c>
      <c r="CW70" s="18">
        <f>'март 2016 '!CW65+'февраль 2016'!CW64+'январь 2016'!CW65</f>
        <v>0</v>
      </c>
      <c r="CX70" s="18">
        <f>'март 2016 '!CX65+'февраль 2016'!CX64+'январь 2016'!CX65</f>
        <v>0</v>
      </c>
      <c r="CY70" s="18">
        <f>'март 2016 '!CY65+'февраль 2016'!CY64+'январь 2016'!CY65</f>
        <v>0</v>
      </c>
      <c r="CZ70" s="18">
        <f>'март 2016 '!CZ65+'февраль 2016'!CZ64+'январь 2016'!CZ65</f>
        <v>0</v>
      </c>
      <c r="DA70" s="18">
        <f>'март 2016 '!DA65+'февраль 2016'!DA64+'январь 2016'!DA65</f>
        <v>0</v>
      </c>
      <c r="DB70" s="18">
        <f>'март 2016 '!DB65+'февраль 2016'!DB64+'январь 2016'!DB65</f>
        <v>0</v>
      </c>
      <c r="DC70" s="18">
        <f>'март 2016 '!DC65+'февраль 2016'!DC64+'январь 2016'!DC65</f>
        <v>0</v>
      </c>
      <c r="DD70" s="18">
        <f>'март 2016 '!DD65+'февраль 2016'!DD64+'январь 2016'!DD65</f>
        <v>0</v>
      </c>
      <c r="DE70" s="18">
        <f>'март 2016 '!DE65+'февраль 2016'!DE64+'январь 2016'!DE65</f>
        <v>0</v>
      </c>
      <c r="DF70" s="18">
        <f>'март 2016 '!DF65+'февраль 2016'!DF64+'январь 2016'!DF65</f>
        <v>0</v>
      </c>
      <c r="DG70" s="18">
        <f>'март 2016 '!DG65+'февраль 2016'!DG64+'январь 2016'!DG65</f>
        <v>0</v>
      </c>
      <c r="DH70" s="18">
        <f>'март 2016 '!DH65+'февраль 2016'!DH64+'январь 2016'!DH65</f>
        <v>0</v>
      </c>
      <c r="DI70" s="18">
        <f>'март 2016 '!DI65+'февраль 2016'!DI64+'январь 2016'!DI65</f>
        <v>0</v>
      </c>
      <c r="DJ70" s="18">
        <f>'март 2016 '!DJ65+'февраль 2016'!DJ64+'январь 2016'!DJ65</f>
        <v>0</v>
      </c>
      <c r="DK70" s="18">
        <f>'март 2016 '!DK65+'февраль 2016'!DK64+'январь 2016'!DK65</f>
        <v>0</v>
      </c>
      <c r="DL70" s="18">
        <f>'март 2016 '!DL65+'февраль 2016'!DL64+'январь 2016'!DL65</f>
        <v>0</v>
      </c>
      <c r="DM70" s="18">
        <f>'март 2016 '!DM65+'февраль 2016'!DM64+'январь 2016'!DM65</f>
        <v>0</v>
      </c>
      <c r="DN70" s="18">
        <f>'март 2016 '!DN65+'февраль 2016'!DN64+'январь 2016'!DN65</f>
        <v>0</v>
      </c>
      <c r="DO70" s="18">
        <f>'март 2016 '!DO65+'февраль 2016'!DO64+'январь 2016'!DO65</f>
        <v>0</v>
      </c>
      <c r="DP70" s="18">
        <f>'март 2016 '!DP65+'февраль 2016'!DP64+'январь 2016'!DP65</f>
        <v>0</v>
      </c>
      <c r="DQ70" s="18">
        <f>'март 2016 '!DQ65+'февраль 2016'!DQ64+'январь 2016'!DQ65</f>
        <v>0</v>
      </c>
      <c r="DR70" s="18">
        <f>'март 2016 '!DR65+'февраль 2016'!DR64+'январь 2016'!DR65</f>
        <v>0</v>
      </c>
      <c r="DS70" s="18">
        <f>'март 2016 '!DS65+'февраль 2016'!DS64+'январь 2016'!DS65</f>
        <v>0</v>
      </c>
      <c r="DT70" s="18">
        <f>'март 2016 '!DT65+'февраль 2016'!DT64+'январь 2016'!DT65</f>
        <v>0</v>
      </c>
      <c r="DU70" s="18">
        <f>'март 2016 '!DU65+'февраль 2016'!DU64+'январь 2016'!DU65</f>
        <v>0</v>
      </c>
      <c r="DV70" s="18">
        <f>'март 2016 '!DV65+'февраль 2016'!DV64+'январь 2016'!DV65</f>
        <v>0</v>
      </c>
      <c r="DW70" s="18">
        <f>'март 2016 '!DW65+'февраль 2016'!DW64+'январь 2016'!DW65</f>
        <v>0</v>
      </c>
      <c r="DX70" s="18">
        <f>'март 2016 '!DX65+'февраль 2016'!DX64+'январь 2016'!DX65</f>
        <v>0</v>
      </c>
      <c r="DY70" s="18">
        <f>'март 2016 '!DY65+'февраль 2016'!DY64+'январь 2016'!DY65</f>
        <v>0</v>
      </c>
      <c r="DZ70" s="18">
        <f>'март 2016 '!DZ65+'февраль 2016'!DZ64+'январь 2016'!DZ65</f>
        <v>0</v>
      </c>
      <c r="EA70" s="18">
        <f>'март 2016 '!EA65+'февраль 2016'!EA64+'январь 2016'!EA65</f>
        <v>0</v>
      </c>
      <c r="EB70" s="18">
        <f>'март 2016 '!EB65+'февраль 2016'!EB64+'январь 2016'!EB65</f>
        <v>0</v>
      </c>
      <c r="EC70" s="18">
        <f>'март 2016 '!EC65+'февраль 2016'!EC64+'январь 2016'!EC65</f>
        <v>0</v>
      </c>
      <c r="ED70" s="18">
        <f>'март 2016 '!ED65+'февраль 2016'!ED64+'январь 2016'!ED65</f>
        <v>0</v>
      </c>
      <c r="EE70" s="18">
        <f>'март 2016 '!EE65+'февраль 2016'!EE64+'январь 2016'!EE65</f>
        <v>0</v>
      </c>
      <c r="EF70" s="18">
        <f>'март 2016 '!EF65+'февраль 2016'!EF64+'январь 2016'!EF65</f>
        <v>0</v>
      </c>
      <c r="EG70" s="18">
        <f>'март 2016 '!EG65+'февраль 2016'!EG64+'январь 2016'!EG65</f>
        <v>0</v>
      </c>
      <c r="EH70" s="18">
        <f>'март 2016 '!EH65+'февраль 2016'!EH64+'январь 2016'!EH65</f>
        <v>0</v>
      </c>
      <c r="EI70" s="18">
        <f>'март 2016 '!EI65+'февраль 2016'!EI64+'январь 2016'!EI65</f>
        <v>0</v>
      </c>
      <c r="EJ70" s="18">
        <f>'март 2016 '!EJ65+'февраль 2016'!EJ64+'январь 2016'!EJ65</f>
        <v>0</v>
      </c>
      <c r="EK70" s="18">
        <f>'март 2016 '!EK65+'февраль 2016'!EK64+'январь 2016'!EK65</f>
        <v>0</v>
      </c>
      <c r="EL70" s="18">
        <f>'март 2016 '!EL65+'февраль 2016'!EL64+'январь 2016'!EL65</f>
        <v>0</v>
      </c>
      <c r="EM70" s="18">
        <f>'март 2016 '!EM65+'февраль 2016'!EM64+'январь 2016'!EM65</f>
        <v>0</v>
      </c>
      <c r="EN70" s="18">
        <f>'март 2016 '!EN65+'февраль 2016'!EN64+'январь 2016'!EN65</f>
        <v>0</v>
      </c>
      <c r="EO70" s="18">
        <f>'март 2016 '!EO65+'февраль 2016'!EO64+'январь 2016'!EO65</f>
        <v>0</v>
      </c>
      <c r="EP70" s="18">
        <f>'март 2016 '!EP65+'февраль 2016'!EP64+'январь 2016'!EP65</f>
        <v>0</v>
      </c>
      <c r="EQ70" s="18">
        <f>'март 2016 '!EQ65+'февраль 2016'!EQ64+'январь 2016'!EQ65</f>
        <v>0</v>
      </c>
      <c r="ER70" s="18">
        <f>'март 2016 '!ER65+'февраль 2016'!ER64+'январь 2016'!ER65</f>
        <v>0</v>
      </c>
      <c r="ES70" s="18">
        <f>'март 2016 '!ES65+'февраль 2016'!ES64+'январь 2016'!ES65</f>
        <v>0</v>
      </c>
      <c r="ET70" s="18">
        <f>'март 2016 '!ET65+'февраль 2016'!ET64+'январь 2016'!ET65</f>
        <v>0</v>
      </c>
      <c r="EU70" s="18">
        <f>'март 2016 '!EU65+'февраль 2016'!EU64+'январь 2016'!EU65</f>
        <v>0</v>
      </c>
      <c r="EV70" s="18">
        <f>'март 2016 '!EV65+'февраль 2016'!EV64+'январь 2016'!EV65</f>
        <v>0</v>
      </c>
      <c r="EW70" s="18">
        <f>'март 2016 '!EW65+'февраль 2016'!EW64+'январь 2016'!EW65</f>
        <v>0</v>
      </c>
      <c r="EX70" s="18">
        <f>'март 2016 '!EX65+'февраль 2016'!EX64+'январь 2016'!EX65</f>
        <v>0</v>
      </c>
      <c r="EY70" s="18">
        <f>'март 2016 '!EY65+'февраль 2016'!EY64+'январь 2016'!EY65</f>
        <v>0</v>
      </c>
      <c r="EZ70" s="18">
        <f>'март 2016 '!EZ65+'февраль 2016'!EZ64+'январь 2016'!EZ65</f>
        <v>0</v>
      </c>
      <c r="FA70" s="18">
        <f>'март 2016 '!FA65+'февраль 2016'!FA64+'январь 2016'!FA65</f>
        <v>0</v>
      </c>
      <c r="FB70" s="18">
        <f>'март 2016 '!FB65+'февраль 2016'!FB64+'январь 2016'!FB65</f>
        <v>0</v>
      </c>
      <c r="FC70" s="18">
        <f>'март 2016 '!FC65+'февраль 2016'!FC64+'январь 2016'!FC65</f>
        <v>0</v>
      </c>
      <c r="FD70" s="18">
        <f>'март 2016 '!FD65+'февраль 2016'!FD64+'январь 2016'!FD65</f>
        <v>0</v>
      </c>
      <c r="FE70" s="18">
        <f>'март 2016 '!FE65+'февраль 2016'!FE64+'январь 2016'!FE65</f>
        <v>0</v>
      </c>
      <c r="FF70" s="18">
        <f>'март 2016 '!FF65+'февраль 2016'!FF64+'январь 2016'!FF65</f>
        <v>0</v>
      </c>
      <c r="FG70" s="18">
        <f>'март 2016 '!FG65+'февраль 2016'!FG64+'январь 2016'!FG65</f>
        <v>0</v>
      </c>
      <c r="FH70" s="18">
        <f>'март 2016 '!FH65+'февраль 2016'!FH64+'январь 2016'!FH65</f>
        <v>0</v>
      </c>
      <c r="FI70" s="18">
        <f>'март 2016 '!FI65+'февраль 2016'!FI64+'январь 2016'!FI65</f>
        <v>0</v>
      </c>
      <c r="FJ70" s="18">
        <f>'март 2016 '!FJ65+'февраль 2016'!FJ64+'январь 2016'!FJ65</f>
        <v>0</v>
      </c>
      <c r="FK70" s="18">
        <f>'март 2016 '!FK65+'февраль 2016'!FK64+'январь 2016'!FK65</f>
        <v>0</v>
      </c>
      <c r="FL70" s="18">
        <f>'март 2016 '!FL65+'февраль 2016'!FL64+'январь 2016'!FL65</f>
        <v>0</v>
      </c>
      <c r="FM70" s="18">
        <f>'март 2016 '!FM65+'февраль 2016'!FM64+'январь 2016'!FM65</f>
        <v>0</v>
      </c>
      <c r="FN70" s="18">
        <f>'март 2016 '!FN65+'февраль 2016'!FN64+'январь 2016'!FN65</f>
        <v>0</v>
      </c>
      <c r="FO70" s="18">
        <f>'март 2016 '!FO65+'февраль 2016'!FO64+'январь 2016'!FO65</f>
        <v>0</v>
      </c>
      <c r="FP70" s="18">
        <f>'март 2016 '!FP65+'февраль 2016'!FP64+'январь 2016'!FP65</f>
        <v>0</v>
      </c>
      <c r="FQ70" s="18">
        <f>'март 2016 '!FQ65+'февраль 2016'!FQ64+'январь 2016'!FQ65</f>
        <v>0</v>
      </c>
      <c r="FR70" s="18">
        <f>'март 2016 '!FR65+'февраль 2016'!FR64+'январь 2016'!FR65</f>
        <v>0</v>
      </c>
      <c r="FS70" s="18">
        <f>'март 2016 '!FS65+'февраль 2016'!FS64+'январь 2016'!FS65</f>
        <v>0</v>
      </c>
      <c r="FT70" s="18">
        <f>'март 2016 '!FT65+'февраль 2016'!FT64+'январь 2016'!FT65</f>
        <v>0</v>
      </c>
      <c r="FU70" s="18">
        <f>'март 2016 '!FU65+'февраль 2016'!FU64+'январь 2016'!FU65</f>
        <v>0</v>
      </c>
      <c r="FV70" s="18">
        <f>'март 2016 '!FV65+'февраль 2016'!FV64+'январь 2016'!FV65</f>
        <v>0</v>
      </c>
      <c r="FW70" s="18">
        <f>'март 2016 '!FW65+'февраль 2016'!FW64+'январь 2016'!FW65</f>
        <v>0</v>
      </c>
      <c r="FX70" s="18">
        <f>'март 2016 '!FX65+'февраль 2016'!FX64+'январь 2016'!FX65</f>
        <v>0</v>
      </c>
      <c r="FY70" s="18">
        <f>'март 2016 '!FY65+'февраль 2016'!FY64+'январь 2016'!FY65</f>
        <v>0</v>
      </c>
      <c r="FZ70" s="18">
        <f>'март 2016 '!FZ65+'февраль 2016'!FZ64+'январь 2016'!FZ65</f>
        <v>0</v>
      </c>
      <c r="GA70" s="18">
        <f>'март 2016 '!GA65+'февраль 2016'!GA64+'январь 2016'!GA65</f>
        <v>0</v>
      </c>
      <c r="GB70" s="18">
        <f>'март 2016 '!GB65+'февраль 2016'!GB64+'январь 2016'!GB65</f>
        <v>0</v>
      </c>
      <c r="GC70" s="18">
        <f>'март 2016 '!GC65+'февраль 2016'!GC64+'январь 2016'!GC65</f>
        <v>0</v>
      </c>
      <c r="GD70" s="18">
        <f>'март 2016 '!GD65+'февраль 2016'!GD64+'январь 2016'!GD65</f>
        <v>0</v>
      </c>
      <c r="GE70" s="18">
        <f>'март 2016 '!GE65+'февраль 2016'!GE64+'январь 2016'!GE65</f>
        <v>0</v>
      </c>
      <c r="GF70" s="18">
        <f>'март 2016 '!GF65+'февраль 2016'!GF64+'январь 2016'!GF65</f>
        <v>0</v>
      </c>
      <c r="GG70" s="18">
        <f>'март 2016 '!GG65+'февраль 2016'!GG64+'январь 2016'!GG65</f>
        <v>0</v>
      </c>
      <c r="GH70" s="18">
        <f>'март 2016 '!GH65+'февраль 2016'!GH64+'январь 2016'!GH65</f>
        <v>0</v>
      </c>
      <c r="GI70" s="18">
        <f>'март 2016 '!GI65+'февраль 2016'!GI64+'январь 2016'!GI65</f>
        <v>0</v>
      </c>
      <c r="GJ70" s="18">
        <f>'март 2016 '!GJ65+'февраль 2016'!GJ64+'январь 2016'!GJ65</f>
        <v>0</v>
      </c>
      <c r="GK70" s="18">
        <f>'март 2016 '!GK65+'февраль 2016'!GK64+'январь 2016'!GK65</f>
        <v>0</v>
      </c>
      <c r="GL70" s="18">
        <f>'март 2016 '!GL65+'февраль 2016'!GL64+'январь 2016'!GL65</f>
        <v>0</v>
      </c>
      <c r="GM70" s="18">
        <f>'март 2016 '!GM65+'февраль 2016'!GM64+'январь 2016'!GM65</f>
        <v>0</v>
      </c>
      <c r="GN70" s="18">
        <f>'март 2016 '!GN65+'февраль 2016'!GN64+'январь 2016'!GN65</f>
        <v>0</v>
      </c>
      <c r="GO70" s="18">
        <f>'март 2016 '!GO65+'февраль 2016'!GO64+'январь 2016'!GO65</f>
        <v>0</v>
      </c>
      <c r="GP70" s="18">
        <f>'март 2016 '!GP65+'февраль 2016'!GP64+'январь 2016'!GP65</f>
        <v>0</v>
      </c>
      <c r="GQ70" s="18">
        <f>'март 2016 '!GQ65+'февраль 2016'!GQ64+'январь 2016'!GQ65</f>
        <v>0</v>
      </c>
      <c r="GR70" s="18">
        <f>'март 2016 '!GR65+'февраль 2016'!GR64+'январь 2016'!GR65</f>
        <v>0</v>
      </c>
      <c r="GS70" s="18">
        <f>'март 2016 '!GS65+'февраль 2016'!GS64+'январь 2016'!GS65</f>
        <v>0</v>
      </c>
      <c r="GT70" s="18">
        <f>'март 2016 '!GT65+'февраль 2016'!GT64+'январь 2016'!GT65</f>
        <v>0</v>
      </c>
      <c r="GU70" s="18">
        <f>'март 2016 '!GU65+'февраль 2016'!GU64+'январь 2016'!GU65</f>
        <v>0</v>
      </c>
      <c r="GV70" s="18">
        <f>'март 2016 '!GV65+'февраль 2016'!GV64+'январь 2016'!GV65</f>
        <v>0</v>
      </c>
      <c r="GW70" s="18">
        <f>'март 2016 '!GW65+'февраль 2016'!GW64+'январь 2016'!GW65</f>
        <v>0</v>
      </c>
      <c r="GX70" s="18">
        <f>'март 2016 '!GX65+'февраль 2016'!GX64+'январь 2016'!GX65</f>
        <v>0</v>
      </c>
      <c r="GY70" s="18">
        <f>'март 2016 '!GY65+'февраль 2016'!GY64+'январь 2016'!GY65</f>
        <v>0</v>
      </c>
      <c r="GZ70" s="18">
        <f>'март 2016 '!GZ65+'февраль 2016'!GZ64+'январь 2016'!GZ65</f>
        <v>0</v>
      </c>
      <c r="HA70" s="18">
        <f>'март 2016 '!HA65+'февраль 2016'!HA64+'январь 2016'!HA65</f>
        <v>0</v>
      </c>
      <c r="HB70" s="18">
        <f>'март 2016 '!HB65+'февраль 2016'!HB64+'январь 2016'!HB65</f>
        <v>0</v>
      </c>
      <c r="HC70" s="18">
        <f>'март 2016 '!HC65+'февраль 2016'!HC64+'январь 2016'!HC65</f>
        <v>0</v>
      </c>
      <c r="HD70" s="18">
        <f>'март 2016 '!HD65+'февраль 2016'!HD64+'январь 2016'!HD65</f>
        <v>0</v>
      </c>
      <c r="HE70" s="18">
        <f>'март 2016 '!HE65+'февраль 2016'!HE64+'январь 2016'!HE65</f>
        <v>0</v>
      </c>
      <c r="HF70" s="18">
        <f>'март 2016 '!HF65+'февраль 2016'!HF64+'январь 2016'!HF65</f>
        <v>0</v>
      </c>
      <c r="HG70" s="18">
        <f>'март 2016 '!HG65+'февраль 2016'!HG64+'январь 2016'!HG65</f>
        <v>0</v>
      </c>
      <c r="HH70" s="18">
        <f>'март 2016 '!HH65+'февраль 2016'!HH64+'январь 2016'!HH65</f>
        <v>0</v>
      </c>
      <c r="HI70" s="18">
        <f>'март 2016 '!HI65+'февраль 2016'!HI64+'январь 2016'!HI65</f>
        <v>0</v>
      </c>
      <c r="HJ70" s="18">
        <f>'март 2016 '!HJ65+'февраль 2016'!HJ64+'январь 2016'!HJ65</f>
        <v>0</v>
      </c>
      <c r="HK70" s="18">
        <f>'март 2016 '!HK65+'февраль 2016'!HK64+'январь 2016'!HK65</f>
        <v>0</v>
      </c>
      <c r="HL70" s="18">
        <f>'март 2016 '!HL65+'февраль 2016'!HL64+'январь 2016'!HL65</f>
        <v>0</v>
      </c>
      <c r="HM70" s="18">
        <f>'март 2016 '!HM65+'февраль 2016'!HM64+'январь 2016'!HM65</f>
        <v>0</v>
      </c>
      <c r="HN70" s="18">
        <f>'март 2016 '!HN65+'февраль 2016'!HN64+'январь 2016'!HN65</f>
        <v>0</v>
      </c>
      <c r="HO70" s="18">
        <f>'март 2016 '!HO65+'февраль 2016'!HO64+'январь 2016'!HO65</f>
        <v>0</v>
      </c>
      <c r="HP70" s="18">
        <f>'март 2016 '!HP65+'февраль 2016'!HP64+'январь 2016'!HP65</f>
        <v>0</v>
      </c>
      <c r="HQ70" s="18">
        <f>'март 2016 '!HQ65+'февраль 2016'!HQ64+'январь 2016'!HQ65</f>
        <v>0</v>
      </c>
      <c r="HR70" s="18">
        <f>'март 2016 '!HR65+'февраль 2016'!HR64+'январь 2016'!HR65</f>
        <v>0</v>
      </c>
      <c r="HS70" s="18">
        <f>'март 2016 '!HS65+'февраль 2016'!HS64+'январь 2016'!HS65</f>
        <v>0</v>
      </c>
      <c r="HT70" s="18">
        <f>'март 2016 '!HT65+'февраль 2016'!HT64+'январь 2016'!HT65</f>
        <v>0</v>
      </c>
      <c r="HU70" s="18">
        <f>'март 2016 '!HU65+'февраль 2016'!HU64+'январь 2016'!HU65</f>
        <v>0</v>
      </c>
      <c r="HV70" s="18">
        <f>'март 2016 '!HV65+'февраль 2016'!HV64+'январь 2016'!HV65</f>
        <v>0</v>
      </c>
      <c r="HW70" s="18">
        <f>'март 2016 '!HW65+'февраль 2016'!HW64+'январь 2016'!HW65</f>
        <v>0</v>
      </c>
      <c r="HX70" s="18">
        <f>'март 2016 '!HX65+'февраль 2016'!HX64+'январь 2016'!HX65</f>
        <v>0</v>
      </c>
      <c r="HY70" s="18">
        <f>'март 2016 '!HY65+'февраль 2016'!HY64+'январь 2016'!HY65</f>
        <v>0</v>
      </c>
      <c r="HZ70" s="18">
        <f>'март 2016 '!HZ65+'февраль 2016'!HZ64+'январь 2016'!HZ65</f>
        <v>0</v>
      </c>
      <c r="IA70" s="18">
        <f>'март 2016 '!IA65+'февраль 2016'!IA64+'январь 2016'!IA65</f>
        <v>0</v>
      </c>
      <c r="IB70" s="18">
        <f>'март 2016 '!IB65+'февраль 2016'!IB64+'январь 2016'!IB65</f>
        <v>0</v>
      </c>
      <c r="IC70" s="18">
        <f>'март 2016 '!IC65+'февраль 2016'!IC64+'январь 2016'!IC65</f>
        <v>0</v>
      </c>
      <c r="ID70" s="18">
        <f>'март 2016 '!ID65+'февраль 2016'!ID64+'январь 2016'!ID65</f>
        <v>0</v>
      </c>
      <c r="IE70" s="18">
        <f>'март 2016 '!IE65+'февраль 2016'!IE64+'январь 2016'!IE65</f>
        <v>0</v>
      </c>
      <c r="IF70" s="18">
        <f>'март 2016 '!IF65+'февраль 2016'!IF64+'январь 2016'!IF65</f>
        <v>0</v>
      </c>
    </row>
    <row r="71" spans="1:240" s="2" customFormat="1" ht="15" customHeight="1">
      <c r="A71" s="41" t="s">
        <v>85</v>
      </c>
      <c r="B71" s="12" t="s">
        <v>86</v>
      </c>
      <c r="C71" s="13" t="s">
        <v>17</v>
      </c>
      <c r="D71" s="23">
        <f>E71+F71</f>
        <v>1441.1210000000001</v>
      </c>
      <c r="E71" s="23">
        <f>E73+E83+E85</f>
        <v>1441.1210000000001</v>
      </c>
      <c r="F71" s="23"/>
      <c r="G71" s="14">
        <f>'март 2016 '!G66+'февраль 2016'!G65+'январь 2016'!G66</f>
        <v>0</v>
      </c>
      <c r="H71" s="14">
        <f>'март 2016 '!H66+'февраль 2016'!H65+'январь 2016'!H66</f>
        <v>0.94299999999999995</v>
      </c>
      <c r="I71" s="14">
        <f>'март 2016 '!I66+'февраль 2016'!I65+'январь 2016'!I66</f>
        <v>0</v>
      </c>
      <c r="J71" s="14">
        <f>'март 2016 '!J66+'февраль 2016'!J65+'январь 2016'!J66</f>
        <v>0</v>
      </c>
      <c r="K71" s="14">
        <f>'март 2016 '!K66+'февраль 2016'!K65+'январь 2016'!K66</f>
        <v>5.9830000000000005</v>
      </c>
      <c r="L71" s="14">
        <f>'март 2016 '!L66+'февраль 2016'!L65+'январь 2016'!L66</f>
        <v>0</v>
      </c>
      <c r="M71" s="14">
        <f>'март 2016 '!M66+'февраль 2016'!M65+'январь 2016'!M66</f>
        <v>0</v>
      </c>
      <c r="N71" s="14">
        <f>'март 2016 '!N66+'февраль 2016'!N65+'январь 2016'!N66</f>
        <v>0</v>
      </c>
      <c r="O71" s="14">
        <f>'март 2016 '!O66+'февраль 2016'!O65+'январь 2016'!O66</f>
        <v>0</v>
      </c>
      <c r="P71" s="14">
        <f>'март 2016 '!P66+'февраль 2016'!P65+'январь 2016'!P66</f>
        <v>0</v>
      </c>
      <c r="Q71" s="14">
        <f>'март 2016 '!Q66+'февраль 2016'!Q65+'январь 2016'!Q66</f>
        <v>0</v>
      </c>
      <c r="R71" s="14">
        <f>'март 2016 '!R66+'февраль 2016'!R65+'январь 2016'!R66</f>
        <v>0</v>
      </c>
      <c r="S71" s="14">
        <f>'март 2016 '!S66+'февраль 2016'!S65+'январь 2016'!S66</f>
        <v>3.4420000000000002</v>
      </c>
      <c r="T71" s="14">
        <f>'март 2016 '!T66+'февраль 2016'!T65+'январь 2016'!T66</f>
        <v>0</v>
      </c>
      <c r="U71" s="14">
        <f>'март 2016 '!U66+'февраль 2016'!U65+'январь 2016'!U66</f>
        <v>5.9180000000000001</v>
      </c>
      <c r="V71" s="14">
        <f>'март 2016 '!V66+'февраль 2016'!V65+'январь 2016'!V66</f>
        <v>3.8120000000000003</v>
      </c>
      <c r="W71" s="14">
        <f>'март 2016 '!W66+'февраль 2016'!W65+'январь 2016'!W66</f>
        <v>0</v>
      </c>
      <c r="X71" s="14">
        <f>'март 2016 '!X66+'февраль 2016'!X65+'январь 2016'!X66</f>
        <v>0</v>
      </c>
      <c r="Y71" s="14">
        <f>'март 2016 '!Y66+'февраль 2016'!Y65+'январь 2016'!Y66</f>
        <v>0.873</v>
      </c>
      <c r="Z71" s="14">
        <f>'март 2016 '!Z66+'февраль 2016'!Z65+'январь 2016'!Z66</f>
        <v>0</v>
      </c>
      <c r="AA71" s="14">
        <f>'март 2016 '!AA66+'февраль 2016'!AA65+'январь 2016'!AA66</f>
        <v>0</v>
      </c>
      <c r="AB71" s="14">
        <f>'март 2016 '!AB66+'февраль 2016'!AB65+'январь 2016'!AB66</f>
        <v>0</v>
      </c>
      <c r="AC71" s="14">
        <f>'март 2016 '!AC66+'февраль 2016'!AC65+'январь 2016'!AC66</f>
        <v>0</v>
      </c>
      <c r="AD71" s="14">
        <f>'март 2016 '!AD66+'февраль 2016'!AD65+'январь 2016'!AD66</f>
        <v>0</v>
      </c>
      <c r="AE71" s="14">
        <f>'март 2016 '!AE66+'февраль 2016'!AE65+'январь 2016'!AE66</f>
        <v>17.520000000000003</v>
      </c>
      <c r="AF71" s="14">
        <f>'март 2016 '!AF66+'февраль 2016'!AF65+'январь 2016'!AF66</f>
        <v>19.509</v>
      </c>
      <c r="AG71" s="14">
        <f>'март 2016 '!AG66+'февраль 2016'!AG65+'январь 2016'!AG66</f>
        <v>17.284000000000002</v>
      </c>
      <c r="AH71" s="14">
        <f>'март 2016 '!AH66+'февраль 2016'!AH65+'январь 2016'!AH66</f>
        <v>23.859000000000002</v>
      </c>
      <c r="AI71" s="14">
        <f>'март 2016 '!AI66+'февраль 2016'!AI65+'январь 2016'!AI66</f>
        <v>0</v>
      </c>
      <c r="AJ71" s="14">
        <f>'март 2016 '!AJ66+'февраль 2016'!AJ65+'январь 2016'!AJ66</f>
        <v>3.363</v>
      </c>
      <c r="AK71" s="14">
        <f>'март 2016 '!AK66+'февраль 2016'!AK65+'январь 2016'!AK66</f>
        <v>14.473000000000001</v>
      </c>
      <c r="AL71" s="14">
        <f>'март 2016 '!AL66+'февраль 2016'!AL65+'январь 2016'!AL66</f>
        <v>0</v>
      </c>
      <c r="AM71" s="14">
        <f>'март 2016 '!AM66+'февраль 2016'!AM65+'январь 2016'!AM66</f>
        <v>18.251000000000001</v>
      </c>
      <c r="AN71" s="14">
        <f>'март 2016 '!AN66+'февраль 2016'!AN65+'январь 2016'!AN66</f>
        <v>0</v>
      </c>
      <c r="AO71" s="14">
        <f>'март 2016 '!AO66+'февраль 2016'!AO65+'январь 2016'!AO66</f>
        <v>0</v>
      </c>
      <c r="AP71" s="14">
        <f>'март 2016 '!AP66+'февраль 2016'!AP65+'январь 2016'!AP66</f>
        <v>0</v>
      </c>
      <c r="AQ71" s="14">
        <f>'март 2016 '!AQ66+'февраль 2016'!AQ65+'январь 2016'!AQ66</f>
        <v>0</v>
      </c>
      <c r="AR71" s="14">
        <f>'март 2016 '!AR66+'февраль 2016'!AR65+'январь 2016'!AR66</f>
        <v>0</v>
      </c>
      <c r="AS71" s="14">
        <f>'март 2016 '!AS66+'февраль 2016'!AS65+'январь 2016'!AS66</f>
        <v>0</v>
      </c>
      <c r="AT71" s="14">
        <f>'март 2016 '!AT66+'февраль 2016'!AT65+'январь 2016'!AT66</f>
        <v>15.507</v>
      </c>
      <c r="AU71" s="14">
        <f>'март 2016 '!AU66+'февраль 2016'!AU65+'январь 2016'!AU66</f>
        <v>26.196000000000002</v>
      </c>
      <c r="AV71" s="14">
        <f>'март 2016 '!AV66+'февраль 2016'!AV65+'январь 2016'!AV66</f>
        <v>13.835000000000001</v>
      </c>
      <c r="AW71" s="14">
        <f>'март 2016 '!AW66+'февраль 2016'!AW65+'январь 2016'!AW66</f>
        <v>0</v>
      </c>
      <c r="AX71" s="14">
        <f>'март 2016 '!AX66+'февраль 2016'!AX65+'январь 2016'!AX66</f>
        <v>0</v>
      </c>
      <c r="AY71" s="14">
        <f>'март 2016 '!AY66+'февраль 2016'!AY65+'январь 2016'!AY66</f>
        <v>0</v>
      </c>
      <c r="AZ71" s="14">
        <f>'март 2016 '!AZ66+'февраль 2016'!AZ65+'январь 2016'!AZ66</f>
        <v>2.0409999999999999</v>
      </c>
      <c r="BA71" s="14">
        <f>'март 2016 '!BA66+'февраль 2016'!BA65+'январь 2016'!BA66</f>
        <v>0</v>
      </c>
      <c r="BB71" s="14">
        <f>'март 2016 '!BB66+'февраль 2016'!BB65+'январь 2016'!BB66</f>
        <v>1.6830000000000001</v>
      </c>
      <c r="BC71" s="14">
        <f>'март 2016 '!BC66+'февраль 2016'!BC65+'январь 2016'!BC66</f>
        <v>18.097999999999999</v>
      </c>
      <c r="BD71" s="14">
        <f>'март 2016 '!BD66+'февраль 2016'!BD65+'январь 2016'!BD66</f>
        <v>0</v>
      </c>
      <c r="BE71" s="14">
        <f>'март 2016 '!BE66+'февраль 2016'!BE65+'январь 2016'!BE66</f>
        <v>0</v>
      </c>
      <c r="BF71" s="14">
        <f>'март 2016 '!BF66+'февраль 2016'!BF65+'январь 2016'!BF66</f>
        <v>0</v>
      </c>
      <c r="BG71" s="14">
        <f>'март 2016 '!BG66+'февраль 2016'!BG65+'январь 2016'!BG66</f>
        <v>32.290999999999997</v>
      </c>
      <c r="BH71" s="14">
        <f>'март 2016 '!BH66+'февраль 2016'!BH65+'январь 2016'!BH66</f>
        <v>0</v>
      </c>
      <c r="BI71" s="14">
        <f>'март 2016 '!BI66+'февраль 2016'!BI65+'январь 2016'!BI66</f>
        <v>0</v>
      </c>
      <c r="BJ71" s="14">
        <f>'март 2016 '!BJ66+'февраль 2016'!BJ65+'январь 2016'!BJ66</f>
        <v>1.84</v>
      </c>
      <c r="BK71" s="14">
        <f>'март 2016 '!BK66+'февраль 2016'!BK65+'январь 2016'!BK66</f>
        <v>0</v>
      </c>
      <c r="BL71" s="14">
        <f>'март 2016 '!BL66+'февраль 2016'!BL65+'январь 2016'!BL66</f>
        <v>0</v>
      </c>
      <c r="BM71" s="14">
        <f>'март 2016 '!BM66+'февраль 2016'!BM65+'январь 2016'!BM66</f>
        <v>2.6019999999999999</v>
      </c>
      <c r="BN71" s="14">
        <f>'март 2016 '!BN66+'февраль 2016'!BN65+'январь 2016'!BN66</f>
        <v>0</v>
      </c>
      <c r="BO71" s="14">
        <f>'март 2016 '!BO66+'февраль 2016'!BO65+'январь 2016'!BO66</f>
        <v>6.6640000000000006</v>
      </c>
      <c r="BP71" s="14">
        <f>'март 2016 '!BP66+'февраль 2016'!BP65+'январь 2016'!BP66</f>
        <v>0</v>
      </c>
      <c r="BQ71" s="14">
        <f>'март 2016 '!BQ66+'февраль 2016'!BQ65+'январь 2016'!BQ66</f>
        <v>0</v>
      </c>
      <c r="BR71" s="14">
        <f>'март 2016 '!BR66+'февраль 2016'!BR65+'январь 2016'!BR66</f>
        <v>0</v>
      </c>
      <c r="BS71" s="14">
        <f>'март 2016 '!BS66+'февраль 2016'!BS65+'январь 2016'!BS66</f>
        <v>0</v>
      </c>
      <c r="BT71" s="14">
        <f>'март 2016 '!BT66+'февраль 2016'!BT65+'январь 2016'!BT66</f>
        <v>2.7610000000000001</v>
      </c>
      <c r="BU71" s="14">
        <f>'март 2016 '!BU66+'февраль 2016'!BU65+'январь 2016'!BU66</f>
        <v>0.68100000000000005</v>
      </c>
      <c r="BV71" s="14">
        <f>'март 2016 '!BV66+'февраль 2016'!BV65+'январь 2016'!BV66</f>
        <v>0</v>
      </c>
      <c r="BW71" s="14">
        <f>'март 2016 '!BW66+'февраль 2016'!BW65+'январь 2016'!BW66</f>
        <v>0</v>
      </c>
      <c r="BX71" s="14">
        <f>'март 2016 '!BX66+'февраль 2016'!BX65+'январь 2016'!BX66</f>
        <v>0</v>
      </c>
      <c r="BY71" s="14">
        <f>'март 2016 '!BY66+'февраль 2016'!BY65+'январь 2016'!BY66</f>
        <v>0</v>
      </c>
      <c r="BZ71" s="14">
        <f>'март 2016 '!BZ66+'февраль 2016'!BZ65+'январь 2016'!BZ66</f>
        <v>0</v>
      </c>
      <c r="CA71" s="14">
        <f>'март 2016 '!CA66+'февраль 2016'!CA65+'январь 2016'!CA66</f>
        <v>9.5380000000000003</v>
      </c>
      <c r="CB71" s="14">
        <f>'март 2016 '!CB66+'февраль 2016'!CB65+'январь 2016'!CB66</f>
        <v>14.443000000000001</v>
      </c>
      <c r="CC71" s="14">
        <f>'март 2016 '!CC66+'февраль 2016'!CC65+'январь 2016'!CC66</f>
        <v>0.68100000000000005</v>
      </c>
      <c r="CD71" s="14">
        <f>'март 2016 '!CD66+'февраль 2016'!CD65+'январь 2016'!CD66</f>
        <v>3.3220000000000001</v>
      </c>
      <c r="CE71" s="14">
        <f>'март 2016 '!CE66+'февраль 2016'!CE65+'январь 2016'!CE66</f>
        <v>0</v>
      </c>
      <c r="CF71" s="14">
        <f>'март 2016 '!CF66+'февраль 2016'!CF65+'январь 2016'!CF66</f>
        <v>0</v>
      </c>
      <c r="CG71" s="14">
        <f>'март 2016 '!CG66+'февраль 2016'!CG65+'январь 2016'!CG66</f>
        <v>0</v>
      </c>
      <c r="CH71" s="14">
        <f>'март 2016 '!CH66+'февраль 2016'!CH65+'январь 2016'!CH66</f>
        <v>0</v>
      </c>
      <c r="CI71" s="14">
        <f>'март 2016 '!CI66+'февраль 2016'!CI65+'январь 2016'!CI66</f>
        <v>0</v>
      </c>
      <c r="CJ71" s="14">
        <f>'март 2016 '!CJ66+'февраль 2016'!CJ65+'январь 2016'!CJ66</f>
        <v>0</v>
      </c>
      <c r="CK71" s="14">
        <f>'март 2016 '!CK66+'февраль 2016'!CK65+'январь 2016'!CK66</f>
        <v>0</v>
      </c>
      <c r="CL71" s="14">
        <f>'март 2016 '!CL66+'февраль 2016'!CL65+'январь 2016'!CL66</f>
        <v>3.3650000000000002</v>
      </c>
      <c r="CM71" s="14">
        <f>'март 2016 '!CM66+'февраль 2016'!CM65+'январь 2016'!CM66</f>
        <v>19.173999999999999</v>
      </c>
      <c r="CN71" s="14">
        <f>'март 2016 '!CN66+'февраль 2016'!CN65+'январь 2016'!CN66</f>
        <v>3.62</v>
      </c>
      <c r="CO71" s="14">
        <f>'март 2016 '!CO66+'февраль 2016'!CO65+'январь 2016'!CO66</f>
        <v>0</v>
      </c>
      <c r="CP71" s="14">
        <f>'март 2016 '!CP66+'февраль 2016'!CP65+'январь 2016'!CP66</f>
        <v>26.113</v>
      </c>
      <c r="CQ71" s="14">
        <f>'март 2016 '!CQ66+'февраль 2016'!CQ65+'январь 2016'!CQ66</f>
        <v>15.870999999999999</v>
      </c>
      <c r="CR71" s="14">
        <f>'март 2016 '!CR66+'февраль 2016'!CR65+'январь 2016'!CR66</f>
        <v>14.929</v>
      </c>
      <c r="CS71" s="14">
        <f>'март 2016 '!CS66+'февраль 2016'!CS65+'январь 2016'!CS66</f>
        <v>0</v>
      </c>
      <c r="CT71" s="14">
        <f>'март 2016 '!CT66+'февраль 2016'!CT65+'январь 2016'!CT66</f>
        <v>0</v>
      </c>
      <c r="CU71" s="14">
        <f>'март 2016 '!CU66+'февраль 2016'!CU65+'январь 2016'!CU66</f>
        <v>0</v>
      </c>
      <c r="CV71" s="14">
        <f>'март 2016 '!CV66+'февраль 2016'!CV65+'январь 2016'!CV66</f>
        <v>0</v>
      </c>
      <c r="CW71" s="14">
        <f>'март 2016 '!CW66+'февраль 2016'!CW65+'январь 2016'!CW66</f>
        <v>0</v>
      </c>
      <c r="CX71" s="14">
        <f>'март 2016 '!CX66+'февраль 2016'!CX65+'январь 2016'!CX66</f>
        <v>0</v>
      </c>
      <c r="CY71" s="14">
        <f>'март 2016 '!CY66+'февраль 2016'!CY65+'январь 2016'!CY66</f>
        <v>18.759999999999998</v>
      </c>
      <c r="CZ71" s="14">
        <f>'март 2016 '!CZ66+'февраль 2016'!CZ65+'январь 2016'!CZ66</f>
        <v>0</v>
      </c>
      <c r="DA71" s="14">
        <f>'март 2016 '!DA66+'февраль 2016'!DA65+'январь 2016'!DA66</f>
        <v>0</v>
      </c>
      <c r="DB71" s="14">
        <f>'март 2016 '!DB66+'февраль 2016'!DB65+'январь 2016'!DB66</f>
        <v>1.2070000000000001</v>
      </c>
      <c r="DC71" s="14">
        <f>'март 2016 '!DC66+'февраль 2016'!DC65+'январь 2016'!DC66</f>
        <v>0</v>
      </c>
      <c r="DD71" s="14">
        <f>'март 2016 '!DD66+'февраль 2016'!DD65+'январь 2016'!DD66</f>
        <v>0</v>
      </c>
      <c r="DE71" s="14">
        <f>'март 2016 '!DE66+'февраль 2016'!DE65+'январь 2016'!DE66</f>
        <v>0</v>
      </c>
      <c r="DF71" s="14">
        <f>'март 2016 '!DF66+'февраль 2016'!DF65+'январь 2016'!DF66</f>
        <v>0</v>
      </c>
      <c r="DG71" s="14">
        <f>'март 2016 '!DG66+'февраль 2016'!DG65+'январь 2016'!DG66</f>
        <v>0</v>
      </c>
      <c r="DH71" s="14">
        <f>'март 2016 '!DH66+'февраль 2016'!DH65+'январь 2016'!DH66</f>
        <v>0</v>
      </c>
      <c r="DI71" s="14">
        <f>'март 2016 '!DI66+'февраль 2016'!DI65+'январь 2016'!DI66</f>
        <v>0</v>
      </c>
      <c r="DJ71" s="14">
        <f>'март 2016 '!DJ66+'февраль 2016'!DJ65+'январь 2016'!DJ66</f>
        <v>0</v>
      </c>
      <c r="DK71" s="14">
        <f>'март 2016 '!DK66+'февраль 2016'!DK65+'январь 2016'!DK66</f>
        <v>107.175</v>
      </c>
      <c r="DL71" s="14">
        <f>'март 2016 '!DL66+'февраль 2016'!DL65+'январь 2016'!DL66</f>
        <v>24.866</v>
      </c>
      <c r="DM71" s="14">
        <f>'март 2016 '!DM66+'февраль 2016'!DM65+'январь 2016'!DM66</f>
        <v>0</v>
      </c>
      <c r="DN71" s="14">
        <f>'март 2016 '!DN66+'февраль 2016'!DN65+'январь 2016'!DN66</f>
        <v>0</v>
      </c>
      <c r="DO71" s="14">
        <f>'март 2016 '!DO66+'февраль 2016'!DO65+'январь 2016'!DO66</f>
        <v>30.767000000000003</v>
      </c>
      <c r="DP71" s="14">
        <f>'март 2016 '!DP66+'февраль 2016'!DP65+'январь 2016'!DP66</f>
        <v>0</v>
      </c>
      <c r="DQ71" s="14">
        <f>'март 2016 '!DQ66+'февраль 2016'!DQ65+'январь 2016'!DQ66</f>
        <v>0</v>
      </c>
      <c r="DR71" s="14">
        <f>'март 2016 '!DR66+'февраль 2016'!DR65+'январь 2016'!DR66</f>
        <v>0</v>
      </c>
      <c r="DS71" s="14">
        <f>'март 2016 '!DS66+'февраль 2016'!DS65+'январь 2016'!DS66</f>
        <v>0</v>
      </c>
      <c r="DT71" s="14">
        <f>'март 2016 '!DT66+'февраль 2016'!DT65+'январь 2016'!DT66</f>
        <v>0</v>
      </c>
      <c r="DU71" s="14">
        <f>'март 2016 '!DU66+'февраль 2016'!DU65+'январь 2016'!DU66</f>
        <v>0</v>
      </c>
      <c r="DV71" s="14">
        <f>'март 2016 '!DV66+'февраль 2016'!DV65+'январь 2016'!DV66</f>
        <v>1.841</v>
      </c>
      <c r="DW71" s="14">
        <f>'март 2016 '!DW66+'февраль 2016'!DW65+'январь 2016'!DW66</f>
        <v>0</v>
      </c>
      <c r="DX71" s="14">
        <f>'март 2016 '!DX66+'февраль 2016'!DX65+'январь 2016'!DX66</f>
        <v>0</v>
      </c>
      <c r="DY71" s="14">
        <f>'март 2016 '!DY66+'февраль 2016'!DY65+'январь 2016'!DY66</f>
        <v>47.465000000000003</v>
      </c>
      <c r="DZ71" s="14">
        <f>'март 2016 '!DZ66+'февраль 2016'!DZ65+'январь 2016'!DZ66</f>
        <v>0</v>
      </c>
      <c r="EA71" s="14">
        <f>'март 2016 '!EA66+'февраль 2016'!EA65+'январь 2016'!EA66</f>
        <v>0</v>
      </c>
      <c r="EB71" s="14">
        <f>'март 2016 '!EB66+'февраль 2016'!EB65+'январь 2016'!EB66</f>
        <v>0</v>
      </c>
      <c r="EC71" s="14">
        <f>'март 2016 '!EC66+'февраль 2016'!EC65+'январь 2016'!EC66</f>
        <v>0</v>
      </c>
      <c r="ED71" s="14">
        <f>'март 2016 '!ED66+'февраль 2016'!ED65+'январь 2016'!ED66</f>
        <v>0</v>
      </c>
      <c r="EE71" s="14">
        <f>'март 2016 '!EE66+'февраль 2016'!EE65+'январь 2016'!EE66</f>
        <v>0</v>
      </c>
      <c r="EF71" s="14">
        <f>'март 2016 '!EF66+'февраль 2016'!EF65+'январь 2016'!EF66</f>
        <v>0</v>
      </c>
      <c r="EG71" s="14">
        <f>'март 2016 '!EG66+'февраль 2016'!EG65+'январь 2016'!EG66</f>
        <v>0</v>
      </c>
      <c r="EH71" s="14">
        <f>'март 2016 '!EH66+'февраль 2016'!EH65+'январь 2016'!EH66</f>
        <v>0</v>
      </c>
      <c r="EI71" s="14">
        <f>'март 2016 '!EI66+'февраль 2016'!EI65+'январь 2016'!EI66</f>
        <v>0</v>
      </c>
      <c r="EJ71" s="14">
        <f>'март 2016 '!EJ66+'февраль 2016'!EJ65+'январь 2016'!EJ66</f>
        <v>0</v>
      </c>
      <c r="EK71" s="14">
        <f>'март 2016 '!EK66+'февраль 2016'!EK65+'январь 2016'!EK66</f>
        <v>0</v>
      </c>
      <c r="EL71" s="14">
        <f>'март 2016 '!EL66+'февраль 2016'!EL65+'январь 2016'!EL66</f>
        <v>1.238</v>
      </c>
      <c r="EM71" s="14">
        <f>'март 2016 '!EM66+'февраль 2016'!EM65+'январь 2016'!EM66</f>
        <v>0.92</v>
      </c>
      <c r="EN71" s="14">
        <f>'март 2016 '!EN66+'февраль 2016'!EN65+'январь 2016'!EN66</f>
        <v>22.637999999999998</v>
      </c>
      <c r="EO71" s="14">
        <f>'март 2016 '!EO66+'февраль 2016'!EO65+'январь 2016'!EO66</f>
        <v>0</v>
      </c>
      <c r="EP71" s="14">
        <f>'март 2016 '!EP66+'февраль 2016'!EP65+'январь 2016'!EP66</f>
        <v>4.202</v>
      </c>
      <c r="EQ71" s="14">
        <f>'март 2016 '!EQ66+'февраль 2016'!EQ65+'январь 2016'!EQ66</f>
        <v>0</v>
      </c>
      <c r="ER71" s="14">
        <f>'март 2016 '!ER66+'февраль 2016'!ER65+'январь 2016'!ER66</f>
        <v>1.2629999999999999</v>
      </c>
      <c r="ES71" s="14">
        <f>'март 2016 '!ES66+'февраль 2016'!ES65+'январь 2016'!ES66</f>
        <v>0</v>
      </c>
      <c r="ET71" s="14">
        <f>'март 2016 '!ET66+'февраль 2016'!ET65+'январь 2016'!ET66</f>
        <v>0</v>
      </c>
      <c r="EU71" s="14">
        <f>'март 2016 '!EU66+'февраль 2016'!EU65+'январь 2016'!EU66</f>
        <v>0</v>
      </c>
      <c r="EV71" s="14">
        <f>'март 2016 '!EV66+'февраль 2016'!EV65+'январь 2016'!EV66</f>
        <v>0</v>
      </c>
      <c r="EW71" s="14">
        <f>'март 2016 '!EW66+'февраль 2016'!EW65+'январь 2016'!EW66</f>
        <v>1.1019999999999999</v>
      </c>
      <c r="EX71" s="14">
        <f>'март 2016 '!EX66+'февраль 2016'!EX65+'январь 2016'!EX66</f>
        <v>0</v>
      </c>
      <c r="EY71" s="14">
        <f>'март 2016 '!EY66+'февраль 2016'!EY65+'январь 2016'!EY66</f>
        <v>0</v>
      </c>
      <c r="EZ71" s="14">
        <f>'март 2016 '!EZ66+'февраль 2016'!EZ65+'январь 2016'!EZ66</f>
        <v>0</v>
      </c>
      <c r="FA71" s="14">
        <f>'март 2016 '!FA66+'февраль 2016'!FA65+'январь 2016'!FA66</f>
        <v>1.841</v>
      </c>
      <c r="FB71" s="14">
        <f>'март 2016 '!FB66+'февраль 2016'!FB65+'январь 2016'!FB66</f>
        <v>0</v>
      </c>
      <c r="FC71" s="14">
        <f>'март 2016 '!FC66+'февраль 2016'!FC65+'январь 2016'!FC66</f>
        <v>0.68100000000000005</v>
      </c>
      <c r="FD71" s="14">
        <f>'март 2016 '!FD66+'февраль 2016'!FD65+'январь 2016'!FD66</f>
        <v>0</v>
      </c>
      <c r="FE71" s="14">
        <f>'март 2016 '!FE66+'февраль 2016'!FE65+'январь 2016'!FE66</f>
        <v>4.1760000000000002</v>
      </c>
      <c r="FF71" s="14">
        <f>'март 2016 '!FF66+'февраль 2016'!FF65+'январь 2016'!FF66</f>
        <v>0</v>
      </c>
      <c r="FG71" s="14">
        <f>'март 2016 '!FG66+'февраль 2016'!FG65+'январь 2016'!FG66</f>
        <v>13.23</v>
      </c>
      <c r="FH71" s="14">
        <f>'март 2016 '!FH66+'февраль 2016'!FH65+'январь 2016'!FH66</f>
        <v>0</v>
      </c>
      <c r="FI71" s="14">
        <f>'март 2016 '!FI66+'февраль 2016'!FI65+'январь 2016'!FI66</f>
        <v>0</v>
      </c>
      <c r="FJ71" s="14">
        <f>'март 2016 '!FJ66+'февраль 2016'!FJ65+'январь 2016'!FJ66</f>
        <v>0</v>
      </c>
      <c r="FK71" s="14">
        <f>'март 2016 '!FK66+'февраль 2016'!FK65+'январь 2016'!FK66</f>
        <v>0</v>
      </c>
      <c r="FL71" s="14">
        <f>'март 2016 '!FL66+'февраль 2016'!FL65+'январь 2016'!FL66</f>
        <v>64.050000000000011</v>
      </c>
      <c r="FM71" s="14">
        <f>'март 2016 '!FM66+'февраль 2016'!FM65+'январь 2016'!FM66</f>
        <v>35.768999999999998</v>
      </c>
      <c r="FN71" s="14">
        <f>'март 2016 '!FN66+'февраль 2016'!FN65+'январь 2016'!FN66</f>
        <v>1.601</v>
      </c>
      <c r="FO71" s="14">
        <f>'март 2016 '!FO66+'февраль 2016'!FO65+'январь 2016'!FO66</f>
        <v>16.13</v>
      </c>
      <c r="FP71" s="14">
        <f>'март 2016 '!FP66+'февраль 2016'!FP65+'январь 2016'!FP66</f>
        <v>0</v>
      </c>
      <c r="FQ71" s="14">
        <f>'март 2016 '!FQ66+'февраль 2016'!FQ65+'январь 2016'!FQ66</f>
        <v>0</v>
      </c>
      <c r="FR71" s="14">
        <f>'март 2016 '!FR66+'февраль 2016'!FR65+'январь 2016'!FR66</f>
        <v>18.940000000000001</v>
      </c>
      <c r="FS71" s="14">
        <f>'март 2016 '!FS66+'февраль 2016'!FS65+'январь 2016'!FS66</f>
        <v>0</v>
      </c>
      <c r="FT71" s="14">
        <f>'март 2016 '!FT66+'февраль 2016'!FT65+'январь 2016'!FT66</f>
        <v>9.4969999999999999</v>
      </c>
      <c r="FU71" s="14">
        <f>'март 2016 '!FU66+'февраль 2016'!FU65+'январь 2016'!FU66</f>
        <v>0</v>
      </c>
      <c r="FV71" s="14">
        <f>'март 2016 '!FV66+'февраль 2016'!FV65+'январь 2016'!FV66</f>
        <v>0.52600000000000002</v>
      </c>
      <c r="FW71" s="14">
        <f>'март 2016 '!FW66+'февраль 2016'!FW65+'январь 2016'!FW66</f>
        <v>0</v>
      </c>
      <c r="FX71" s="14">
        <f>'март 2016 '!FX66+'февраль 2016'!FX65+'январь 2016'!FX66</f>
        <v>2.351</v>
      </c>
      <c r="FY71" s="14">
        <f>'март 2016 '!FY66+'февраль 2016'!FY65+'январь 2016'!FY66</f>
        <v>26.315000000000001</v>
      </c>
      <c r="FZ71" s="14">
        <f>'март 2016 '!FZ66+'февраль 2016'!FZ65+'январь 2016'!FZ66</f>
        <v>0</v>
      </c>
      <c r="GA71" s="14">
        <f>'март 2016 '!GA66+'февраль 2016'!GA65+'январь 2016'!GA66</f>
        <v>21.164999999999999</v>
      </c>
      <c r="GB71" s="14">
        <f>'март 2016 '!GB66+'февраль 2016'!GB65+'январь 2016'!GB66</f>
        <v>0</v>
      </c>
      <c r="GC71" s="14">
        <f>'март 2016 '!GC66+'февраль 2016'!GC65+'январь 2016'!GC66</f>
        <v>0</v>
      </c>
      <c r="GD71" s="14">
        <f>'март 2016 '!GD66+'февраль 2016'!GD65+'январь 2016'!GD66</f>
        <v>13.532</v>
      </c>
      <c r="GE71" s="14">
        <f>'март 2016 '!GE66+'февраль 2016'!GE65+'январь 2016'!GE66</f>
        <v>0</v>
      </c>
      <c r="GF71" s="14">
        <f>'март 2016 '!GF66+'февраль 2016'!GF65+'январь 2016'!GF66</f>
        <v>0</v>
      </c>
      <c r="GG71" s="14">
        <f>'март 2016 '!GG66+'февраль 2016'!GG65+'январь 2016'!GG66</f>
        <v>0</v>
      </c>
      <c r="GH71" s="14">
        <f>'март 2016 '!GH66+'февраль 2016'!GH65+'январь 2016'!GH66</f>
        <v>0</v>
      </c>
      <c r="GI71" s="14">
        <f>'март 2016 '!GI66+'февраль 2016'!GI65+'январь 2016'!GI66</f>
        <v>0</v>
      </c>
      <c r="GJ71" s="14">
        <f>'март 2016 '!GJ66+'февраль 2016'!GJ65+'январь 2016'!GJ66</f>
        <v>3.68</v>
      </c>
      <c r="GK71" s="14">
        <f>'март 2016 '!GK66+'февраль 2016'!GK65+'январь 2016'!GK66</f>
        <v>0</v>
      </c>
      <c r="GL71" s="14">
        <f>'март 2016 '!GL66+'февраль 2016'!GL65+'январь 2016'!GL66</f>
        <v>0</v>
      </c>
      <c r="GM71" s="14">
        <f>'март 2016 '!GM66+'февраль 2016'!GM65+'январь 2016'!GM66</f>
        <v>0</v>
      </c>
      <c r="GN71" s="14">
        <f>'март 2016 '!GN66+'февраль 2016'!GN65+'январь 2016'!GN66</f>
        <v>3.4959999999999996</v>
      </c>
      <c r="GO71" s="14">
        <f>'март 2016 '!GO66+'февраль 2016'!GO65+'январь 2016'!GO66</f>
        <v>0</v>
      </c>
      <c r="GP71" s="14">
        <f>'март 2016 '!GP66+'февраль 2016'!GP65+'январь 2016'!GP66</f>
        <v>0</v>
      </c>
      <c r="GQ71" s="14">
        <f>'март 2016 '!GQ66+'февраль 2016'!GQ65+'январь 2016'!GQ66</f>
        <v>0</v>
      </c>
      <c r="GR71" s="14">
        <f>'март 2016 '!GR66+'февраль 2016'!GR65+'январь 2016'!GR66</f>
        <v>0</v>
      </c>
      <c r="GS71" s="14">
        <f>'март 2016 '!GS66+'февраль 2016'!GS65+'январь 2016'!GS66</f>
        <v>0</v>
      </c>
      <c r="GT71" s="14">
        <f>'март 2016 '!GT66+'февраль 2016'!GT65+'январь 2016'!GT66</f>
        <v>0</v>
      </c>
      <c r="GU71" s="14">
        <f>'март 2016 '!GU66+'февраль 2016'!GU65+'январь 2016'!GU66</f>
        <v>0</v>
      </c>
      <c r="GV71" s="14">
        <f>'март 2016 '!GV66+'февраль 2016'!GV65+'январь 2016'!GV66</f>
        <v>1.978</v>
      </c>
      <c r="GW71" s="14">
        <f>'март 2016 '!GW66+'февраль 2016'!GW65+'январь 2016'!GW66</f>
        <v>0</v>
      </c>
      <c r="GX71" s="14">
        <f>'март 2016 '!GX66+'февраль 2016'!GX65+'январь 2016'!GX66</f>
        <v>0</v>
      </c>
      <c r="GY71" s="14">
        <f>'март 2016 '!GY66+'февраль 2016'!GY65+'январь 2016'!GY66</f>
        <v>0</v>
      </c>
      <c r="GZ71" s="14">
        <f>'март 2016 '!GZ66+'февраль 2016'!GZ65+'январь 2016'!GZ66</f>
        <v>13.494</v>
      </c>
      <c r="HA71" s="14">
        <f>'март 2016 '!HA66+'февраль 2016'!HA65+'январь 2016'!HA66</f>
        <v>25.062999999999999</v>
      </c>
      <c r="HB71" s="14">
        <f>'март 2016 '!HB66+'февраль 2016'!HB65+'январь 2016'!HB66</f>
        <v>0</v>
      </c>
      <c r="HC71" s="14">
        <f>'март 2016 '!HC66+'февраль 2016'!HC65+'январь 2016'!HC66</f>
        <v>0.92</v>
      </c>
      <c r="HD71" s="14">
        <f>'март 2016 '!HD66+'февраль 2016'!HD65+'январь 2016'!HD66</f>
        <v>0.68100000000000005</v>
      </c>
      <c r="HE71" s="14">
        <f>'март 2016 '!HE66+'февраль 2016'!HE65+'январь 2016'!HE66</f>
        <v>0</v>
      </c>
      <c r="HF71" s="14">
        <f>'март 2016 '!HF66+'февраль 2016'!HF65+'январь 2016'!HF66</f>
        <v>0</v>
      </c>
      <c r="HG71" s="14">
        <f>'март 2016 '!HG66+'февраль 2016'!HG65+'январь 2016'!HG66</f>
        <v>14.280000000000001</v>
      </c>
      <c r="HH71" s="14">
        <f>'март 2016 '!HH66+'февраль 2016'!HH65+'январь 2016'!HH66</f>
        <v>0</v>
      </c>
      <c r="HI71" s="14">
        <f>'март 2016 '!HI66+'февраль 2016'!HI65+'январь 2016'!HI66</f>
        <v>0</v>
      </c>
      <c r="HJ71" s="14">
        <f>'март 2016 '!HJ66+'февраль 2016'!HJ65+'январь 2016'!HJ66</f>
        <v>0</v>
      </c>
      <c r="HK71" s="14">
        <f>'март 2016 '!HK66+'февраль 2016'!HK65+'январь 2016'!HK66</f>
        <v>0</v>
      </c>
      <c r="HL71" s="14">
        <f>'март 2016 '!HL66+'февраль 2016'!HL65+'январь 2016'!HL66</f>
        <v>0</v>
      </c>
      <c r="HM71" s="14">
        <f>'март 2016 '!HM66+'февраль 2016'!HM65+'январь 2016'!HM66</f>
        <v>0</v>
      </c>
      <c r="HN71" s="14">
        <f>'март 2016 '!HN66+'февраль 2016'!HN65+'январь 2016'!HN66</f>
        <v>0</v>
      </c>
      <c r="HO71" s="14">
        <f>'март 2016 '!HO66+'февраль 2016'!HO65+'январь 2016'!HO66</f>
        <v>415.24799999999999</v>
      </c>
      <c r="HP71" s="14">
        <f>'март 2016 '!HP66+'февраль 2016'!HP65+'январь 2016'!HP66</f>
        <v>0</v>
      </c>
      <c r="HQ71" s="14">
        <f>'март 2016 '!HQ66+'февраль 2016'!HQ65+'январь 2016'!HQ66</f>
        <v>5.5889999999999995</v>
      </c>
      <c r="HR71" s="14">
        <f>'март 2016 '!HR66+'февраль 2016'!HR65+'январь 2016'!HR66</f>
        <v>4.9320000000000004</v>
      </c>
      <c r="HS71" s="14">
        <f>'март 2016 '!HS66+'февраль 2016'!HS65+'январь 2016'!HS66</f>
        <v>0</v>
      </c>
      <c r="HT71" s="14">
        <f>'март 2016 '!HT66+'февраль 2016'!HT65+'январь 2016'!HT66</f>
        <v>0</v>
      </c>
      <c r="HU71" s="14">
        <f>'март 2016 '!HU66+'февраль 2016'!HU65+'январь 2016'!HU66</f>
        <v>0</v>
      </c>
      <c r="HV71" s="14">
        <f>'март 2016 '!HV66+'февраль 2016'!HV65+'январь 2016'!HV66</f>
        <v>4.665</v>
      </c>
      <c r="HW71" s="14">
        <f>'март 2016 '!HW66+'февраль 2016'!HW65+'январь 2016'!HW66</f>
        <v>0</v>
      </c>
      <c r="HX71" s="14">
        <f>'март 2016 '!HX66+'февраль 2016'!HX65+'январь 2016'!HX66</f>
        <v>3.5069999999999997</v>
      </c>
      <c r="HY71" s="14">
        <f>'март 2016 '!HY66+'февраль 2016'!HY65+'январь 2016'!HY66</f>
        <v>0</v>
      </c>
      <c r="HZ71" s="14">
        <f>'март 2016 '!HZ66+'февраль 2016'!HZ65+'январь 2016'!HZ66</f>
        <v>5.1539999999999999</v>
      </c>
      <c r="IA71" s="14">
        <f>'март 2016 '!IA66+'февраль 2016'!IA65+'январь 2016'!IA66</f>
        <v>0</v>
      </c>
      <c r="IB71" s="14">
        <f>'март 2016 '!IB66+'февраль 2016'!IB65+'январь 2016'!IB66</f>
        <v>0</v>
      </c>
      <c r="IC71" s="14">
        <f>'март 2016 '!IC66+'февраль 2016'!IC65+'январь 2016'!IC66</f>
        <v>0</v>
      </c>
      <c r="ID71" s="14">
        <f>'март 2016 '!ID66+'февраль 2016'!ID65+'январь 2016'!ID66</f>
        <v>70.114000000000004</v>
      </c>
      <c r="IE71" s="14">
        <f>'март 2016 '!IE66+'февраль 2016'!IE65+'январь 2016'!IE66</f>
        <v>3.2250000000000001</v>
      </c>
      <c r="IF71" s="14">
        <f>'март 2016 '!IF66+'февраль 2016'!IF65+'январь 2016'!IF66</f>
        <v>1.3620000000000001</v>
      </c>
    </row>
    <row r="72" spans="1:240" ht="13.5" customHeight="1">
      <c r="A72" s="15" t="s">
        <v>87</v>
      </c>
      <c r="B72" s="44" t="s">
        <v>88</v>
      </c>
      <c r="C72" s="16" t="s">
        <v>45</v>
      </c>
      <c r="D72" s="38">
        <f>E72+F72</f>
        <v>1.0610000000000004</v>
      </c>
      <c r="E72" s="24">
        <f>E74+E76+E78+E80</f>
        <v>1.0610000000000004</v>
      </c>
      <c r="F72" s="24"/>
      <c r="G72" s="18">
        <f>'март 2016 '!G67+'февраль 2016'!G66+'январь 2016'!G67</f>
        <v>0</v>
      </c>
      <c r="H72" s="18">
        <f>'март 2016 '!H67+'февраль 2016'!H66+'январь 2016'!H67</f>
        <v>0</v>
      </c>
      <c r="I72" s="18">
        <f>'март 2016 '!I67+'февраль 2016'!I66+'январь 2016'!I67</f>
        <v>0</v>
      </c>
      <c r="J72" s="18">
        <f>'март 2016 '!J67+'февраль 2016'!J66+'январь 2016'!J67</f>
        <v>0</v>
      </c>
      <c r="K72" s="18">
        <f>'март 2016 '!K67+'февраль 2016'!K66+'январь 2016'!K67</f>
        <v>5.0000000000000001E-3</v>
      </c>
      <c r="L72" s="18">
        <f>'март 2016 '!L67+'февраль 2016'!L66+'январь 2016'!L67</f>
        <v>0</v>
      </c>
      <c r="M72" s="18">
        <f>'март 2016 '!M67+'февраль 2016'!M66+'январь 2016'!M67</f>
        <v>0</v>
      </c>
      <c r="N72" s="18">
        <f>'март 2016 '!N67+'февраль 2016'!N66+'январь 2016'!N67</f>
        <v>0</v>
      </c>
      <c r="O72" s="18">
        <f>'март 2016 '!O67+'февраль 2016'!O66+'январь 2016'!O67</f>
        <v>0</v>
      </c>
      <c r="P72" s="18">
        <f>'март 2016 '!P67+'февраль 2016'!P66+'январь 2016'!P67</f>
        <v>0</v>
      </c>
      <c r="Q72" s="18">
        <f>'март 2016 '!Q67+'февраль 2016'!Q66+'январь 2016'!Q67</f>
        <v>0</v>
      </c>
      <c r="R72" s="18">
        <f>'март 2016 '!R67+'февраль 2016'!R66+'январь 2016'!R67</f>
        <v>0</v>
      </c>
      <c r="S72" s="18">
        <f>'март 2016 '!S67+'февраль 2016'!S66+'январь 2016'!S67</f>
        <v>3.0000000000000001E-3</v>
      </c>
      <c r="T72" s="18">
        <f>'март 2016 '!T67+'февраль 2016'!T66+'январь 2016'!T67</f>
        <v>0</v>
      </c>
      <c r="U72" s="18">
        <f>'март 2016 '!U67+'февраль 2016'!U66+'январь 2016'!U67</f>
        <v>6.0000000000000001E-3</v>
      </c>
      <c r="V72" s="18">
        <f>'март 2016 '!V67+'февраль 2016'!V66+'январь 2016'!V67</f>
        <v>3.0000000000000001E-3</v>
      </c>
      <c r="W72" s="18">
        <f>'март 2016 '!W67+'февраль 2016'!W66+'январь 2016'!W67</f>
        <v>0</v>
      </c>
      <c r="X72" s="18">
        <f>'март 2016 '!X67+'февраль 2016'!X66+'январь 2016'!X67</f>
        <v>0</v>
      </c>
      <c r="Y72" s="18">
        <f>'март 2016 '!Y67+'февраль 2016'!Y66+'январь 2016'!Y67</f>
        <v>0</v>
      </c>
      <c r="Z72" s="18">
        <f>'март 2016 '!Z67+'февраль 2016'!Z66+'январь 2016'!Z67</f>
        <v>0</v>
      </c>
      <c r="AA72" s="18">
        <f>'март 2016 '!AA67+'февраль 2016'!AA66+'январь 2016'!AA67</f>
        <v>0</v>
      </c>
      <c r="AB72" s="18">
        <f>'март 2016 '!AB67+'февраль 2016'!AB66+'январь 2016'!AB67</f>
        <v>0</v>
      </c>
      <c r="AC72" s="18">
        <f>'март 2016 '!AC67+'февраль 2016'!AC66+'январь 2016'!AC67</f>
        <v>0</v>
      </c>
      <c r="AD72" s="18">
        <f>'март 2016 '!AD67+'февраль 2016'!AD66+'январь 2016'!AD67</f>
        <v>0</v>
      </c>
      <c r="AE72" s="18">
        <f>'март 2016 '!AE67+'февраль 2016'!AE66+'январь 2016'!AE67</f>
        <v>1.4999999999999999E-2</v>
      </c>
      <c r="AF72" s="18">
        <f>'март 2016 '!AF67+'февраль 2016'!AF66+'январь 2016'!AF67</f>
        <v>1.6E-2</v>
      </c>
      <c r="AG72" s="18">
        <f>'март 2016 '!AG67+'февраль 2016'!AG66+'январь 2016'!AG67</f>
        <v>1.2E-2</v>
      </c>
      <c r="AH72" s="18">
        <f>'март 2016 '!AH67+'февраль 2016'!AH66+'январь 2016'!AH67</f>
        <v>1.6E-2</v>
      </c>
      <c r="AI72" s="18">
        <f>'март 2016 '!AI67+'февраль 2016'!AI66+'январь 2016'!AI67</f>
        <v>0</v>
      </c>
      <c r="AJ72" s="18">
        <f>'март 2016 '!AJ67+'февраль 2016'!AJ66+'январь 2016'!AJ67</f>
        <v>4.0000000000000001E-3</v>
      </c>
      <c r="AK72" s="18">
        <f>'март 2016 '!AK67+'февраль 2016'!AK66+'январь 2016'!AK67</f>
        <v>8.0000000000000002E-3</v>
      </c>
      <c r="AL72" s="18">
        <f>'март 2016 '!AL67+'февраль 2016'!AL66+'январь 2016'!AL67</f>
        <v>0</v>
      </c>
      <c r="AM72" s="18">
        <f>'март 2016 '!AM67+'февраль 2016'!AM66+'январь 2016'!AM67</f>
        <v>1.3000000000000001E-2</v>
      </c>
      <c r="AN72" s="18">
        <f>'март 2016 '!AN67+'февраль 2016'!AN66+'январь 2016'!AN67</f>
        <v>0</v>
      </c>
      <c r="AO72" s="18">
        <f>'март 2016 '!AO67+'февраль 2016'!AO66+'январь 2016'!AO67</f>
        <v>0</v>
      </c>
      <c r="AP72" s="18">
        <f>'март 2016 '!AP67+'февраль 2016'!AP66+'январь 2016'!AP67</f>
        <v>0</v>
      </c>
      <c r="AQ72" s="18">
        <f>'март 2016 '!AQ67+'февраль 2016'!AQ66+'январь 2016'!AQ67</f>
        <v>0</v>
      </c>
      <c r="AR72" s="18">
        <f>'март 2016 '!AR67+'февраль 2016'!AR66+'январь 2016'!AR67</f>
        <v>0</v>
      </c>
      <c r="AS72" s="18">
        <f>'март 2016 '!AS67+'февраль 2016'!AS66+'январь 2016'!AS67</f>
        <v>0</v>
      </c>
      <c r="AT72" s="18">
        <f>'март 2016 '!AT67+'февраль 2016'!AT66+'январь 2016'!AT67</f>
        <v>0.01</v>
      </c>
      <c r="AU72" s="18">
        <f>'март 2016 '!AU67+'февраль 2016'!AU66+'январь 2016'!AU67</f>
        <v>1.8000000000000002E-2</v>
      </c>
      <c r="AV72" s="18">
        <f>'март 2016 '!AV67+'февраль 2016'!AV66+'январь 2016'!AV67</f>
        <v>5.0000000000000001E-3</v>
      </c>
      <c r="AW72" s="18">
        <f>'март 2016 '!AW67+'февраль 2016'!AW66+'январь 2016'!AW67</f>
        <v>0</v>
      </c>
      <c r="AX72" s="18">
        <f>'март 2016 '!AX67+'февраль 2016'!AX66+'январь 2016'!AX67</f>
        <v>0</v>
      </c>
      <c r="AY72" s="18">
        <f>'март 2016 '!AY67+'февраль 2016'!AY66+'январь 2016'!AY67</f>
        <v>0</v>
      </c>
      <c r="AZ72" s="18">
        <f>'март 2016 '!AZ67+'февраль 2016'!AZ66+'январь 2016'!AZ67</f>
        <v>1E-3</v>
      </c>
      <c r="BA72" s="18">
        <f>'март 2016 '!BA67+'февраль 2016'!BA66+'январь 2016'!BA67</f>
        <v>0</v>
      </c>
      <c r="BB72" s="18">
        <f>'март 2016 '!BB67+'февраль 2016'!BB66+'январь 2016'!BB67</f>
        <v>2E-3</v>
      </c>
      <c r="BC72" s="18">
        <f>'март 2016 '!BC67+'февраль 2016'!BC66+'январь 2016'!BC67</f>
        <v>1.3000000000000001E-2</v>
      </c>
      <c r="BD72" s="18">
        <f>'март 2016 '!BD67+'февраль 2016'!BD66+'январь 2016'!BD67</f>
        <v>0</v>
      </c>
      <c r="BE72" s="18">
        <f>'март 2016 '!BE67+'февраль 2016'!BE66+'январь 2016'!BE67</f>
        <v>0</v>
      </c>
      <c r="BF72" s="18">
        <f>'март 2016 '!BF67+'февраль 2016'!BF66+'январь 2016'!BF67</f>
        <v>0</v>
      </c>
      <c r="BG72" s="18">
        <f>'март 2016 '!BG67+'февраль 2016'!BG66+'январь 2016'!BG67</f>
        <v>2.0999999999999998E-2</v>
      </c>
      <c r="BH72" s="18">
        <f>'март 2016 '!BH67+'февраль 2016'!BH66+'январь 2016'!BH67</f>
        <v>0</v>
      </c>
      <c r="BI72" s="18">
        <f>'март 2016 '!BI67+'февраль 2016'!BI66+'январь 2016'!BI67</f>
        <v>0</v>
      </c>
      <c r="BJ72" s="18">
        <f>'март 2016 '!BJ67+'февраль 2016'!BJ66+'январь 2016'!BJ67</f>
        <v>2E-3</v>
      </c>
      <c r="BK72" s="18">
        <f>'март 2016 '!BK67+'февраль 2016'!BK66+'январь 2016'!BK67</f>
        <v>0</v>
      </c>
      <c r="BL72" s="18">
        <f>'март 2016 '!BL67+'февраль 2016'!BL66+'январь 2016'!BL67</f>
        <v>0</v>
      </c>
      <c r="BM72" s="18">
        <f>'март 2016 '!BM67+'февраль 2016'!BM66+'январь 2016'!BM67</f>
        <v>3.0000000000000001E-3</v>
      </c>
      <c r="BN72" s="18">
        <f>'март 2016 '!BN67+'февраль 2016'!BN66+'январь 2016'!BN67</f>
        <v>0</v>
      </c>
      <c r="BO72" s="18">
        <f>'март 2016 '!BO67+'февраль 2016'!BO66+'январь 2016'!BO67</f>
        <v>5.0000000000000001E-3</v>
      </c>
      <c r="BP72" s="18">
        <f>'март 2016 '!BP67+'февраль 2016'!BP66+'январь 2016'!BP67</f>
        <v>0</v>
      </c>
      <c r="BQ72" s="18">
        <f>'март 2016 '!BQ67+'февраль 2016'!BQ66+'январь 2016'!BQ67</f>
        <v>0</v>
      </c>
      <c r="BR72" s="18">
        <f>'март 2016 '!BR67+'февраль 2016'!BR66+'январь 2016'!BR67</f>
        <v>0</v>
      </c>
      <c r="BS72" s="18">
        <f>'март 2016 '!BS67+'февраль 2016'!BS66+'январь 2016'!BS67</f>
        <v>0</v>
      </c>
      <c r="BT72" s="18">
        <f>'март 2016 '!BT67+'февраль 2016'!BT66+'январь 2016'!BT67</f>
        <v>3.0000000000000001E-3</v>
      </c>
      <c r="BU72" s="18">
        <f>'март 2016 '!BU67+'февраль 2016'!BU66+'январь 2016'!BU67</f>
        <v>0</v>
      </c>
      <c r="BV72" s="18">
        <f>'март 2016 '!BV67+'февраль 2016'!BV66+'январь 2016'!BV67</f>
        <v>0</v>
      </c>
      <c r="BW72" s="18">
        <f>'март 2016 '!BW67+'февраль 2016'!BW66+'январь 2016'!BW67</f>
        <v>0</v>
      </c>
      <c r="BX72" s="18">
        <f>'март 2016 '!BX67+'февраль 2016'!BX66+'январь 2016'!BX67</f>
        <v>0</v>
      </c>
      <c r="BY72" s="18">
        <f>'март 2016 '!BY67+'февраль 2016'!BY66+'январь 2016'!BY67</f>
        <v>0</v>
      </c>
      <c r="BZ72" s="18">
        <f>'март 2016 '!BZ67+'февраль 2016'!BZ66+'январь 2016'!BZ67</f>
        <v>0</v>
      </c>
      <c r="CA72" s="18">
        <f>'март 2016 '!CA67+'февраль 2016'!CA66+'январь 2016'!CA67</f>
        <v>9.0000000000000011E-3</v>
      </c>
      <c r="CB72" s="18">
        <f>'март 2016 '!CB67+'февраль 2016'!CB66+'январь 2016'!CB67</f>
        <v>1.2E-2</v>
      </c>
      <c r="CC72" s="18">
        <f>'март 2016 '!CC67+'февраль 2016'!CC66+'январь 2016'!CC67</f>
        <v>0</v>
      </c>
      <c r="CD72" s="18">
        <f>'март 2016 '!CD67+'февраль 2016'!CD66+'январь 2016'!CD67</f>
        <v>0</v>
      </c>
      <c r="CE72" s="18">
        <f>'март 2016 '!CE67+'февраль 2016'!CE66+'январь 2016'!CE67</f>
        <v>0</v>
      </c>
      <c r="CF72" s="18">
        <f>'март 2016 '!CF67+'февраль 2016'!CF66+'январь 2016'!CF67</f>
        <v>0</v>
      </c>
      <c r="CG72" s="18">
        <f>'март 2016 '!CG67+'февраль 2016'!CG66+'январь 2016'!CG67</f>
        <v>0</v>
      </c>
      <c r="CH72" s="18">
        <f>'март 2016 '!CH67+'февраль 2016'!CH66+'январь 2016'!CH67</f>
        <v>0</v>
      </c>
      <c r="CI72" s="18">
        <f>'март 2016 '!CI67+'февраль 2016'!CI66+'январь 2016'!CI67</f>
        <v>0</v>
      </c>
      <c r="CJ72" s="18">
        <f>'март 2016 '!CJ67+'февраль 2016'!CJ66+'январь 2016'!CJ67</f>
        <v>0</v>
      </c>
      <c r="CK72" s="18">
        <f>'март 2016 '!CK67+'февраль 2016'!CK66+'январь 2016'!CK67</f>
        <v>0</v>
      </c>
      <c r="CL72" s="18">
        <f>'март 2016 '!CL67+'февраль 2016'!CL66+'январь 2016'!CL67</f>
        <v>4.0000000000000001E-3</v>
      </c>
      <c r="CM72" s="18">
        <f>'март 2016 '!CM67+'февраль 2016'!CM66+'январь 2016'!CM67</f>
        <v>1.6E-2</v>
      </c>
      <c r="CN72" s="18">
        <f>'март 2016 '!CN67+'февраль 2016'!CN66+'январь 2016'!CN67</f>
        <v>2E-3</v>
      </c>
      <c r="CO72" s="18">
        <f>'март 2016 '!CO67+'февраль 2016'!CO66+'январь 2016'!CO67</f>
        <v>0</v>
      </c>
      <c r="CP72" s="18">
        <f>'март 2016 '!CP67+'февраль 2016'!CP66+'январь 2016'!CP67</f>
        <v>2.1000000000000001E-2</v>
      </c>
      <c r="CQ72" s="18">
        <f>'март 2016 '!CQ67+'февраль 2016'!CQ66+'январь 2016'!CQ67</f>
        <v>0.01</v>
      </c>
      <c r="CR72" s="18">
        <f>'март 2016 '!CR67+'февраль 2016'!CR66+'январь 2016'!CR67</f>
        <v>1.0999999999999999E-2</v>
      </c>
      <c r="CS72" s="18">
        <f>'март 2016 '!CS67+'февраль 2016'!CS66+'январь 2016'!CS67</f>
        <v>0</v>
      </c>
      <c r="CT72" s="18">
        <f>'март 2016 '!CT67+'февраль 2016'!CT66+'январь 2016'!CT67</f>
        <v>0</v>
      </c>
      <c r="CU72" s="18">
        <f>'март 2016 '!CU67+'февраль 2016'!CU66+'январь 2016'!CU67</f>
        <v>0</v>
      </c>
      <c r="CV72" s="18">
        <f>'март 2016 '!CV67+'февраль 2016'!CV66+'январь 2016'!CV67</f>
        <v>0</v>
      </c>
      <c r="CW72" s="18">
        <f>'март 2016 '!CW67+'февраль 2016'!CW66+'январь 2016'!CW67</f>
        <v>0</v>
      </c>
      <c r="CX72" s="18">
        <f>'март 2016 '!CX67+'февраль 2016'!CX66+'январь 2016'!CX67</f>
        <v>0</v>
      </c>
      <c r="CY72" s="18">
        <f>'март 2016 '!CY67+'февраль 2016'!CY66+'январь 2016'!CY67</f>
        <v>1.4999999999999999E-2</v>
      </c>
      <c r="CZ72" s="18">
        <f>'март 2016 '!CZ67+'февраль 2016'!CZ66+'январь 2016'!CZ67</f>
        <v>0</v>
      </c>
      <c r="DA72" s="18">
        <f>'март 2016 '!DA67+'февраль 2016'!DA66+'январь 2016'!DA67</f>
        <v>0</v>
      </c>
      <c r="DB72" s="18">
        <f>'март 2016 '!DB67+'февраль 2016'!DB66+'январь 2016'!DB67</f>
        <v>0</v>
      </c>
      <c r="DC72" s="18">
        <f>'март 2016 '!DC67+'февраль 2016'!DC66+'январь 2016'!DC67</f>
        <v>0</v>
      </c>
      <c r="DD72" s="18">
        <f>'март 2016 '!DD67+'февраль 2016'!DD66+'январь 2016'!DD67</f>
        <v>0</v>
      </c>
      <c r="DE72" s="18">
        <f>'март 2016 '!DE67+'февраль 2016'!DE66+'январь 2016'!DE67</f>
        <v>0</v>
      </c>
      <c r="DF72" s="18">
        <f>'март 2016 '!DF67+'февраль 2016'!DF66+'январь 2016'!DF67</f>
        <v>0</v>
      </c>
      <c r="DG72" s="18">
        <f>'март 2016 '!DG67+'февраль 2016'!DG66+'январь 2016'!DG67</f>
        <v>0</v>
      </c>
      <c r="DH72" s="18">
        <f>'март 2016 '!DH67+'февраль 2016'!DH66+'январь 2016'!DH67</f>
        <v>0</v>
      </c>
      <c r="DI72" s="18">
        <f>'март 2016 '!DI67+'февраль 2016'!DI66+'январь 2016'!DI67</f>
        <v>0</v>
      </c>
      <c r="DJ72" s="18">
        <f>'март 2016 '!DJ67+'февраль 2016'!DJ66+'январь 2016'!DJ67</f>
        <v>0</v>
      </c>
      <c r="DK72" s="18">
        <f>'март 2016 '!DK67+'февраль 2016'!DK66+'январь 2016'!DK67</f>
        <v>4.8000000000000001E-2</v>
      </c>
      <c r="DL72" s="18">
        <f>'март 2016 '!DL67+'февраль 2016'!DL66+'январь 2016'!DL67</f>
        <v>2.5000000000000001E-2</v>
      </c>
      <c r="DM72" s="18">
        <f>'март 2016 '!DM67+'февраль 2016'!DM66+'январь 2016'!DM67</f>
        <v>0</v>
      </c>
      <c r="DN72" s="18">
        <f>'март 2016 '!DN67+'февраль 2016'!DN66+'январь 2016'!DN67</f>
        <v>0</v>
      </c>
      <c r="DO72" s="18">
        <f>'март 2016 '!DO67+'февраль 2016'!DO66+'январь 2016'!DO67</f>
        <v>3.4000000000000002E-2</v>
      </c>
      <c r="DP72" s="18">
        <f>'март 2016 '!DP67+'февраль 2016'!DP66+'январь 2016'!DP67</f>
        <v>0</v>
      </c>
      <c r="DQ72" s="18">
        <f>'март 2016 '!DQ67+'февраль 2016'!DQ66+'январь 2016'!DQ67</f>
        <v>0</v>
      </c>
      <c r="DR72" s="18">
        <f>'март 2016 '!DR67+'февраль 2016'!DR66+'январь 2016'!DR67</f>
        <v>0</v>
      </c>
      <c r="DS72" s="18">
        <f>'март 2016 '!DS67+'февраль 2016'!DS66+'январь 2016'!DS67</f>
        <v>0</v>
      </c>
      <c r="DT72" s="18">
        <f>'март 2016 '!DT67+'февраль 2016'!DT66+'январь 2016'!DT67</f>
        <v>0</v>
      </c>
      <c r="DU72" s="18">
        <f>'март 2016 '!DU67+'февраль 2016'!DU66+'январь 2016'!DU67</f>
        <v>0</v>
      </c>
      <c r="DV72" s="18">
        <f>'март 2016 '!DV67+'февраль 2016'!DV66+'январь 2016'!DV67</f>
        <v>2E-3</v>
      </c>
      <c r="DW72" s="18">
        <f>'март 2016 '!DW67+'февраль 2016'!DW66+'январь 2016'!DW67</f>
        <v>0</v>
      </c>
      <c r="DX72" s="18">
        <f>'март 2016 '!DX67+'февраль 2016'!DX66+'январь 2016'!DX67</f>
        <v>0</v>
      </c>
      <c r="DY72" s="18">
        <f>'март 2016 '!DY67+'февраль 2016'!DY66+'январь 2016'!DY67</f>
        <v>4.3999999999999997E-2</v>
      </c>
      <c r="DZ72" s="18">
        <f>'март 2016 '!DZ67+'февраль 2016'!DZ66+'январь 2016'!DZ67</f>
        <v>0</v>
      </c>
      <c r="EA72" s="18">
        <f>'март 2016 '!EA67+'февраль 2016'!EA66+'январь 2016'!EA67</f>
        <v>0</v>
      </c>
      <c r="EB72" s="18">
        <f>'март 2016 '!EB67+'февраль 2016'!EB66+'январь 2016'!EB67</f>
        <v>0</v>
      </c>
      <c r="EC72" s="18">
        <f>'март 2016 '!EC67+'февраль 2016'!EC66+'январь 2016'!EC67</f>
        <v>0</v>
      </c>
      <c r="ED72" s="18">
        <f>'март 2016 '!ED67+'февраль 2016'!ED66+'январь 2016'!ED67</f>
        <v>0</v>
      </c>
      <c r="EE72" s="18">
        <f>'март 2016 '!EE67+'февраль 2016'!EE66+'январь 2016'!EE67</f>
        <v>0</v>
      </c>
      <c r="EF72" s="18">
        <f>'март 2016 '!EF67+'февраль 2016'!EF66+'январь 2016'!EF67</f>
        <v>0</v>
      </c>
      <c r="EG72" s="18">
        <f>'март 2016 '!EG67+'февраль 2016'!EG66+'январь 2016'!EG67</f>
        <v>0</v>
      </c>
      <c r="EH72" s="18">
        <f>'март 2016 '!EH67+'февраль 2016'!EH66+'январь 2016'!EH67</f>
        <v>0</v>
      </c>
      <c r="EI72" s="18">
        <f>'март 2016 '!EI67+'февраль 2016'!EI66+'январь 2016'!EI67</f>
        <v>0</v>
      </c>
      <c r="EJ72" s="18">
        <f>'март 2016 '!EJ67+'февраль 2016'!EJ66+'январь 2016'!EJ67</f>
        <v>0</v>
      </c>
      <c r="EK72" s="18">
        <f>'март 2016 '!EK67+'февраль 2016'!EK66+'январь 2016'!EK67</f>
        <v>0</v>
      </c>
      <c r="EL72" s="18">
        <f>'март 2016 '!EL67+'февраль 2016'!EL66+'январь 2016'!EL67</f>
        <v>1E-3</v>
      </c>
      <c r="EM72" s="18">
        <f>'март 2016 '!EM67+'февраль 2016'!EM66+'январь 2016'!EM67</f>
        <v>1E-3</v>
      </c>
      <c r="EN72" s="18">
        <f>'март 2016 '!EN67+'февраль 2016'!EN66+'январь 2016'!EN67</f>
        <v>1.6E-2</v>
      </c>
      <c r="EO72" s="18">
        <f>'март 2016 '!EO67+'февраль 2016'!EO66+'январь 2016'!EO67</f>
        <v>0</v>
      </c>
      <c r="EP72" s="18">
        <f>'март 2016 '!EP67+'февраль 2016'!EP66+'январь 2016'!EP67</f>
        <v>5.0000000000000001E-3</v>
      </c>
      <c r="EQ72" s="18">
        <f>'март 2016 '!EQ67+'февраль 2016'!EQ66+'январь 2016'!EQ67</f>
        <v>0</v>
      </c>
      <c r="ER72" s="18">
        <f>'март 2016 '!ER67+'февраль 2016'!ER66+'январь 2016'!ER67</f>
        <v>1.5E-3</v>
      </c>
      <c r="ES72" s="18">
        <f>'март 2016 '!ES67+'февраль 2016'!ES66+'январь 2016'!ES67</f>
        <v>0</v>
      </c>
      <c r="ET72" s="18">
        <f>'март 2016 '!ET67+'февраль 2016'!ET66+'январь 2016'!ET67</f>
        <v>0</v>
      </c>
      <c r="EU72" s="18">
        <f>'март 2016 '!EU67+'февраль 2016'!EU66+'январь 2016'!EU67</f>
        <v>0</v>
      </c>
      <c r="EV72" s="18">
        <f>'март 2016 '!EV67+'февраль 2016'!EV66+'январь 2016'!EV67</f>
        <v>0</v>
      </c>
      <c r="EW72" s="18">
        <f>'март 2016 '!EW67+'февраль 2016'!EW66+'январь 2016'!EW67</f>
        <v>1E-3</v>
      </c>
      <c r="EX72" s="18">
        <f>'март 2016 '!EX67+'февраль 2016'!EX66+'январь 2016'!EX67</f>
        <v>0</v>
      </c>
      <c r="EY72" s="18">
        <f>'март 2016 '!EY67+'февраль 2016'!EY66+'январь 2016'!EY67</f>
        <v>0</v>
      </c>
      <c r="EZ72" s="18">
        <f>'март 2016 '!EZ67+'февраль 2016'!EZ66+'январь 2016'!EZ67</f>
        <v>0</v>
      </c>
      <c r="FA72" s="18">
        <f>'март 2016 '!FA67+'февраль 2016'!FA66+'январь 2016'!FA67</f>
        <v>2E-3</v>
      </c>
      <c r="FB72" s="18">
        <f>'март 2016 '!FB67+'февраль 2016'!FB66+'январь 2016'!FB67</f>
        <v>0</v>
      </c>
      <c r="FC72" s="18">
        <f>'март 2016 '!FC67+'февраль 2016'!FC66+'январь 2016'!FC67</f>
        <v>0</v>
      </c>
      <c r="FD72" s="18">
        <f>'март 2016 '!FD67+'февраль 2016'!FD66+'январь 2016'!FD67</f>
        <v>0</v>
      </c>
      <c r="FE72" s="18">
        <f>'март 2016 '!FE67+'февраль 2016'!FE66+'январь 2016'!FE67</f>
        <v>5.0000000000000001E-3</v>
      </c>
      <c r="FF72" s="18">
        <f>'март 2016 '!FF67+'февраль 2016'!FF66+'январь 2016'!FF67</f>
        <v>0</v>
      </c>
      <c r="FG72" s="18">
        <f>'март 2016 '!FG67+'февраль 2016'!FG66+'январь 2016'!FG67</f>
        <v>1.4E-2</v>
      </c>
      <c r="FH72" s="18">
        <f>'март 2016 '!FH67+'февраль 2016'!FH66+'январь 2016'!FH67</f>
        <v>0</v>
      </c>
      <c r="FI72" s="18">
        <f>'март 2016 '!FI67+'февраль 2016'!FI66+'январь 2016'!FI67</f>
        <v>0</v>
      </c>
      <c r="FJ72" s="18">
        <f>'март 2016 '!FJ67+'февраль 2016'!FJ66+'январь 2016'!FJ67</f>
        <v>0</v>
      </c>
      <c r="FK72" s="18">
        <f>'март 2016 '!FK67+'февраль 2016'!FK66+'январь 2016'!FK67</f>
        <v>0</v>
      </c>
      <c r="FL72" s="18">
        <f>'март 2016 '!FL67+'февраль 2016'!FL66+'январь 2016'!FL67</f>
        <v>6.2E-2</v>
      </c>
      <c r="FM72" s="18">
        <f>'март 2016 '!FM67+'февраль 2016'!FM66+'январь 2016'!FM67</f>
        <v>4.0999999999999995E-2</v>
      </c>
      <c r="FN72" s="18">
        <f>'март 2016 '!FN67+'февраль 2016'!FN66+'январь 2016'!FN67</f>
        <v>1E-3</v>
      </c>
      <c r="FO72" s="18">
        <f>'март 2016 '!FO67+'февраль 2016'!FO66+'январь 2016'!FO67</f>
        <v>1.6500000000000001E-2</v>
      </c>
      <c r="FP72" s="18">
        <f>'март 2016 '!FP67+'февраль 2016'!FP66+'январь 2016'!FP67</f>
        <v>0</v>
      </c>
      <c r="FQ72" s="18">
        <f>'март 2016 '!FQ67+'февраль 2016'!FQ66+'январь 2016'!FQ67</f>
        <v>0</v>
      </c>
      <c r="FR72" s="18">
        <f>'март 2016 '!FR67+'февраль 2016'!FR66+'январь 2016'!FR67</f>
        <v>1.4E-2</v>
      </c>
      <c r="FS72" s="18">
        <f>'март 2016 '!FS67+'февраль 2016'!FS66+'январь 2016'!FS67</f>
        <v>0</v>
      </c>
      <c r="FT72" s="18">
        <f>'март 2016 '!FT67+'февраль 2016'!FT66+'январь 2016'!FT67</f>
        <v>1.0999999999999999E-2</v>
      </c>
      <c r="FU72" s="18">
        <f>'март 2016 '!FU67+'февраль 2016'!FU66+'январь 2016'!FU67</f>
        <v>0</v>
      </c>
      <c r="FV72" s="18">
        <f>'март 2016 '!FV67+'февраль 2016'!FV66+'январь 2016'!FV67</f>
        <v>0</v>
      </c>
      <c r="FW72" s="18">
        <f>'март 2016 '!FW67+'февраль 2016'!FW66+'январь 2016'!FW67</f>
        <v>0</v>
      </c>
      <c r="FX72" s="18">
        <f>'март 2016 '!FX67+'февраль 2016'!FX66+'январь 2016'!FX67</f>
        <v>1E-3</v>
      </c>
      <c r="FY72" s="18">
        <f>'март 2016 '!FY67+'февраль 2016'!FY66+'январь 2016'!FY67</f>
        <v>0.02</v>
      </c>
      <c r="FZ72" s="18">
        <f>'март 2016 '!FZ67+'февраль 2016'!FZ66+'январь 2016'!FZ67</f>
        <v>0</v>
      </c>
      <c r="GA72" s="18">
        <f>'март 2016 '!GA67+'февраль 2016'!GA66+'январь 2016'!GA67</f>
        <v>1.7000000000000001E-2</v>
      </c>
      <c r="GB72" s="18">
        <f>'март 2016 '!GB67+'февраль 2016'!GB66+'январь 2016'!GB67</f>
        <v>0</v>
      </c>
      <c r="GC72" s="18">
        <f>'март 2016 '!GC67+'февраль 2016'!GC66+'январь 2016'!GC67</f>
        <v>0</v>
      </c>
      <c r="GD72" s="18">
        <f>'март 2016 '!GD67+'февраль 2016'!GD66+'январь 2016'!GD67</f>
        <v>1.6E-2</v>
      </c>
      <c r="GE72" s="18">
        <f>'март 2016 '!GE67+'февраль 2016'!GE66+'январь 2016'!GE67</f>
        <v>0</v>
      </c>
      <c r="GF72" s="18">
        <f>'март 2016 '!GF67+'февраль 2016'!GF66+'январь 2016'!GF67</f>
        <v>0</v>
      </c>
      <c r="GG72" s="18">
        <f>'март 2016 '!GG67+'февраль 2016'!GG66+'январь 2016'!GG67</f>
        <v>0</v>
      </c>
      <c r="GH72" s="18">
        <f>'март 2016 '!GH67+'февраль 2016'!GH66+'январь 2016'!GH67</f>
        <v>0</v>
      </c>
      <c r="GI72" s="18">
        <f>'март 2016 '!GI67+'февраль 2016'!GI66+'январь 2016'!GI67</f>
        <v>0</v>
      </c>
      <c r="GJ72" s="18">
        <f>'март 2016 '!GJ67+'февраль 2016'!GJ66+'январь 2016'!GJ67</f>
        <v>4.0000000000000001E-3</v>
      </c>
      <c r="GK72" s="18">
        <f>'март 2016 '!GK67+'февраль 2016'!GK66+'январь 2016'!GK67</f>
        <v>0</v>
      </c>
      <c r="GL72" s="18">
        <f>'март 2016 '!GL67+'февраль 2016'!GL66+'январь 2016'!GL67</f>
        <v>0</v>
      </c>
      <c r="GM72" s="18">
        <f>'март 2016 '!GM67+'февраль 2016'!GM66+'январь 2016'!GM67</f>
        <v>0</v>
      </c>
      <c r="GN72" s="18">
        <f>'март 2016 '!GN67+'февраль 2016'!GN66+'январь 2016'!GN67</f>
        <v>3.0000000000000001E-3</v>
      </c>
      <c r="GO72" s="18">
        <f>'март 2016 '!GO67+'февраль 2016'!GO66+'январь 2016'!GO67</f>
        <v>0</v>
      </c>
      <c r="GP72" s="18">
        <f>'март 2016 '!GP67+'февраль 2016'!GP66+'январь 2016'!GP67</f>
        <v>0</v>
      </c>
      <c r="GQ72" s="18">
        <f>'март 2016 '!GQ67+'февраль 2016'!GQ66+'январь 2016'!GQ67</f>
        <v>0</v>
      </c>
      <c r="GR72" s="18">
        <f>'март 2016 '!GR67+'февраль 2016'!GR66+'январь 2016'!GR67</f>
        <v>0</v>
      </c>
      <c r="GS72" s="18">
        <f>'март 2016 '!GS67+'февраль 2016'!GS66+'январь 2016'!GS67</f>
        <v>0</v>
      </c>
      <c r="GT72" s="18">
        <f>'март 2016 '!GT67+'февраль 2016'!GT66+'январь 2016'!GT67</f>
        <v>0</v>
      </c>
      <c r="GU72" s="18">
        <f>'март 2016 '!GU67+'февраль 2016'!GU66+'январь 2016'!GU67</f>
        <v>0</v>
      </c>
      <c r="GV72" s="18">
        <f>'март 2016 '!GV67+'февраль 2016'!GV66+'январь 2016'!GV67</f>
        <v>2E-3</v>
      </c>
      <c r="GW72" s="18">
        <f>'март 2016 '!GW67+'февраль 2016'!GW66+'январь 2016'!GW67</f>
        <v>0</v>
      </c>
      <c r="GX72" s="18">
        <f>'март 2016 '!GX67+'февраль 2016'!GX66+'январь 2016'!GX67</f>
        <v>0</v>
      </c>
      <c r="GY72" s="18">
        <f>'март 2016 '!GY67+'февраль 2016'!GY66+'январь 2016'!GY67</f>
        <v>0</v>
      </c>
      <c r="GZ72" s="18">
        <f>'март 2016 '!GZ67+'февраль 2016'!GZ66+'январь 2016'!GZ67</f>
        <v>9.0000000000000011E-3</v>
      </c>
      <c r="HA72" s="18">
        <f>'март 2016 '!HA67+'февраль 2016'!HA66+'январь 2016'!HA67</f>
        <v>0.03</v>
      </c>
      <c r="HB72" s="18">
        <f>'март 2016 '!HB67+'февраль 2016'!HB66+'январь 2016'!HB67</f>
        <v>0</v>
      </c>
      <c r="HC72" s="18">
        <f>'март 2016 '!HC67+'февраль 2016'!HC66+'январь 2016'!HC67</f>
        <v>1E-3</v>
      </c>
      <c r="HD72" s="18">
        <f>'март 2016 '!HD67+'февраль 2016'!HD66+'январь 2016'!HD67</f>
        <v>0</v>
      </c>
      <c r="HE72" s="18">
        <f>'март 2016 '!HE67+'февраль 2016'!HE66+'январь 2016'!HE67</f>
        <v>0</v>
      </c>
      <c r="HF72" s="18">
        <f>'март 2016 '!HF67+'февраль 2016'!HF66+'январь 2016'!HF67</f>
        <v>0</v>
      </c>
      <c r="HG72" s="18">
        <f>'март 2016 '!HG67+'февраль 2016'!HG66+'январь 2016'!HG67</f>
        <v>1.0999999999999999E-2</v>
      </c>
      <c r="HH72" s="18">
        <f>'март 2016 '!HH67+'февраль 2016'!HH66+'январь 2016'!HH67</f>
        <v>0</v>
      </c>
      <c r="HI72" s="18">
        <f>'март 2016 '!HI67+'февраль 2016'!HI66+'январь 2016'!HI67</f>
        <v>0</v>
      </c>
      <c r="HJ72" s="18">
        <f>'март 2016 '!HJ67+'февраль 2016'!HJ66+'январь 2016'!HJ67</f>
        <v>0</v>
      </c>
      <c r="HK72" s="18">
        <f>'март 2016 '!HK67+'февраль 2016'!HK66+'январь 2016'!HK67</f>
        <v>0</v>
      </c>
      <c r="HL72" s="18">
        <f>'март 2016 '!HL67+'февраль 2016'!HL66+'январь 2016'!HL67</f>
        <v>0</v>
      </c>
      <c r="HM72" s="18">
        <f>'март 2016 '!HM67+'февраль 2016'!HM66+'январь 2016'!HM67</f>
        <v>0</v>
      </c>
      <c r="HN72" s="18">
        <f>'март 2016 '!HN67+'февраль 2016'!HN66+'январь 2016'!HN67</f>
        <v>0</v>
      </c>
      <c r="HO72" s="18">
        <f>'март 2016 '!HO67+'февраль 2016'!HO66+'январь 2016'!HO67</f>
        <v>0.23300000000000001</v>
      </c>
      <c r="HP72" s="18">
        <f>'март 2016 '!HP67+'февраль 2016'!HP66+'январь 2016'!HP67</f>
        <v>0</v>
      </c>
      <c r="HQ72" s="18">
        <f>'март 2016 '!HQ67+'февраль 2016'!HQ66+'январь 2016'!HQ67</f>
        <v>5.0000000000000001E-3</v>
      </c>
      <c r="HR72" s="18">
        <f>'март 2016 '!HR67+'февраль 2016'!HR66+'январь 2016'!HR67</f>
        <v>5.0000000000000001E-3</v>
      </c>
      <c r="HS72" s="18">
        <f>'март 2016 '!HS67+'февраль 2016'!HS66+'январь 2016'!HS67</f>
        <v>0</v>
      </c>
      <c r="HT72" s="18">
        <f>'март 2016 '!HT67+'февраль 2016'!HT66+'январь 2016'!HT67</f>
        <v>0</v>
      </c>
      <c r="HU72" s="18">
        <f>'март 2016 '!HU67+'февраль 2016'!HU66+'январь 2016'!HU67</f>
        <v>0</v>
      </c>
      <c r="HV72" s="18">
        <f>'март 2016 '!HV67+'февраль 2016'!HV66+'январь 2016'!HV67</f>
        <v>0</v>
      </c>
      <c r="HW72" s="18">
        <f>'март 2016 '!HW67+'февраль 2016'!HW66+'январь 2016'!HW67</f>
        <v>0</v>
      </c>
      <c r="HX72" s="18">
        <f>'март 2016 '!HX67+'февраль 2016'!HX66+'январь 2016'!HX67</f>
        <v>1E-3</v>
      </c>
      <c r="HY72" s="18">
        <f>'март 2016 '!HY67+'февраль 2016'!HY66+'январь 2016'!HY67</f>
        <v>0</v>
      </c>
      <c r="HZ72" s="18">
        <f>'март 2016 '!HZ67+'февраль 2016'!HZ66+'январь 2016'!HZ67</f>
        <v>2E-3</v>
      </c>
      <c r="IA72" s="18">
        <f>'март 2016 '!IA67+'февраль 2016'!IA66+'январь 2016'!IA67</f>
        <v>0</v>
      </c>
      <c r="IB72" s="18">
        <f>'март 2016 '!IB67+'февраль 2016'!IB66+'январь 2016'!IB67</f>
        <v>0</v>
      </c>
      <c r="IC72" s="18">
        <f>'март 2016 '!IC67+'февраль 2016'!IC66+'январь 2016'!IC67</f>
        <v>0</v>
      </c>
      <c r="ID72" s="18">
        <f>'март 2016 '!ID67+'февраль 2016'!ID66+'январь 2016'!ID67</f>
        <v>6.8000000000000005E-2</v>
      </c>
      <c r="IE72" s="18">
        <f>'март 2016 '!IE67+'февраль 2016'!IE66+'январь 2016'!IE67</f>
        <v>4.0000000000000001E-3</v>
      </c>
      <c r="IF72" s="18">
        <f>'март 2016 '!IF67+'февраль 2016'!IF66+'январь 2016'!IF67</f>
        <v>0</v>
      </c>
    </row>
    <row r="73" spans="1:240" ht="13.5" customHeight="1">
      <c r="A73" s="15"/>
      <c r="B73" s="44"/>
      <c r="C73" s="16" t="s">
        <v>17</v>
      </c>
      <c r="D73" s="38">
        <f t="shared" ref="D73:D84" si="6">E73+F73</f>
        <v>1268.49</v>
      </c>
      <c r="E73" s="24">
        <f>E75+E77+E79+E81</f>
        <v>1268.49</v>
      </c>
      <c r="F73" s="24"/>
      <c r="G73" s="18">
        <f>'март 2016 '!G68+'февраль 2016'!G67+'январь 2016'!G68</f>
        <v>0</v>
      </c>
      <c r="H73" s="18">
        <f>'март 2016 '!H68+'февраль 2016'!H67+'январь 2016'!H68</f>
        <v>0</v>
      </c>
      <c r="I73" s="18">
        <f>'март 2016 '!I68+'февраль 2016'!I67+'январь 2016'!I68</f>
        <v>0</v>
      </c>
      <c r="J73" s="18">
        <f>'март 2016 '!J68+'февраль 2016'!J67+'январь 2016'!J68</f>
        <v>0</v>
      </c>
      <c r="K73" s="18">
        <f>'март 2016 '!K68+'февраль 2016'!K67+'январь 2016'!K68</f>
        <v>4.9320000000000004</v>
      </c>
      <c r="L73" s="18">
        <f>'март 2016 '!L68+'февраль 2016'!L67+'январь 2016'!L68</f>
        <v>0</v>
      </c>
      <c r="M73" s="18">
        <f>'март 2016 '!M68+'февраль 2016'!M67+'январь 2016'!M68</f>
        <v>0</v>
      </c>
      <c r="N73" s="18">
        <f>'март 2016 '!N68+'февраль 2016'!N67+'январь 2016'!N68</f>
        <v>0</v>
      </c>
      <c r="O73" s="18">
        <f>'март 2016 '!O68+'февраль 2016'!O67+'январь 2016'!O68</f>
        <v>0</v>
      </c>
      <c r="P73" s="18">
        <f>'март 2016 '!P68+'февраль 2016'!P67+'январь 2016'!P68</f>
        <v>0</v>
      </c>
      <c r="Q73" s="18">
        <f>'март 2016 '!Q68+'февраль 2016'!Q67+'январь 2016'!Q68</f>
        <v>0</v>
      </c>
      <c r="R73" s="18">
        <f>'март 2016 '!R68+'февраль 2016'!R67+'январь 2016'!R68</f>
        <v>0</v>
      </c>
      <c r="S73" s="18">
        <f>'март 2016 '!S68+'февраль 2016'!S67+'январь 2016'!S68</f>
        <v>2.7610000000000001</v>
      </c>
      <c r="T73" s="18">
        <f>'март 2016 '!T68+'февраль 2016'!T67+'январь 2016'!T68</f>
        <v>0</v>
      </c>
      <c r="U73" s="18">
        <f>'март 2016 '!U68+'февраль 2016'!U67+'январь 2016'!U68</f>
        <v>5.9180000000000001</v>
      </c>
      <c r="V73" s="18">
        <f>'март 2016 '!V68+'февраль 2016'!V67+'январь 2016'!V68</f>
        <v>2.7610000000000001</v>
      </c>
      <c r="W73" s="18">
        <f>'март 2016 '!W68+'февраль 2016'!W67+'январь 2016'!W68</f>
        <v>0</v>
      </c>
      <c r="X73" s="18">
        <f>'март 2016 '!X68+'февраль 2016'!X67+'январь 2016'!X68</f>
        <v>0</v>
      </c>
      <c r="Y73" s="18">
        <f>'март 2016 '!Y68+'февраль 2016'!Y67+'январь 2016'!Y68</f>
        <v>0</v>
      </c>
      <c r="Z73" s="18">
        <f>'март 2016 '!Z68+'февраль 2016'!Z67+'январь 2016'!Z68</f>
        <v>0</v>
      </c>
      <c r="AA73" s="18">
        <f>'март 2016 '!AA68+'февраль 2016'!AA67+'январь 2016'!AA68</f>
        <v>0</v>
      </c>
      <c r="AB73" s="18">
        <f>'март 2016 '!AB68+'февраль 2016'!AB67+'январь 2016'!AB68</f>
        <v>0</v>
      </c>
      <c r="AC73" s="18">
        <f>'март 2016 '!AC68+'февраль 2016'!AC67+'январь 2016'!AC68</f>
        <v>0</v>
      </c>
      <c r="AD73" s="18">
        <f>'март 2016 '!AD68+'февраль 2016'!AD67+'январь 2016'!AD68</f>
        <v>0</v>
      </c>
      <c r="AE73" s="18">
        <f>'март 2016 '!AE68+'февраль 2016'!AE67+'январь 2016'!AE68</f>
        <v>14.426000000000002</v>
      </c>
      <c r="AF73" s="18">
        <f>'март 2016 '!AF68+'февраль 2016'!AF67+'январь 2016'!AF68</f>
        <v>17.096</v>
      </c>
      <c r="AG73" s="18">
        <f>'март 2016 '!AG68+'февраль 2016'!AG67+'январь 2016'!AG68</f>
        <v>13.665000000000001</v>
      </c>
      <c r="AH73" s="18">
        <f>'март 2016 '!AH68+'февраль 2016'!AH67+'январь 2016'!AH68</f>
        <v>18.507000000000001</v>
      </c>
      <c r="AI73" s="18">
        <f>'март 2016 '!AI68+'февраль 2016'!AI67+'январь 2016'!AI68</f>
        <v>0</v>
      </c>
      <c r="AJ73" s="18">
        <f>'март 2016 '!AJ68+'февраль 2016'!AJ67+'январь 2016'!AJ68</f>
        <v>3.363</v>
      </c>
      <c r="AK73" s="18">
        <f>'март 2016 '!AK68+'февраль 2016'!AK67+'январь 2016'!AK68</f>
        <v>14.473000000000001</v>
      </c>
      <c r="AL73" s="18">
        <f>'март 2016 '!AL68+'февраль 2016'!AL67+'январь 2016'!AL68</f>
        <v>0</v>
      </c>
      <c r="AM73" s="18">
        <f>'март 2016 '!AM68+'февраль 2016'!AM67+'январь 2016'!AM68</f>
        <v>15.313000000000001</v>
      </c>
      <c r="AN73" s="18">
        <f>'март 2016 '!AN68+'февраль 2016'!AN67+'январь 2016'!AN68</f>
        <v>0</v>
      </c>
      <c r="AO73" s="18">
        <f>'март 2016 '!AO68+'февраль 2016'!AO67+'январь 2016'!AO68</f>
        <v>0</v>
      </c>
      <c r="AP73" s="18">
        <f>'март 2016 '!AP68+'февраль 2016'!AP67+'январь 2016'!AP68</f>
        <v>0</v>
      </c>
      <c r="AQ73" s="18">
        <f>'март 2016 '!AQ68+'февраль 2016'!AQ67+'январь 2016'!AQ68</f>
        <v>0</v>
      </c>
      <c r="AR73" s="18">
        <f>'март 2016 '!AR68+'февраль 2016'!AR67+'январь 2016'!AR68</f>
        <v>0</v>
      </c>
      <c r="AS73" s="18">
        <f>'март 2016 '!AS68+'февраль 2016'!AS67+'январь 2016'!AS68</f>
        <v>0</v>
      </c>
      <c r="AT73" s="18">
        <f>'март 2016 '!AT68+'февраль 2016'!AT67+'январь 2016'!AT68</f>
        <v>13.247</v>
      </c>
      <c r="AU73" s="18">
        <f>'март 2016 '!AU68+'февраль 2016'!AU67+'январь 2016'!AU68</f>
        <v>19.679000000000002</v>
      </c>
      <c r="AV73" s="18">
        <f>'март 2016 '!AV68+'февраль 2016'!AV67+'январь 2016'!AV68</f>
        <v>7.5230000000000006</v>
      </c>
      <c r="AW73" s="18">
        <f>'март 2016 '!AW68+'февраль 2016'!AW67+'январь 2016'!AW68</f>
        <v>0</v>
      </c>
      <c r="AX73" s="18">
        <f>'март 2016 '!AX68+'февраль 2016'!AX67+'январь 2016'!AX68</f>
        <v>0</v>
      </c>
      <c r="AY73" s="18">
        <f>'март 2016 '!AY68+'февраль 2016'!AY67+'январь 2016'!AY68</f>
        <v>0</v>
      </c>
      <c r="AZ73" s="18">
        <f>'март 2016 '!AZ68+'февраль 2016'!AZ67+'январь 2016'!AZ68</f>
        <v>0.99</v>
      </c>
      <c r="BA73" s="18">
        <f>'март 2016 '!BA68+'февраль 2016'!BA67+'январь 2016'!BA68</f>
        <v>0</v>
      </c>
      <c r="BB73" s="18">
        <f>'март 2016 '!BB68+'февраль 2016'!BB67+'январь 2016'!BB68</f>
        <v>1.6830000000000001</v>
      </c>
      <c r="BC73" s="18">
        <f>'март 2016 '!BC68+'февраль 2016'!BC67+'январь 2016'!BC68</f>
        <v>15.313000000000001</v>
      </c>
      <c r="BD73" s="18">
        <f>'март 2016 '!BD68+'февраль 2016'!BD67+'январь 2016'!BD68</f>
        <v>0</v>
      </c>
      <c r="BE73" s="18">
        <f>'март 2016 '!BE68+'февраль 2016'!BE67+'январь 2016'!BE68</f>
        <v>0</v>
      </c>
      <c r="BF73" s="18">
        <f>'март 2016 '!BF68+'февраль 2016'!BF67+'январь 2016'!BF68</f>
        <v>0</v>
      </c>
      <c r="BG73" s="18">
        <f>'март 2016 '!BG68+'февраль 2016'!BG67+'январь 2016'!BG68</f>
        <v>32.290999999999997</v>
      </c>
      <c r="BH73" s="18">
        <f>'март 2016 '!BH68+'февраль 2016'!BH67+'январь 2016'!BH68</f>
        <v>0</v>
      </c>
      <c r="BI73" s="18">
        <f>'март 2016 '!BI68+'февраль 2016'!BI67+'январь 2016'!BI68</f>
        <v>0</v>
      </c>
      <c r="BJ73" s="18">
        <f>'март 2016 '!BJ68+'февраль 2016'!BJ67+'январь 2016'!BJ68</f>
        <v>1.84</v>
      </c>
      <c r="BK73" s="18">
        <f>'март 2016 '!BK68+'февраль 2016'!BK67+'январь 2016'!BK68</f>
        <v>0</v>
      </c>
      <c r="BL73" s="18">
        <f>'март 2016 '!BL68+'февраль 2016'!BL67+'январь 2016'!BL68</f>
        <v>0</v>
      </c>
      <c r="BM73" s="18">
        <f>'март 2016 '!BM68+'февраль 2016'!BM67+'январь 2016'!BM68</f>
        <v>2.6019999999999999</v>
      </c>
      <c r="BN73" s="18">
        <f>'март 2016 '!BN68+'февраль 2016'!BN67+'январь 2016'!BN68</f>
        <v>0</v>
      </c>
      <c r="BO73" s="18">
        <f>'март 2016 '!BO68+'февраль 2016'!BO67+'январь 2016'!BO68</f>
        <v>4.9320000000000004</v>
      </c>
      <c r="BP73" s="18">
        <f>'март 2016 '!BP68+'февраль 2016'!BP67+'январь 2016'!BP68</f>
        <v>0</v>
      </c>
      <c r="BQ73" s="18">
        <f>'март 2016 '!BQ68+'февраль 2016'!BQ67+'январь 2016'!BQ68</f>
        <v>0</v>
      </c>
      <c r="BR73" s="18">
        <f>'март 2016 '!BR68+'февраль 2016'!BR67+'январь 2016'!BR68</f>
        <v>0</v>
      </c>
      <c r="BS73" s="18">
        <f>'март 2016 '!BS68+'февраль 2016'!BS67+'январь 2016'!BS68</f>
        <v>0</v>
      </c>
      <c r="BT73" s="18">
        <f>'март 2016 '!BT68+'февраль 2016'!BT67+'январь 2016'!BT68</f>
        <v>2.7610000000000001</v>
      </c>
      <c r="BU73" s="18">
        <f>'март 2016 '!BU68+'февраль 2016'!BU67+'январь 2016'!BU68</f>
        <v>0</v>
      </c>
      <c r="BV73" s="18">
        <f>'март 2016 '!BV68+'февраль 2016'!BV67+'январь 2016'!BV68</f>
        <v>0</v>
      </c>
      <c r="BW73" s="18">
        <f>'март 2016 '!BW68+'февраль 2016'!BW67+'январь 2016'!BW68</f>
        <v>0</v>
      </c>
      <c r="BX73" s="18">
        <f>'март 2016 '!BX68+'февраль 2016'!BX67+'январь 2016'!BX68</f>
        <v>0</v>
      </c>
      <c r="BY73" s="18">
        <f>'март 2016 '!BY68+'февраль 2016'!BY67+'январь 2016'!BY68</f>
        <v>0</v>
      </c>
      <c r="BZ73" s="18">
        <f>'март 2016 '!BZ68+'февраль 2016'!BZ67+'январь 2016'!BZ68</f>
        <v>0</v>
      </c>
      <c r="CA73" s="18">
        <f>'март 2016 '!CA68+'февраль 2016'!CA67+'январь 2016'!CA68</f>
        <v>9.5380000000000003</v>
      </c>
      <c r="CB73" s="18">
        <f>'март 2016 '!CB68+'февраль 2016'!CB67+'январь 2016'!CB68</f>
        <v>11.874000000000001</v>
      </c>
      <c r="CC73" s="18">
        <f>'март 2016 '!CC68+'февраль 2016'!CC67+'январь 2016'!CC68</f>
        <v>0</v>
      </c>
      <c r="CD73" s="18">
        <f>'март 2016 '!CD68+'февраль 2016'!CD67+'январь 2016'!CD68</f>
        <v>0</v>
      </c>
      <c r="CE73" s="18">
        <f>'март 2016 '!CE68+'февраль 2016'!CE67+'январь 2016'!CE68</f>
        <v>0</v>
      </c>
      <c r="CF73" s="18">
        <f>'март 2016 '!CF68+'февраль 2016'!CF67+'январь 2016'!CF68</f>
        <v>0</v>
      </c>
      <c r="CG73" s="18">
        <f>'март 2016 '!CG68+'февраль 2016'!CG67+'январь 2016'!CG68</f>
        <v>0</v>
      </c>
      <c r="CH73" s="18">
        <f>'март 2016 '!CH68+'февраль 2016'!CH67+'январь 2016'!CH68</f>
        <v>0</v>
      </c>
      <c r="CI73" s="18">
        <f>'март 2016 '!CI68+'февраль 2016'!CI67+'январь 2016'!CI68</f>
        <v>0</v>
      </c>
      <c r="CJ73" s="18">
        <f>'март 2016 '!CJ68+'февраль 2016'!CJ67+'январь 2016'!CJ68</f>
        <v>0</v>
      </c>
      <c r="CK73" s="18">
        <f>'март 2016 '!CK68+'февраль 2016'!CK67+'январь 2016'!CK68</f>
        <v>0</v>
      </c>
      <c r="CL73" s="18">
        <f>'март 2016 '!CL68+'февраль 2016'!CL67+'январь 2016'!CL68</f>
        <v>3.3650000000000002</v>
      </c>
      <c r="CM73" s="18">
        <f>'март 2016 '!CM68+'февраль 2016'!CM67+'январь 2016'!CM68</f>
        <v>13.914999999999999</v>
      </c>
      <c r="CN73" s="18">
        <f>'март 2016 '!CN68+'февраль 2016'!CN67+'январь 2016'!CN68</f>
        <v>3.62</v>
      </c>
      <c r="CO73" s="18">
        <f>'март 2016 '!CO68+'февраль 2016'!CO67+'январь 2016'!CO68</f>
        <v>0</v>
      </c>
      <c r="CP73" s="18">
        <f>'март 2016 '!CP68+'февраль 2016'!CP67+'январь 2016'!CP68</f>
        <v>22.649000000000001</v>
      </c>
      <c r="CQ73" s="18">
        <f>'март 2016 '!CQ68+'февраль 2016'!CQ67+'январь 2016'!CQ68</f>
        <v>11.2</v>
      </c>
      <c r="CR73" s="18">
        <f>'март 2016 '!CR68+'февраль 2016'!CR67+'январь 2016'!CR68</f>
        <v>12.824</v>
      </c>
      <c r="CS73" s="18">
        <f>'март 2016 '!CS68+'февраль 2016'!CS67+'январь 2016'!CS68</f>
        <v>0</v>
      </c>
      <c r="CT73" s="18">
        <f>'март 2016 '!CT68+'февраль 2016'!CT67+'январь 2016'!CT68</f>
        <v>0</v>
      </c>
      <c r="CU73" s="18">
        <f>'март 2016 '!CU68+'февраль 2016'!CU67+'январь 2016'!CU68</f>
        <v>0</v>
      </c>
      <c r="CV73" s="18">
        <f>'март 2016 '!CV68+'февраль 2016'!CV67+'январь 2016'!CV68</f>
        <v>0</v>
      </c>
      <c r="CW73" s="18">
        <f>'март 2016 '!CW68+'февраль 2016'!CW67+'январь 2016'!CW68</f>
        <v>0</v>
      </c>
      <c r="CX73" s="18">
        <f>'март 2016 '!CX68+'февраль 2016'!CX67+'январь 2016'!CX68</f>
        <v>0</v>
      </c>
      <c r="CY73" s="18">
        <f>'март 2016 '!CY68+'февраль 2016'!CY67+'январь 2016'!CY68</f>
        <v>15.295999999999999</v>
      </c>
      <c r="CZ73" s="18">
        <f>'март 2016 '!CZ68+'февраль 2016'!CZ67+'январь 2016'!CZ68</f>
        <v>0</v>
      </c>
      <c r="DA73" s="18">
        <f>'март 2016 '!DA68+'февраль 2016'!DA67+'январь 2016'!DA68</f>
        <v>0</v>
      </c>
      <c r="DB73" s="18">
        <f>'март 2016 '!DB68+'февраль 2016'!DB67+'январь 2016'!DB68</f>
        <v>0</v>
      </c>
      <c r="DC73" s="18">
        <f>'март 2016 '!DC68+'февраль 2016'!DC67+'январь 2016'!DC68</f>
        <v>0</v>
      </c>
      <c r="DD73" s="18">
        <f>'март 2016 '!DD68+'февраль 2016'!DD67+'январь 2016'!DD68</f>
        <v>0</v>
      </c>
      <c r="DE73" s="18">
        <f>'март 2016 '!DE68+'февраль 2016'!DE67+'январь 2016'!DE68</f>
        <v>0</v>
      </c>
      <c r="DF73" s="18">
        <f>'март 2016 '!DF68+'февраль 2016'!DF67+'январь 2016'!DF68</f>
        <v>0</v>
      </c>
      <c r="DG73" s="18">
        <f>'март 2016 '!DG68+'февраль 2016'!DG67+'январь 2016'!DG68</f>
        <v>0</v>
      </c>
      <c r="DH73" s="18">
        <f>'март 2016 '!DH68+'февраль 2016'!DH67+'январь 2016'!DH68</f>
        <v>0</v>
      </c>
      <c r="DI73" s="18">
        <f>'март 2016 '!DI68+'февраль 2016'!DI67+'январь 2016'!DI68</f>
        <v>0</v>
      </c>
      <c r="DJ73" s="18">
        <f>'март 2016 '!DJ68+'февраль 2016'!DJ67+'январь 2016'!DJ68</f>
        <v>0</v>
      </c>
      <c r="DK73" s="18">
        <f>'март 2016 '!DK68+'февраль 2016'!DK67+'январь 2016'!DK68</f>
        <v>92.778999999999996</v>
      </c>
      <c r="DL73" s="18">
        <f>'март 2016 '!DL68+'февраль 2016'!DL67+'январь 2016'!DL68</f>
        <v>23.503999999999998</v>
      </c>
      <c r="DM73" s="18">
        <f>'март 2016 '!DM68+'февраль 2016'!DM67+'январь 2016'!DM68</f>
        <v>0</v>
      </c>
      <c r="DN73" s="18">
        <f>'март 2016 '!DN68+'февраль 2016'!DN67+'январь 2016'!DN68</f>
        <v>0</v>
      </c>
      <c r="DO73" s="18">
        <f>'март 2016 '!DO68+'февраль 2016'!DO67+'январь 2016'!DO68</f>
        <v>30.241</v>
      </c>
      <c r="DP73" s="18">
        <f>'март 2016 '!DP68+'февраль 2016'!DP67+'январь 2016'!DP68</f>
        <v>0</v>
      </c>
      <c r="DQ73" s="18">
        <f>'март 2016 '!DQ68+'февраль 2016'!DQ67+'январь 2016'!DQ68</f>
        <v>0</v>
      </c>
      <c r="DR73" s="18">
        <f>'март 2016 '!DR68+'февраль 2016'!DR67+'январь 2016'!DR68</f>
        <v>0</v>
      </c>
      <c r="DS73" s="18">
        <f>'март 2016 '!DS68+'февраль 2016'!DS67+'январь 2016'!DS68</f>
        <v>0</v>
      </c>
      <c r="DT73" s="18">
        <f>'март 2016 '!DT68+'февраль 2016'!DT67+'январь 2016'!DT68</f>
        <v>0</v>
      </c>
      <c r="DU73" s="18">
        <f>'март 2016 '!DU68+'февраль 2016'!DU67+'январь 2016'!DU68</f>
        <v>0</v>
      </c>
      <c r="DV73" s="18">
        <f>'март 2016 '!DV68+'февраль 2016'!DV67+'январь 2016'!DV68</f>
        <v>1.841</v>
      </c>
      <c r="DW73" s="18">
        <f>'март 2016 '!DW68+'февраль 2016'!DW67+'январь 2016'!DW68</f>
        <v>0</v>
      </c>
      <c r="DX73" s="18">
        <f>'март 2016 '!DX68+'февраль 2016'!DX67+'январь 2016'!DX68</f>
        <v>0</v>
      </c>
      <c r="DY73" s="18">
        <f>'март 2016 '!DY68+'февраль 2016'!DY67+'январь 2016'!DY68</f>
        <v>47.465000000000003</v>
      </c>
      <c r="DZ73" s="18">
        <f>'март 2016 '!DZ68+'февраль 2016'!DZ67+'январь 2016'!DZ68</f>
        <v>0</v>
      </c>
      <c r="EA73" s="18">
        <f>'март 2016 '!EA68+'февраль 2016'!EA67+'январь 2016'!EA68</f>
        <v>0</v>
      </c>
      <c r="EB73" s="18">
        <f>'март 2016 '!EB68+'февраль 2016'!EB67+'январь 2016'!EB68</f>
        <v>0</v>
      </c>
      <c r="EC73" s="18">
        <f>'март 2016 '!EC68+'февраль 2016'!EC67+'январь 2016'!EC68</f>
        <v>0</v>
      </c>
      <c r="ED73" s="18">
        <f>'март 2016 '!ED68+'февраль 2016'!ED67+'январь 2016'!ED68</f>
        <v>0</v>
      </c>
      <c r="EE73" s="18">
        <f>'март 2016 '!EE68+'февраль 2016'!EE67+'январь 2016'!EE68</f>
        <v>0</v>
      </c>
      <c r="EF73" s="18">
        <f>'март 2016 '!EF68+'февраль 2016'!EF67+'январь 2016'!EF68</f>
        <v>0</v>
      </c>
      <c r="EG73" s="18">
        <f>'март 2016 '!EG68+'февраль 2016'!EG67+'январь 2016'!EG68</f>
        <v>0</v>
      </c>
      <c r="EH73" s="18">
        <f>'март 2016 '!EH68+'февраль 2016'!EH67+'январь 2016'!EH68</f>
        <v>0</v>
      </c>
      <c r="EI73" s="18">
        <f>'март 2016 '!EI68+'февраль 2016'!EI67+'январь 2016'!EI68</f>
        <v>0</v>
      </c>
      <c r="EJ73" s="18">
        <f>'март 2016 '!EJ68+'февраль 2016'!EJ67+'январь 2016'!EJ68</f>
        <v>0</v>
      </c>
      <c r="EK73" s="18">
        <f>'март 2016 '!EK68+'февраль 2016'!EK67+'январь 2016'!EK68</f>
        <v>0</v>
      </c>
      <c r="EL73" s="18">
        <f>'март 2016 '!EL68+'февраль 2016'!EL67+'январь 2016'!EL68</f>
        <v>1.238</v>
      </c>
      <c r="EM73" s="18">
        <f>'март 2016 '!EM68+'февраль 2016'!EM67+'январь 2016'!EM68</f>
        <v>0.92</v>
      </c>
      <c r="EN73" s="18">
        <f>'март 2016 '!EN68+'февраль 2016'!EN67+'январь 2016'!EN68</f>
        <v>17.811</v>
      </c>
      <c r="EO73" s="18">
        <f>'март 2016 '!EO68+'февраль 2016'!EO67+'январь 2016'!EO68</f>
        <v>0</v>
      </c>
      <c r="EP73" s="18">
        <f>'март 2016 '!EP68+'февраль 2016'!EP67+'январь 2016'!EP68</f>
        <v>4.202</v>
      </c>
      <c r="EQ73" s="18">
        <f>'март 2016 '!EQ68+'февраль 2016'!EQ67+'январь 2016'!EQ68</f>
        <v>0</v>
      </c>
      <c r="ER73" s="18">
        <f>'март 2016 '!ER68+'февраль 2016'!ER67+'январь 2016'!ER68</f>
        <v>1.2629999999999999</v>
      </c>
      <c r="ES73" s="18">
        <f>'март 2016 '!ES68+'февраль 2016'!ES67+'январь 2016'!ES68</f>
        <v>0</v>
      </c>
      <c r="ET73" s="18">
        <f>'март 2016 '!ET68+'февраль 2016'!ET67+'январь 2016'!ET68</f>
        <v>0</v>
      </c>
      <c r="EU73" s="18">
        <f>'март 2016 '!EU68+'февраль 2016'!EU67+'январь 2016'!EU68</f>
        <v>0</v>
      </c>
      <c r="EV73" s="18">
        <f>'март 2016 '!EV68+'февраль 2016'!EV67+'январь 2016'!EV68</f>
        <v>0</v>
      </c>
      <c r="EW73" s="18">
        <f>'март 2016 '!EW68+'февраль 2016'!EW67+'январь 2016'!EW68</f>
        <v>0.84</v>
      </c>
      <c r="EX73" s="18">
        <f>'март 2016 '!EX68+'февраль 2016'!EX67+'январь 2016'!EX68</f>
        <v>0</v>
      </c>
      <c r="EY73" s="18">
        <f>'март 2016 '!EY68+'февраль 2016'!EY67+'январь 2016'!EY68</f>
        <v>0</v>
      </c>
      <c r="EZ73" s="18">
        <f>'март 2016 '!EZ68+'февраль 2016'!EZ67+'январь 2016'!EZ68</f>
        <v>0</v>
      </c>
      <c r="FA73" s="18">
        <f>'март 2016 '!FA68+'февраль 2016'!FA67+'январь 2016'!FA68</f>
        <v>1.841</v>
      </c>
      <c r="FB73" s="18">
        <f>'март 2016 '!FB68+'февраль 2016'!FB67+'январь 2016'!FB68</f>
        <v>0</v>
      </c>
      <c r="FC73" s="18">
        <f>'март 2016 '!FC68+'февраль 2016'!FC67+'январь 2016'!FC68</f>
        <v>0</v>
      </c>
      <c r="FD73" s="18">
        <f>'март 2016 '!FD68+'февраль 2016'!FD67+'январь 2016'!FD68</f>
        <v>0</v>
      </c>
      <c r="FE73" s="18">
        <f>'март 2016 '!FE68+'февраль 2016'!FE67+'январь 2016'!FE68</f>
        <v>4.1760000000000002</v>
      </c>
      <c r="FF73" s="18">
        <f>'март 2016 '!FF68+'февраль 2016'!FF67+'январь 2016'!FF68</f>
        <v>0</v>
      </c>
      <c r="FG73" s="18">
        <f>'март 2016 '!FG68+'февраль 2016'!FG67+'январь 2016'!FG68</f>
        <v>13.23</v>
      </c>
      <c r="FH73" s="18">
        <f>'март 2016 '!FH68+'февраль 2016'!FH67+'январь 2016'!FH68</f>
        <v>0</v>
      </c>
      <c r="FI73" s="18">
        <f>'март 2016 '!FI68+'февраль 2016'!FI67+'январь 2016'!FI68</f>
        <v>0</v>
      </c>
      <c r="FJ73" s="18">
        <f>'март 2016 '!FJ68+'февраль 2016'!FJ67+'январь 2016'!FJ68</f>
        <v>0</v>
      </c>
      <c r="FK73" s="18">
        <f>'март 2016 '!FK68+'февраль 2016'!FK67+'январь 2016'!FK68</f>
        <v>0</v>
      </c>
      <c r="FL73" s="18">
        <f>'март 2016 '!FL68+'февраль 2016'!FL67+'январь 2016'!FL68</f>
        <v>61.421000000000006</v>
      </c>
      <c r="FM73" s="18">
        <f>'март 2016 '!FM68+'февраль 2016'!FM67+'январь 2016'!FM68</f>
        <v>35.768999999999998</v>
      </c>
      <c r="FN73" s="18">
        <f>'март 2016 '!FN68+'февраль 2016'!FN67+'январь 2016'!FN68</f>
        <v>0.92</v>
      </c>
      <c r="FO73" s="18">
        <f>'март 2016 '!FO68+'февраль 2016'!FO67+'январь 2016'!FO68</f>
        <v>14.747</v>
      </c>
      <c r="FP73" s="18">
        <f>'март 2016 '!FP68+'февраль 2016'!FP67+'январь 2016'!FP68</f>
        <v>0</v>
      </c>
      <c r="FQ73" s="18">
        <f>'март 2016 '!FQ68+'февраль 2016'!FQ67+'январь 2016'!FQ68</f>
        <v>0</v>
      </c>
      <c r="FR73" s="18">
        <f>'март 2016 '!FR68+'февраль 2016'!FR67+'январь 2016'!FR68</f>
        <v>18.940000000000001</v>
      </c>
      <c r="FS73" s="18">
        <f>'март 2016 '!FS68+'февраль 2016'!FS67+'январь 2016'!FS68</f>
        <v>0</v>
      </c>
      <c r="FT73" s="18">
        <f>'март 2016 '!FT68+'февраль 2016'!FT67+'январь 2016'!FT68</f>
        <v>9.4969999999999999</v>
      </c>
      <c r="FU73" s="18">
        <f>'март 2016 '!FU68+'февраль 2016'!FU67+'январь 2016'!FU68</f>
        <v>0</v>
      </c>
      <c r="FV73" s="18">
        <f>'март 2016 '!FV68+'февраль 2016'!FV67+'январь 2016'!FV68</f>
        <v>0</v>
      </c>
      <c r="FW73" s="18">
        <f>'март 2016 '!FW68+'февраль 2016'!FW67+'январь 2016'!FW68</f>
        <v>0</v>
      </c>
      <c r="FX73" s="18">
        <f>'март 2016 '!FX68+'февраль 2016'!FX67+'январь 2016'!FX68</f>
        <v>0.98899999999999999</v>
      </c>
      <c r="FY73" s="18">
        <f>'март 2016 '!FY68+'февраль 2016'!FY67+'январь 2016'!FY68</f>
        <v>22.17</v>
      </c>
      <c r="FZ73" s="18">
        <f>'март 2016 '!FZ68+'февраль 2016'!FZ67+'январь 2016'!FZ68</f>
        <v>0</v>
      </c>
      <c r="GA73" s="18">
        <f>'март 2016 '!GA68+'февраль 2016'!GA67+'январь 2016'!GA68</f>
        <v>17.02</v>
      </c>
      <c r="GB73" s="18">
        <f>'март 2016 '!GB68+'февраль 2016'!GB67+'январь 2016'!GB68</f>
        <v>0</v>
      </c>
      <c r="GC73" s="18">
        <f>'март 2016 '!GC68+'февраль 2016'!GC67+'январь 2016'!GC68</f>
        <v>0</v>
      </c>
      <c r="GD73" s="18">
        <f>'март 2016 '!GD68+'февраль 2016'!GD67+'январь 2016'!GD68</f>
        <v>13.532</v>
      </c>
      <c r="GE73" s="18">
        <f>'март 2016 '!GE68+'февраль 2016'!GE67+'январь 2016'!GE68</f>
        <v>0</v>
      </c>
      <c r="GF73" s="18">
        <f>'март 2016 '!GF68+'февраль 2016'!GF67+'январь 2016'!GF68</f>
        <v>0</v>
      </c>
      <c r="GG73" s="18">
        <f>'март 2016 '!GG68+'февраль 2016'!GG67+'январь 2016'!GG68</f>
        <v>0</v>
      </c>
      <c r="GH73" s="18">
        <f>'март 2016 '!GH68+'февраль 2016'!GH67+'январь 2016'!GH68</f>
        <v>0</v>
      </c>
      <c r="GI73" s="18">
        <f>'март 2016 '!GI68+'февраль 2016'!GI67+'январь 2016'!GI68</f>
        <v>0</v>
      </c>
      <c r="GJ73" s="18">
        <f>'март 2016 '!GJ68+'февраль 2016'!GJ67+'январь 2016'!GJ68</f>
        <v>3.68</v>
      </c>
      <c r="GK73" s="18">
        <f>'март 2016 '!GK68+'февраль 2016'!GK67+'январь 2016'!GK68</f>
        <v>0</v>
      </c>
      <c r="GL73" s="18">
        <f>'март 2016 '!GL68+'февраль 2016'!GL67+'январь 2016'!GL68</f>
        <v>0</v>
      </c>
      <c r="GM73" s="18">
        <f>'март 2016 '!GM68+'февраль 2016'!GM67+'январь 2016'!GM68</f>
        <v>0</v>
      </c>
      <c r="GN73" s="18">
        <f>'март 2016 '!GN68+'февраль 2016'!GN67+'январь 2016'!GN68</f>
        <v>2.5539999999999998</v>
      </c>
      <c r="GO73" s="18">
        <f>'март 2016 '!GO68+'февраль 2016'!GO67+'январь 2016'!GO68</f>
        <v>0</v>
      </c>
      <c r="GP73" s="18">
        <f>'март 2016 '!GP68+'февраль 2016'!GP67+'январь 2016'!GP68</f>
        <v>0</v>
      </c>
      <c r="GQ73" s="18">
        <f>'март 2016 '!GQ68+'февраль 2016'!GQ67+'январь 2016'!GQ68</f>
        <v>0</v>
      </c>
      <c r="GR73" s="18">
        <f>'март 2016 '!GR68+'февраль 2016'!GR67+'январь 2016'!GR68</f>
        <v>0</v>
      </c>
      <c r="GS73" s="18">
        <f>'март 2016 '!GS68+'февраль 2016'!GS67+'январь 2016'!GS68</f>
        <v>0</v>
      </c>
      <c r="GT73" s="18">
        <f>'март 2016 '!GT68+'февраль 2016'!GT67+'январь 2016'!GT68</f>
        <v>0</v>
      </c>
      <c r="GU73" s="18">
        <f>'март 2016 '!GU68+'февраль 2016'!GU67+'январь 2016'!GU68</f>
        <v>0</v>
      </c>
      <c r="GV73" s="18">
        <f>'март 2016 '!GV68+'февраль 2016'!GV67+'январь 2016'!GV68</f>
        <v>1.978</v>
      </c>
      <c r="GW73" s="18">
        <f>'март 2016 '!GW68+'февраль 2016'!GW67+'январь 2016'!GW68</f>
        <v>0</v>
      </c>
      <c r="GX73" s="18">
        <f>'март 2016 '!GX68+'февраль 2016'!GX67+'январь 2016'!GX68</f>
        <v>0</v>
      </c>
      <c r="GY73" s="18">
        <f>'март 2016 '!GY68+'февраль 2016'!GY67+'январь 2016'!GY68</f>
        <v>0</v>
      </c>
      <c r="GZ73" s="18">
        <f>'март 2016 '!GZ68+'февраль 2016'!GZ67+'январь 2016'!GZ68</f>
        <v>13.494</v>
      </c>
      <c r="HA73" s="18">
        <f>'март 2016 '!HA68+'февраль 2016'!HA67+'январь 2016'!HA68</f>
        <v>25.062999999999999</v>
      </c>
      <c r="HB73" s="18">
        <f>'март 2016 '!HB68+'февраль 2016'!HB67+'январь 2016'!HB68</f>
        <v>0</v>
      </c>
      <c r="HC73" s="18">
        <f>'март 2016 '!HC68+'февраль 2016'!HC67+'январь 2016'!HC68</f>
        <v>0.92</v>
      </c>
      <c r="HD73" s="18">
        <f>'март 2016 '!HD68+'февраль 2016'!HD67+'январь 2016'!HD68</f>
        <v>0</v>
      </c>
      <c r="HE73" s="18">
        <f>'март 2016 '!HE68+'февраль 2016'!HE67+'январь 2016'!HE68</f>
        <v>0</v>
      </c>
      <c r="HF73" s="18">
        <f>'март 2016 '!HF68+'февраль 2016'!HF67+'январь 2016'!HF68</f>
        <v>0</v>
      </c>
      <c r="HG73" s="18">
        <f>'март 2016 '!HG68+'февраль 2016'!HG67+'январь 2016'!HG68</f>
        <v>12.702000000000002</v>
      </c>
      <c r="HH73" s="18">
        <f>'март 2016 '!HH68+'февраль 2016'!HH67+'январь 2016'!HH68</f>
        <v>0</v>
      </c>
      <c r="HI73" s="18">
        <f>'март 2016 '!HI68+'февраль 2016'!HI67+'январь 2016'!HI68</f>
        <v>0</v>
      </c>
      <c r="HJ73" s="18">
        <f>'март 2016 '!HJ68+'февраль 2016'!HJ67+'январь 2016'!HJ68</f>
        <v>0</v>
      </c>
      <c r="HK73" s="18">
        <f>'март 2016 '!HK68+'февраль 2016'!HK67+'январь 2016'!HK68</f>
        <v>0</v>
      </c>
      <c r="HL73" s="18">
        <f>'март 2016 '!HL68+'февраль 2016'!HL67+'январь 2016'!HL68</f>
        <v>0</v>
      </c>
      <c r="HM73" s="18">
        <f>'март 2016 '!HM68+'февраль 2016'!HM67+'январь 2016'!HM68</f>
        <v>0</v>
      </c>
      <c r="HN73" s="18">
        <f>'март 2016 '!HN68+'февраль 2016'!HN67+'январь 2016'!HN68</f>
        <v>0</v>
      </c>
      <c r="HO73" s="18">
        <f>'март 2016 '!HO68+'февраль 2016'!HO67+'январь 2016'!HO68</f>
        <v>380.97200000000004</v>
      </c>
      <c r="HP73" s="18">
        <f>'март 2016 '!HP68+'февраль 2016'!HP67+'январь 2016'!HP68</f>
        <v>0</v>
      </c>
      <c r="HQ73" s="18">
        <f>'март 2016 '!HQ68+'февраль 2016'!HQ67+'январь 2016'!HQ68</f>
        <v>5.0629999999999997</v>
      </c>
      <c r="HR73" s="18">
        <f>'март 2016 '!HR68+'февраль 2016'!HR67+'январь 2016'!HR68</f>
        <v>4.9320000000000004</v>
      </c>
      <c r="HS73" s="18">
        <f>'март 2016 '!HS68+'февраль 2016'!HS67+'январь 2016'!HS68</f>
        <v>0</v>
      </c>
      <c r="HT73" s="18">
        <f>'март 2016 '!HT68+'февраль 2016'!HT67+'январь 2016'!HT68</f>
        <v>0</v>
      </c>
      <c r="HU73" s="18">
        <f>'март 2016 '!HU68+'февраль 2016'!HU67+'январь 2016'!HU68</f>
        <v>0</v>
      </c>
      <c r="HV73" s="18">
        <f>'март 2016 '!HV68+'февраль 2016'!HV67+'январь 2016'!HV68</f>
        <v>0</v>
      </c>
      <c r="HW73" s="18">
        <f>'март 2016 '!HW68+'февраль 2016'!HW67+'январь 2016'!HW68</f>
        <v>0</v>
      </c>
      <c r="HX73" s="18">
        <f>'март 2016 '!HX68+'февраль 2016'!HX67+'январь 2016'!HX68</f>
        <v>2.456</v>
      </c>
      <c r="HY73" s="18">
        <f>'март 2016 '!HY68+'февраль 2016'!HY67+'январь 2016'!HY68</f>
        <v>0</v>
      </c>
      <c r="HZ73" s="18">
        <f>'март 2016 '!HZ68+'февраль 2016'!HZ67+'январь 2016'!HZ68</f>
        <v>1.9730000000000001</v>
      </c>
      <c r="IA73" s="18">
        <f>'март 2016 '!IA68+'февраль 2016'!IA67+'январь 2016'!IA68</f>
        <v>0</v>
      </c>
      <c r="IB73" s="18">
        <f>'март 2016 '!IB68+'февраль 2016'!IB67+'январь 2016'!IB68</f>
        <v>0</v>
      </c>
      <c r="IC73" s="18">
        <f>'март 2016 '!IC68+'февраль 2016'!IC67+'январь 2016'!IC68</f>
        <v>0</v>
      </c>
      <c r="ID73" s="18">
        <f>'март 2016 '!ID68+'февраль 2016'!ID67+'январь 2016'!ID68</f>
        <v>52.765000000000001</v>
      </c>
      <c r="IE73" s="18">
        <f>'март 2016 '!IE68+'февраль 2016'!IE67+'январь 2016'!IE68</f>
        <v>3.2250000000000001</v>
      </c>
      <c r="IF73" s="18">
        <f>'март 2016 '!IF68+'февраль 2016'!IF67+'январь 2016'!IF68</f>
        <v>0</v>
      </c>
    </row>
    <row r="74" spans="1:240" ht="13.5" customHeight="1">
      <c r="A74" s="15" t="s">
        <v>89</v>
      </c>
      <c r="B74" s="44" t="s">
        <v>90</v>
      </c>
      <c r="C74" s="16" t="s">
        <v>91</v>
      </c>
      <c r="D74" s="38">
        <f>E74+F74</f>
        <v>8.4000000000000019E-2</v>
      </c>
      <c r="E74" s="24">
        <f>SUM(G74:IF74)</f>
        <v>8.4000000000000019E-2</v>
      </c>
      <c r="F74" s="25"/>
      <c r="G74" s="18">
        <f>'март 2016 '!G69+'февраль 2016'!G68+'январь 2016'!G69</f>
        <v>0</v>
      </c>
      <c r="H74" s="18">
        <f>'март 2016 '!H69+'февраль 2016'!H68+'январь 2016'!H69</f>
        <v>0</v>
      </c>
      <c r="I74" s="18">
        <f>'март 2016 '!I69+'февраль 2016'!I68+'январь 2016'!I69</f>
        <v>0</v>
      </c>
      <c r="J74" s="18">
        <f>'март 2016 '!J69+'февраль 2016'!J68+'январь 2016'!J69</f>
        <v>0</v>
      </c>
      <c r="K74" s="18">
        <f>'март 2016 '!K69+'февраль 2016'!K68+'январь 2016'!K69</f>
        <v>0</v>
      </c>
      <c r="L74" s="18">
        <f>'март 2016 '!L69+'февраль 2016'!L68+'январь 2016'!L69</f>
        <v>0</v>
      </c>
      <c r="M74" s="18">
        <f>'март 2016 '!M69+'февраль 2016'!M68+'январь 2016'!M69</f>
        <v>0</v>
      </c>
      <c r="N74" s="18">
        <f>'март 2016 '!N69+'февраль 2016'!N68+'январь 2016'!N69</f>
        <v>0</v>
      </c>
      <c r="O74" s="18">
        <f>'март 2016 '!O69+'февраль 2016'!O68+'январь 2016'!O69</f>
        <v>0</v>
      </c>
      <c r="P74" s="18">
        <f>'март 2016 '!P69+'февраль 2016'!P68+'январь 2016'!P69</f>
        <v>0</v>
      </c>
      <c r="Q74" s="18">
        <f>'март 2016 '!Q69+'февраль 2016'!Q68+'январь 2016'!Q69</f>
        <v>0</v>
      </c>
      <c r="R74" s="18">
        <f>'март 2016 '!R69+'февраль 2016'!R68+'январь 2016'!R69</f>
        <v>0</v>
      </c>
      <c r="S74" s="18">
        <f>'март 2016 '!S69+'февраль 2016'!S68+'январь 2016'!S69</f>
        <v>0</v>
      </c>
      <c r="T74" s="18">
        <f>'март 2016 '!T69+'февраль 2016'!T68+'январь 2016'!T69</f>
        <v>0</v>
      </c>
      <c r="U74" s="18">
        <f>'март 2016 '!U69+'февраль 2016'!U68+'январь 2016'!U69</f>
        <v>0</v>
      </c>
      <c r="V74" s="18">
        <f>'март 2016 '!V69+'февраль 2016'!V68+'январь 2016'!V69</f>
        <v>0</v>
      </c>
      <c r="W74" s="18">
        <f>'март 2016 '!W69+'февраль 2016'!W68+'январь 2016'!W69</f>
        <v>0</v>
      </c>
      <c r="X74" s="18">
        <f>'март 2016 '!X69+'февраль 2016'!X68+'январь 2016'!X69</f>
        <v>0</v>
      </c>
      <c r="Y74" s="18">
        <f>'март 2016 '!Y69+'февраль 2016'!Y68+'январь 2016'!Y69</f>
        <v>0</v>
      </c>
      <c r="Z74" s="18">
        <f>'март 2016 '!Z69+'февраль 2016'!Z68+'январь 2016'!Z69</f>
        <v>0</v>
      </c>
      <c r="AA74" s="18">
        <f>'март 2016 '!AA69+'февраль 2016'!AA68+'январь 2016'!AA69</f>
        <v>0</v>
      </c>
      <c r="AB74" s="18">
        <f>'март 2016 '!AB69+'февраль 2016'!AB68+'январь 2016'!AB69</f>
        <v>0</v>
      </c>
      <c r="AC74" s="18">
        <f>'март 2016 '!AC69+'февраль 2016'!AC68+'январь 2016'!AC69</f>
        <v>0</v>
      </c>
      <c r="AD74" s="18">
        <f>'март 2016 '!AD69+'февраль 2016'!AD68+'январь 2016'!AD69</f>
        <v>0</v>
      </c>
      <c r="AE74" s="18">
        <f>'март 2016 '!AE69+'февраль 2016'!AE68+'январь 2016'!AE69</f>
        <v>4.0000000000000001E-3</v>
      </c>
      <c r="AF74" s="18">
        <f>'март 2016 '!AF69+'февраль 2016'!AF68+'январь 2016'!AF69</f>
        <v>5.0000000000000001E-3</v>
      </c>
      <c r="AG74" s="18">
        <f>'март 2016 '!AG69+'февраль 2016'!AG68+'январь 2016'!AG69</f>
        <v>0</v>
      </c>
      <c r="AH74" s="18">
        <f>'март 2016 '!AH69+'февраль 2016'!AH68+'январь 2016'!AH69</f>
        <v>5.0000000000000001E-3</v>
      </c>
      <c r="AI74" s="18">
        <f>'март 2016 '!AI69+'февраль 2016'!AI68+'январь 2016'!AI69</f>
        <v>0</v>
      </c>
      <c r="AJ74" s="18">
        <f>'март 2016 '!AJ69+'февраль 2016'!AJ68+'январь 2016'!AJ69</f>
        <v>0</v>
      </c>
      <c r="AK74" s="18">
        <f>'март 2016 '!AK69+'февраль 2016'!AK68+'январь 2016'!AK69</f>
        <v>0</v>
      </c>
      <c r="AL74" s="18">
        <f>'март 2016 '!AL69+'февраль 2016'!AL68+'январь 2016'!AL69</f>
        <v>0</v>
      </c>
      <c r="AM74" s="18">
        <f>'март 2016 '!AM69+'февраль 2016'!AM68+'январь 2016'!AM69</f>
        <v>2E-3</v>
      </c>
      <c r="AN74" s="18">
        <f>'март 2016 '!AN69+'февраль 2016'!AN68+'январь 2016'!AN69</f>
        <v>0</v>
      </c>
      <c r="AO74" s="18">
        <f>'март 2016 '!AO69+'февраль 2016'!AO68+'январь 2016'!AO69</f>
        <v>0</v>
      </c>
      <c r="AP74" s="18">
        <f>'март 2016 '!AP69+'февраль 2016'!AP68+'январь 2016'!AP69</f>
        <v>0</v>
      </c>
      <c r="AQ74" s="18">
        <f>'март 2016 '!AQ69+'февраль 2016'!AQ68+'январь 2016'!AQ69</f>
        <v>0</v>
      </c>
      <c r="AR74" s="18">
        <f>'март 2016 '!AR69+'февраль 2016'!AR68+'январь 2016'!AR69</f>
        <v>0</v>
      </c>
      <c r="AS74" s="18">
        <f>'март 2016 '!AS69+'февраль 2016'!AS68+'январь 2016'!AS69</f>
        <v>0</v>
      </c>
      <c r="AT74" s="18">
        <f>'март 2016 '!AT69+'февраль 2016'!AT68+'январь 2016'!AT69</f>
        <v>0</v>
      </c>
      <c r="AU74" s="18">
        <f>'март 2016 '!AU69+'февраль 2016'!AU68+'январь 2016'!AU69</f>
        <v>3.0000000000000001E-3</v>
      </c>
      <c r="AV74" s="18">
        <f>'март 2016 '!AV69+'февраль 2016'!AV68+'январь 2016'!AV69</f>
        <v>0</v>
      </c>
      <c r="AW74" s="18">
        <f>'март 2016 '!AW69+'февраль 2016'!AW68+'январь 2016'!AW69</f>
        <v>0</v>
      </c>
      <c r="AX74" s="18">
        <f>'март 2016 '!AX69+'февраль 2016'!AX68+'январь 2016'!AX69</f>
        <v>0</v>
      </c>
      <c r="AY74" s="18">
        <f>'март 2016 '!AY69+'февраль 2016'!AY68+'январь 2016'!AY69</f>
        <v>0</v>
      </c>
      <c r="AZ74" s="18">
        <f>'март 2016 '!AZ69+'февраль 2016'!AZ68+'январь 2016'!AZ69</f>
        <v>0</v>
      </c>
      <c r="BA74" s="18">
        <f>'март 2016 '!BA69+'февраль 2016'!BA68+'январь 2016'!BA69</f>
        <v>0</v>
      </c>
      <c r="BB74" s="18">
        <f>'март 2016 '!BB69+'февраль 2016'!BB68+'январь 2016'!BB69</f>
        <v>0</v>
      </c>
      <c r="BC74" s="18">
        <f>'март 2016 '!BC69+'февраль 2016'!BC68+'январь 2016'!BC69</f>
        <v>2E-3</v>
      </c>
      <c r="BD74" s="18">
        <f>'март 2016 '!BD69+'февраль 2016'!BD68+'январь 2016'!BD69</f>
        <v>0</v>
      </c>
      <c r="BE74" s="18">
        <f>'март 2016 '!BE69+'февраль 2016'!BE68+'январь 2016'!BE69</f>
        <v>0</v>
      </c>
      <c r="BF74" s="18">
        <f>'март 2016 '!BF69+'февраль 2016'!BF68+'январь 2016'!BF69</f>
        <v>0</v>
      </c>
      <c r="BG74" s="18">
        <f>'март 2016 '!BG69+'февраль 2016'!BG68+'январь 2016'!BG69</f>
        <v>0</v>
      </c>
      <c r="BH74" s="18">
        <f>'март 2016 '!BH69+'февраль 2016'!BH68+'январь 2016'!BH69</f>
        <v>0</v>
      </c>
      <c r="BI74" s="18">
        <f>'март 2016 '!BI69+'февраль 2016'!BI68+'январь 2016'!BI69</f>
        <v>0</v>
      </c>
      <c r="BJ74" s="18">
        <f>'март 2016 '!BJ69+'февраль 2016'!BJ68+'январь 2016'!BJ69</f>
        <v>0</v>
      </c>
      <c r="BK74" s="18">
        <f>'март 2016 '!BK69+'февраль 2016'!BK68+'январь 2016'!BK69</f>
        <v>0</v>
      </c>
      <c r="BL74" s="18">
        <f>'март 2016 '!BL69+'февраль 2016'!BL68+'январь 2016'!BL69</f>
        <v>0</v>
      </c>
      <c r="BM74" s="18">
        <f>'март 2016 '!BM69+'февраль 2016'!BM68+'январь 2016'!BM69</f>
        <v>0</v>
      </c>
      <c r="BN74" s="18">
        <f>'март 2016 '!BN69+'февраль 2016'!BN68+'январь 2016'!BN69</f>
        <v>0</v>
      </c>
      <c r="BO74" s="18">
        <f>'март 2016 '!BO69+'февраль 2016'!BO68+'январь 2016'!BO69</f>
        <v>0</v>
      </c>
      <c r="BP74" s="18">
        <f>'март 2016 '!BP69+'февраль 2016'!BP68+'январь 2016'!BP69</f>
        <v>0</v>
      </c>
      <c r="BQ74" s="18">
        <f>'март 2016 '!BQ69+'февраль 2016'!BQ68+'январь 2016'!BQ69</f>
        <v>0</v>
      </c>
      <c r="BR74" s="18">
        <f>'март 2016 '!BR69+'февраль 2016'!BR68+'январь 2016'!BR69</f>
        <v>0</v>
      </c>
      <c r="BS74" s="18">
        <f>'март 2016 '!BS69+'февраль 2016'!BS68+'январь 2016'!BS69</f>
        <v>0</v>
      </c>
      <c r="BT74" s="18">
        <f>'март 2016 '!BT69+'февраль 2016'!BT68+'январь 2016'!BT69</f>
        <v>0</v>
      </c>
      <c r="BU74" s="18">
        <f>'март 2016 '!BU69+'февраль 2016'!BU68+'январь 2016'!BU69</f>
        <v>0</v>
      </c>
      <c r="BV74" s="18">
        <f>'март 2016 '!BV69+'февраль 2016'!BV68+'январь 2016'!BV69</f>
        <v>0</v>
      </c>
      <c r="BW74" s="18">
        <f>'март 2016 '!BW69+'февраль 2016'!BW68+'январь 2016'!BW69</f>
        <v>0</v>
      </c>
      <c r="BX74" s="18">
        <f>'март 2016 '!BX69+'февраль 2016'!BX68+'январь 2016'!BX69</f>
        <v>0</v>
      </c>
      <c r="BY74" s="18">
        <f>'март 2016 '!BY69+'февраль 2016'!BY68+'январь 2016'!BY69</f>
        <v>0</v>
      </c>
      <c r="BZ74" s="18">
        <f>'март 2016 '!BZ69+'февраль 2016'!BZ68+'январь 2016'!BZ69</f>
        <v>0</v>
      </c>
      <c r="CA74" s="18">
        <f>'март 2016 '!CA69+'февраль 2016'!CA68+'январь 2016'!CA69</f>
        <v>0</v>
      </c>
      <c r="CB74" s="18">
        <f>'март 2016 '!CB69+'февраль 2016'!CB68+'январь 2016'!CB69</f>
        <v>0</v>
      </c>
      <c r="CC74" s="18">
        <f>'март 2016 '!CC69+'февраль 2016'!CC68+'январь 2016'!CC69</f>
        <v>0</v>
      </c>
      <c r="CD74" s="18">
        <f>'март 2016 '!CD69+'февраль 2016'!CD68+'январь 2016'!CD69</f>
        <v>0</v>
      </c>
      <c r="CE74" s="18">
        <f>'март 2016 '!CE69+'февраль 2016'!CE68+'январь 2016'!CE69</f>
        <v>0</v>
      </c>
      <c r="CF74" s="18">
        <f>'март 2016 '!CF69+'февраль 2016'!CF68+'январь 2016'!CF69</f>
        <v>0</v>
      </c>
      <c r="CG74" s="18">
        <f>'март 2016 '!CG69+'февраль 2016'!CG68+'январь 2016'!CG69</f>
        <v>0</v>
      </c>
      <c r="CH74" s="18">
        <f>'март 2016 '!CH69+'февраль 2016'!CH68+'январь 2016'!CH69</f>
        <v>0</v>
      </c>
      <c r="CI74" s="18">
        <f>'март 2016 '!CI69+'февраль 2016'!CI68+'январь 2016'!CI69</f>
        <v>0</v>
      </c>
      <c r="CJ74" s="18">
        <f>'март 2016 '!CJ69+'февраль 2016'!CJ68+'январь 2016'!CJ69</f>
        <v>0</v>
      </c>
      <c r="CK74" s="18">
        <f>'март 2016 '!CK69+'февраль 2016'!CK68+'январь 2016'!CK69</f>
        <v>0</v>
      </c>
      <c r="CL74" s="18">
        <f>'март 2016 '!CL69+'февраль 2016'!CL68+'январь 2016'!CL69</f>
        <v>0</v>
      </c>
      <c r="CM74" s="18">
        <f>'март 2016 '!CM69+'февраль 2016'!CM68+'январь 2016'!CM69</f>
        <v>1.4999999999999999E-2</v>
      </c>
      <c r="CN74" s="18">
        <f>'март 2016 '!CN69+'февраль 2016'!CN68+'январь 2016'!CN69</f>
        <v>0</v>
      </c>
      <c r="CO74" s="18">
        <f>'март 2016 '!CO69+'февраль 2016'!CO68+'январь 2016'!CO69</f>
        <v>0</v>
      </c>
      <c r="CP74" s="18">
        <f>'март 2016 '!CP69+'февраль 2016'!CP68+'январь 2016'!CP69</f>
        <v>0</v>
      </c>
      <c r="CQ74" s="18">
        <f>'март 2016 '!CQ69+'февраль 2016'!CQ68+'январь 2016'!CQ69</f>
        <v>0</v>
      </c>
      <c r="CR74" s="18">
        <f>'март 2016 '!CR69+'февраль 2016'!CR68+'январь 2016'!CR69</f>
        <v>0</v>
      </c>
      <c r="CS74" s="18">
        <f>'март 2016 '!CS69+'февраль 2016'!CS68+'январь 2016'!CS69</f>
        <v>0</v>
      </c>
      <c r="CT74" s="18">
        <f>'март 2016 '!CT69+'февраль 2016'!CT68+'январь 2016'!CT69</f>
        <v>0</v>
      </c>
      <c r="CU74" s="18">
        <f>'март 2016 '!CU69+'февраль 2016'!CU68+'январь 2016'!CU69</f>
        <v>0</v>
      </c>
      <c r="CV74" s="18">
        <f>'март 2016 '!CV69+'февраль 2016'!CV68+'январь 2016'!CV69</f>
        <v>0</v>
      </c>
      <c r="CW74" s="18">
        <f>'март 2016 '!CW69+'февраль 2016'!CW68+'январь 2016'!CW69</f>
        <v>0</v>
      </c>
      <c r="CX74" s="18">
        <f>'март 2016 '!CX69+'февраль 2016'!CX68+'январь 2016'!CX69</f>
        <v>0</v>
      </c>
      <c r="CY74" s="18">
        <f>'март 2016 '!CY69+'февраль 2016'!CY68+'январь 2016'!CY69</f>
        <v>3.0000000000000001E-3</v>
      </c>
      <c r="CZ74" s="18">
        <f>'март 2016 '!CZ69+'февраль 2016'!CZ68+'январь 2016'!CZ69</f>
        <v>0</v>
      </c>
      <c r="DA74" s="18">
        <f>'март 2016 '!DA69+'февраль 2016'!DA68+'январь 2016'!DA69</f>
        <v>0</v>
      </c>
      <c r="DB74" s="18">
        <f>'март 2016 '!DB69+'февраль 2016'!DB68+'январь 2016'!DB69</f>
        <v>0</v>
      </c>
      <c r="DC74" s="18">
        <f>'март 2016 '!DC69+'февраль 2016'!DC68+'январь 2016'!DC69</f>
        <v>0</v>
      </c>
      <c r="DD74" s="18">
        <f>'март 2016 '!DD69+'февраль 2016'!DD68+'январь 2016'!DD69</f>
        <v>0</v>
      </c>
      <c r="DE74" s="18">
        <f>'март 2016 '!DE69+'февраль 2016'!DE68+'январь 2016'!DE69</f>
        <v>0</v>
      </c>
      <c r="DF74" s="18">
        <f>'март 2016 '!DF69+'февраль 2016'!DF68+'январь 2016'!DF69</f>
        <v>0</v>
      </c>
      <c r="DG74" s="18">
        <f>'март 2016 '!DG69+'февраль 2016'!DG68+'январь 2016'!DG69</f>
        <v>0</v>
      </c>
      <c r="DH74" s="18">
        <f>'март 2016 '!DH69+'февраль 2016'!DH68+'январь 2016'!DH69</f>
        <v>0</v>
      </c>
      <c r="DI74" s="18">
        <f>'март 2016 '!DI69+'февраль 2016'!DI68+'январь 2016'!DI69</f>
        <v>0</v>
      </c>
      <c r="DJ74" s="18">
        <f>'март 2016 '!DJ69+'февраль 2016'!DJ68+'январь 2016'!DJ69</f>
        <v>0</v>
      </c>
      <c r="DK74" s="18">
        <f>'март 2016 '!DK69+'февраль 2016'!DK68+'январь 2016'!DK69</f>
        <v>0</v>
      </c>
      <c r="DL74" s="18">
        <f>'март 2016 '!DL69+'февраль 2016'!DL68+'январь 2016'!DL69</f>
        <v>0</v>
      </c>
      <c r="DM74" s="18">
        <f>'март 2016 '!DM69+'февраль 2016'!DM68+'январь 2016'!DM69</f>
        <v>0</v>
      </c>
      <c r="DN74" s="18">
        <f>'март 2016 '!DN69+'февраль 2016'!DN68+'январь 2016'!DN69</f>
        <v>0</v>
      </c>
      <c r="DO74" s="18">
        <f>'март 2016 '!DO69+'февраль 2016'!DO68+'январь 2016'!DO69</f>
        <v>0</v>
      </c>
      <c r="DP74" s="18">
        <f>'март 2016 '!DP69+'февраль 2016'!DP68+'январь 2016'!DP69</f>
        <v>0</v>
      </c>
      <c r="DQ74" s="18">
        <f>'март 2016 '!DQ69+'февраль 2016'!DQ68+'январь 2016'!DQ69</f>
        <v>0</v>
      </c>
      <c r="DR74" s="18">
        <f>'март 2016 '!DR69+'февраль 2016'!DR68+'январь 2016'!DR69</f>
        <v>0</v>
      </c>
      <c r="DS74" s="18">
        <f>'март 2016 '!DS69+'февраль 2016'!DS68+'январь 2016'!DS69</f>
        <v>0</v>
      </c>
      <c r="DT74" s="18">
        <f>'март 2016 '!DT69+'февраль 2016'!DT68+'январь 2016'!DT69</f>
        <v>0</v>
      </c>
      <c r="DU74" s="18">
        <f>'март 2016 '!DU69+'февраль 2016'!DU68+'январь 2016'!DU69</f>
        <v>0</v>
      </c>
      <c r="DV74" s="18">
        <f>'март 2016 '!DV69+'февраль 2016'!DV68+'январь 2016'!DV69</f>
        <v>0</v>
      </c>
      <c r="DW74" s="18">
        <f>'март 2016 '!DW69+'февраль 2016'!DW68+'январь 2016'!DW69</f>
        <v>0</v>
      </c>
      <c r="DX74" s="18">
        <f>'март 2016 '!DX69+'февраль 2016'!DX68+'январь 2016'!DX69</f>
        <v>0</v>
      </c>
      <c r="DY74" s="18">
        <f>'март 2016 '!DY69+'февраль 2016'!DY68+'январь 2016'!DY69</f>
        <v>0</v>
      </c>
      <c r="DZ74" s="18">
        <f>'март 2016 '!DZ69+'февраль 2016'!DZ68+'январь 2016'!DZ69</f>
        <v>0</v>
      </c>
      <c r="EA74" s="18">
        <f>'март 2016 '!EA69+'февраль 2016'!EA68+'январь 2016'!EA69</f>
        <v>0</v>
      </c>
      <c r="EB74" s="18">
        <f>'март 2016 '!EB69+'февраль 2016'!EB68+'январь 2016'!EB69</f>
        <v>0</v>
      </c>
      <c r="EC74" s="18">
        <f>'март 2016 '!EC69+'февраль 2016'!EC68+'январь 2016'!EC69</f>
        <v>0</v>
      </c>
      <c r="ED74" s="18">
        <f>'март 2016 '!ED69+'февраль 2016'!ED68+'январь 2016'!ED69</f>
        <v>0</v>
      </c>
      <c r="EE74" s="18">
        <f>'март 2016 '!EE69+'февраль 2016'!EE68+'январь 2016'!EE69</f>
        <v>0</v>
      </c>
      <c r="EF74" s="18">
        <f>'март 2016 '!EF69+'февраль 2016'!EF68+'январь 2016'!EF69</f>
        <v>0</v>
      </c>
      <c r="EG74" s="18">
        <f>'март 2016 '!EG69+'февраль 2016'!EG68+'январь 2016'!EG69</f>
        <v>0</v>
      </c>
      <c r="EH74" s="18">
        <f>'март 2016 '!EH69+'февраль 2016'!EH68+'январь 2016'!EH69</f>
        <v>0</v>
      </c>
      <c r="EI74" s="18">
        <f>'март 2016 '!EI69+'февраль 2016'!EI68+'январь 2016'!EI69</f>
        <v>0</v>
      </c>
      <c r="EJ74" s="18">
        <f>'март 2016 '!EJ69+'февраль 2016'!EJ68+'январь 2016'!EJ69</f>
        <v>0</v>
      </c>
      <c r="EK74" s="18">
        <f>'март 2016 '!EK69+'февраль 2016'!EK68+'январь 2016'!EK69</f>
        <v>0</v>
      </c>
      <c r="EL74" s="18">
        <f>'март 2016 '!EL69+'февраль 2016'!EL68+'январь 2016'!EL69</f>
        <v>0</v>
      </c>
      <c r="EM74" s="18">
        <f>'март 2016 '!EM69+'февраль 2016'!EM68+'январь 2016'!EM69</f>
        <v>0</v>
      </c>
      <c r="EN74" s="18">
        <f>'март 2016 '!EN69+'февраль 2016'!EN68+'январь 2016'!EN69</f>
        <v>0</v>
      </c>
      <c r="EO74" s="18">
        <f>'март 2016 '!EO69+'февраль 2016'!EO68+'январь 2016'!EO69</f>
        <v>0</v>
      </c>
      <c r="EP74" s="18">
        <f>'март 2016 '!EP69+'февраль 2016'!EP68+'январь 2016'!EP69</f>
        <v>0</v>
      </c>
      <c r="EQ74" s="18">
        <f>'март 2016 '!EQ69+'февраль 2016'!EQ68+'январь 2016'!EQ69</f>
        <v>0</v>
      </c>
      <c r="ER74" s="18">
        <f>'март 2016 '!ER69+'февраль 2016'!ER68+'январь 2016'!ER69</f>
        <v>0</v>
      </c>
      <c r="ES74" s="18">
        <f>'март 2016 '!ES69+'февраль 2016'!ES68+'январь 2016'!ES69</f>
        <v>0</v>
      </c>
      <c r="ET74" s="18">
        <f>'март 2016 '!ET69+'февраль 2016'!ET68+'январь 2016'!ET69</f>
        <v>0</v>
      </c>
      <c r="EU74" s="18">
        <f>'март 2016 '!EU69+'февраль 2016'!EU68+'январь 2016'!EU69</f>
        <v>0</v>
      </c>
      <c r="EV74" s="18">
        <f>'март 2016 '!EV69+'февраль 2016'!EV68+'январь 2016'!EV69</f>
        <v>0</v>
      </c>
      <c r="EW74" s="18">
        <f>'март 2016 '!EW69+'февраль 2016'!EW68+'январь 2016'!EW69</f>
        <v>0</v>
      </c>
      <c r="EX74" s="18">
        <f>'март 2016 '!EX69+'февраль 2016'!EX68+'январь 2016'!EX69</f>
        <v>0</v>
      </c>
      <c r="EY74" s="18">
        <f>'март 2016 '!EY69+'февраль 2016'!EY68+'январь 2016'!EY69</f>
        <v>0</v>
      </c>
      <c r="EZ74" s="18">
        <f>'март 2016 '!EZ69+'февраль 2016'!EZ68+'январь 2016'!EZ69</f>
        <v>0</v>
      </c>
      <c r="FA74" s="18">
        <f>'март 2016 '!FA69+'февраль 2016'!FA68+'январь 2016'!FA69</f>
        <v>0</v>
      </c>
      <c r="FB74" s="18">
        <f>'март 2016 '!FB69+'февраль 2016'!FB68+'январь 2016'!FB69</f>
        <v>0</v>
      </c>
      <c r="FC74" s="18">
        <f>'март 2016 '!FC69+'февраль 2016'!FC68+'январь 2016'!FC69</f>
        <v>0</v>
      </c>
      <c r="FD74" s="18">
        <f>'март 2016 '!FD69+'февраль 2016'!FD68+'январь 2016'!FD69</f>
        <v>0</v>
      </c>
      <c r="FE74" s="18">
        <f>'март 2016 '!FE69+'февраль 2016'!FE68+'январь 2016'!FE69</f>
        <v>0</v>
      </c>
      <c r="FF74" s="18">
        <f>'март 2016 '!FF69+'февраль 2016'!FF68+'январь 2016'!FF69</f>
        <v>0</v>
      </c>
      <c r="FG74" s="18">
        <f>'март 2016 '!FG69+'февраль 2016'!FG68+'январь 2016'!FG69</f>
        <v>0</v>
      </c>
      <c r="FH74" s="18">
        <f>'март 2016 '!FH69+'февраль 2016'!FH68+'январь 2016'!FH69</f>
        <v>0</v>
      </c>
      <c r="FI74" s="18">
        <f>'март 2016 '!FI69+'февраль 2016'!FI68+'январь 2016'!FI69</f>
        <v>0</v>
      </c>
      <c r="FJ74" s="18">
        <f>'март 2016 '!FJ69+'февраль 2016'!FJ68+'январь 2016'!FJ69</f>
        <v>0</v>
      </c>
      <c r="FK74" s="18">
        <f>'март 2016 '!FK69+'февраль 2016'!FK68+'январь 2016'!FK69</f>
        <v>0</v>
      </c>
      <c r="FL74" s="18">
        <f>'март 2016 '!FL69+'февраль 2016'!FL68+'январь 2016'!FL69</f>
        <v>0</v>
      </c>
      <c r="FM74" s="18">
        <f>'март 2016 '!FM69+'февраль 2016'!FM68+'январь 2016'!FM69</f>
        <v>1.2999999999999999E-2</v>
      </c>
      <c r="FN74" s="18">
        <f>'март 2016 '!FN69+'февраль 2016'!FN68+'январь 2016'!FN69</f>
        <v>0</v>
      </c>
      <c r="FO74" s="18">
        <f>'март 2016 '!FO69+'февраль 2016'!FO68+'январь 2016'!FO69</f>
        <v>0</v>
      </c>
      <c r="FP74" s="18">
        <f>'март 2016 '!FP69+'февраль 2016'!FP68+'январь 2016'!FP69</f>
        <v>0</v>
      </c>
      <c r="FQ74" s="18">
        <f>'март 2016 '!FQ69+'февраль 2016'!FQ68+'январь 2016'!FQ69</f>
        <v>0</v>
      </c>
      <c r="FR74" s="18">
        <f>'март 2016 '!FR69+'февраль 2016'!FR68+'январь 2016'!FR69</f>
        <v>0</v>
      </c>
      <c r="FS74" s="18">
        <f>'март 2016 '!FS69+'февраль 2016'!FS68+'январь 2016'!FS69</f>
        <v>0</v>
      </c>
      <c r="FT74" s="18">
        <f>'март 2016 '!FT69+'февраль 2016'!FT68+'январь 2016'!FT69</f>
        <v>0</v>
      </c>
      <c r="FU74" s="18">
        <f>'март 2016 '!FU69+'февраль 2016'!FU68+'январь 2016'!FU69</f>
        <v>0</v>
      </c>
      <c r="FV74" s="18">
        <f>'март 2016 '!FV69+'февраль 2016'!FV68+'январь 2016'!FV69</f>
        <v>0</v>
      </c>
      <c r="FW74" s="18">
        <f>'март 2016 '!FW69+'февраль 2016'!FW68+'январь 2016'!FW69</f>
        <v>0</v>
      </c>
      <c r="FX74" s="18">
        <f>'март 2016 '!FX69+'февраль 2016'!FX68+'январь 2016'!FX69</f>
        <v>0</v>
      </c>
      <c r="FY74" s="18">
        <f>'март 2016 '!FY69+'февраль 2016'!FY68+'январь 2016'!FY69</f>
        <v>5.0000000000000001E-3</v>
      </c>
      <c r="FZ74" s="18">
        <f>'март 2016 '!FZ69+'февраль 2016'!FZ68+'январь 2016'!FZ69</f>
        <v>0</v>
      </c>
      <c r="GA74" s="18">
        <f>'март 2016 '!GA69+'февраль 2016'!GA68+'январь 2016'!GA69</f>
        <v>6.0000000000000001E-3</v>
      </c>
      <c r="GB74" s="18">
        <f>'март 2016 '!GB69+'февраль 2016'!GB68+'январь 2016'!GB69</f>
        <v>0</v>
      </c>
      <c r="GC74" s="18">
        <f>'март 2016 '!GC69+'февраль 2016'!GC68+'январь 2016'!GC69</f>
        <v>0</v>
      </c>
      <c r="GD74" s="18">
        <f>'март 2016 '!GD69+'февраль 2016'!GD68+'январь 2016'!GD69</f>
        <v>8.0000000000000002E-3</v>
      </c>
      <c r="GE74" s="18">
        <f>'март 2016 '!GE69+'февраль 2016'!GE68+'январь 2016'!GE69</f>
        <v>0</v>
      </c>
      <c r="GF74" s="18">
        <f>'март 2016 '!GF69+'февраль 2016'!GF68+'январь 2016'!GF69</f>
        <v>0</v>
      </c>
      <c r="GG74" s="18">
        <f>'март 2016 '!GG69+'февраль 2016'!GG68+'январь 2016'!GG69</f>
        <v>0</v>
      </c>
      <c r="GH74" s="18">
        <f>'март 2016 '!GH69+'февраль 2016'!GH68+'январь 2016'!GH69</f>
        <v>0</v>
      </c>
      <c r="GI74" s="18">
        <f>'март 2016 '!GI69+'февраль 2016'!GI68+'январь 2016'!GI69</f>
        <v>0</v>
      </c>
      <c r="GJ74" s="18">
        <f>'март 2016 '!GJ69+'февраль 2016'!GJ68+'январь 2016'!GJ69</f>
        <v>0</v>
      </c>
      <c r="GK74" s="18">
        <f>'март 2016 '!GK69+'февраль 2016'!GK68+'январь 2016'!GK69</f>
        <v>0</v>
      </c>
      <c r="GL74" s="18">
        <f>'март 2016 '!GL69+'февраль 2016'!GL68+'январь 2016'!GL69</f>
        <v>0</v>
      </c>
      <c r="GM74" s="18">
        <f>'март 2016 '!GM69+'февраль 2016'!GM68+'январь 2016'!GM69</f>
        <v>0</v>
      </c>
      <c r="GN74" s="18">
        <f>'март 2016 '!GN69+'февраль 2016'!GN68+'январь 2016'!GN69</f>
        <v>3.0000000000000001E-3</v>
      </c>
      <c r="GO74" s="18">
        <f>'март 2016 '!GO69+'февраль 2016'!GO68+'январь 2016'!GO69</f>
        <v>0</v>
      </c>
      <c r="GP74" s="18">
        <f>'март 2016 '!GP69+'февраль 2016'!GP68+'январь 2016'!GP69</f>
        <v>0</v>
      </c>
      <c r="GQ74" s="18">
        <f>'март 2016 '!GQ69+'февраль 2016'!GQ68+'январь 2016'!GQ69</f>
        <v>0</v>
      </c>
      <c r="GR74" s="18">
        <f>'март 2016 '!GR69+'февраль 2016'!GR68+'январь 2016'!GR69</f>
        <v>0</v>
      </c>
      <c r="GS74" s="18">
        <f>'март 2016 '!GS69+'февраль 2016'!GS68+'январь 2016'!GS69</f>
        <v>0</v>
      </c>
      <c r="GT74" s="18">
        <f>'март 2016 '!GT69+'февраль 2016'!GT68+'январь 2016'!GT69</f>
        <v>0</v>
      </c>
      <c r="GU74" s="18">
        <f>'март 2016 '!GU69+'февраль 2016'!GU68+'январь 2016'!GU69</f>
        <v>0</v>
      </c>
      <c r="GV74" s="18">
        <f>'март 2016 '!GV69+'февраль 2016'!GV68+'январь 2016'!GV69</f>
        <v>0</v>
      </c>
      <c r="GW74" s="18">
        <f>'март 2016 '!GW69+'февраль 2016'!GW68+'январь 2016'!GW69</f>
        <v>0</v>
      </c>
      <c r="GX74" s="18">
        <f>'март 2016 '!GX69+'февраль 2016'!GX68+'январь 2016'!GX69</f>
        <v>0</v>
      </c>
      <c r="GY74" s="18">
        <f>'март 2016 '!GY69+'февраль 2016'!GY68+'январь 2016'!GY69</f>
        <v>0</v>
      </c>
      <c r="GZ74" s="18">
        <f>'март 2016 '!GZ69+'февраль 2016'!GZ68+'январь 2016'!GZ69</f>
        <v>1E-3</v>
      </c>
      <c r="HA74" s="18">
        <f>'март 2016 '!HA69+'февраль 2016'!HA68+'январь 2016'!HA69</f>
        <v>0</v>
      </c>
      <c r="HB74" s="18">
        <f>'март 2016 '!HB69+'февраль 2016'!HB68+'январь 2016'!HB69</f>
        <v>0</v>
      </c>
      <c r="HC74" s="18">
        <f>'март 2016 '!HC69+'февраль 2016'!HC68+'январь 2016'!HC69</f>
        <v>0</v>
      </c>
      <c r="HD74" s="18">
        <f>'март 2016 '!HD69+'февраль 2016'!HD68+'январь 2016'!HD69</f>
        <v>0</v>
      </c>
      <c r="HE74" s="18">
        <f>'март 2016 '!HE69+'февраль 2016'!HE68+'январь 2016'!HE69</f>
        <v>0</v>
      </c>
      <c r="HF74" s="18">
        <f>'март 2016 '!HF69+'февраль 2016'!HF68+'январь 2016'!HF69</f>
        <v>0</v>
      </c>
      <c r="HG74" s="18">
        <f>'март 2016 '!HG69+'февраль 2016'!HG68+'январь 2016'!HG69</f>
        <v>2E-3</v>
      </c>
      <c r="HH74" s="18">
        <f>'март 2016 '!HH69+'февраль 2016'!HH68+'январь 2016'!HH69</f>
        <v>0</v>
      </c>
      <c r="HI74" s="18">
        <f>'март 2016 '!HI69+'февраль 2016'!HI68+'январь 2016'!HI69</f>
        <v>0</v>
      </c>
      <c r="HJ74" s="18">
        <f>'март 2016 '!HJ69+'февраль 2016'!HJ68+'январь 2016'!HJ69</f>
        <v>0</v>
      </c>
      <c r="HK74" s="18">
        <f>'март 2016 '!HK69+'февраль 2016'!HK68+'январь 2016'!HK69</f>
        <v>0</v>
      </c>
      <c r="HL74" s="18">
        <f>'март 2016 '!HL69+'февраль 2016'!HL68+'январь 2016'!HL69</f>
        <v>0</v>
      </c>
      <c r="HM74" s="18">
        <f>'март 2016 '!HM69+'февраль 2016'!HM68+'январь 2016'!HM69</f>
        <v>0</v>
      </c>
      <c r="HN74" s="18">
        <f>'март 2016 '!HN69+'февраль 2016'!HN68+'январь 2016'!HN69</f>
        <v>0</v>
      </c>
      <c r="HO74" s="18">
        <f>'март 2016 '!HO69+'февраль 2016'!HO68+'январь 2016'!HO69</f>
        <v>7.0000000000000001E-3</v>
      </c>
      <c r="HP74" s="18">
        <f>'март 2016 '!HP69+'февраль 2016'!HP68+'январь 2016'!HP69</f>
        <v>0</v>
      </c>
      <c r="HQ74" s="18">
        <f>'март 2016 '!HQ69+'февраль 2016'!HQ68+'январь 2016'!HQ69</f>
        <v>0</v>
      </c>
      <c r="HR74" s="18">
        <f>'март 2016 '!HR69+'февраль 2016'!HR68+'январь 2016'!HR69</f>
        <v>0</v>
      </c>
      <c r="HS74" s="18">
        <f>'март 2016 '!HS69+'февраль 2016'!HS68+'январь 2016'!HS69</f>
        <v>0</v>
      </c>
      <c r="HT74" s="18">
        <f>'март 2016 '!HT69+'февраль 2016'!HT68+'январь 2016'!HT69</f>
        <v>0</v>
      </c>
      <c r="HU74" s="18">
        <f>'март 2016 '!HU69+'февраль 2016'!HU68+'январь 2016'!HU69</f>
        <v>0</v>
      </c>
      <c r="HV74" s="18">
        <f>'март 2016 '!HV69+'февраль 2016'!HV68+'январь 2016'!HV69</f>
        <v>0</v>
      </c>
      <c r="HW74" s="18">
        <f>'март 2016 '!HW69+'февраль 2016'!HW68+'январь 2016'!HW69</f>
        <v>0</v>
      </c>
      <c r="HX74" s="18">
        <f>'март 2016 '!HX69+'февраль 2016'!HX68+'январь 2016'!HX69</f>
        <v>0</v>
      </c>
      <c r="HY74" s="18">
        <f>'март 2016 '!HY69+'февраль 2016'!HY68+'январь 2016'!HY69</f>
        <v>0</v>
      </c>
      <c r="HZ74" s="18">
        <f>'март 2016 '!HZ69+'февраль 2016'!HZ68+'январь 2016'!HZ69</f>
        <v>0</v>
      </c>
      <c r="IA74" s="18">
        <f>'март 2016 '!IA69+'февраль 2016'!IA68+'январь 2016'!IA69</f>
        <v>0</v>
      </c>
      <c r="IB74" s="18">
        <f>'март 2016 '!IB69+'февраль 2016'!IB68+'январь 2016'!IB69</f>
        <v>0</v>
      </c>
      <c r="IC74" s="18">
        <f>'март 2016 '!IC69+'февраль 2016'!IC68+'январь 2016'!IC69</f>
        <v>0</v>
      </c>
      <c r="ID74" s="18">
        <f>'март 2016 '!ID69+'февраль 2016'!ID68+'январь 2016'!ID69</f>
        <v>0</v>
      </c>
      <c r="IE74" s="18">
        <f>'март 2016 '!IE69+'февраль 2016'!IE68+'январь 2016'!IE69</f>
        <v>0</v>
      </c>
      <c r="IF74" s="18">
        <f>'март 2016 '!IF69+'февраль 2016'!IF68+'январь 2016'!IF69</f>
        <v>0</v>
      </c>
    </row>
    <row r="75" spans="1:240" ht="13.5" customHeight="1">
      <c r="A75" s="15"/>
      <c r="B75" s="44"/>
      <c r="C75" s="16" t="s">
        <v>17</v>
      </c>
      <c r="D75" s="38">
        <f t="shared" si="6"/>
        <v>69.74499999999999</v>
      </c>
      <c r="E75" s="24">
        <f t="shared" ref="E75:E85" si="7">SUM(G75:IF75)</f>
        <v>69.74499999999999</v>
      </c>
      <c r="F75" s="26"/>
      <c r="G75" s="18">
        <f>'март 2016 '!G70+'февраль 2016'!G69+'январь 2016'!G70</f>
        <v>0</v>
      </c>
      <c r="H75" s="18">
        <f>'март 2016 '!H70+'февраль 2016'!H69+'январь 2016'!H70</f>
        <v>0</v>
      </c>
      <c r="I75" s="18">
        <f>'март 2016 '!I70+'февраль 2016'!I69+'январь 2016'!I70</f>
        <v>0</v>
      </c>
      <c r="J75" s="18">
        <f>'март 2016 '!J70+'февраль 2016'!J69+'январь 2016'!J70</f>
        <v>0</v>
      </c>
      <c r="K75" s="18">
        <f>'март 2016 '!K70+'февраль 2016'!K69+'январь 2016'!K70</f>
        <v>0</v>
      </c>
      <c r="L75" s="18">
        <f>'март 2016 '!L70+'февраль 2016'!L69+'январь 2016'!L70</f>
        <v>0</v>
      </c>
      <c r="M75" s="18">
        <f>'март 2016 '!M70+'февраль 2016'!M69+'январь 2016'!M70</f>
        <v>0</v>
      </c>
      <c r="N75" s="18">
        <f>'март 2016 '!N70+'февраль 2016'!N69+'январь 2016'!N70</f>
        <v>0</v>
      </c>
      <c r="O75" s="18">
        <f>'март 2016 '!O70+'февраль 2016'!O69+'январь 2016'!O70</f>
        <v>0</v>
      </c>
      <c r="P75" s="18">
        <f>'март 2016 '!P70+'февраль 2016'!P69+'январь 2016'!P70</f>
        <v>0</v>
      </c>
      <c r="Q75" s="18">
        <f>'март 2016 '!Q70+'февраль 2016'!Q69+'январь 2016'!Q70</f>
        <v>0</v>
      </c>
      <c r="R75" s="18">
        <f>'март 2016 '!R70+'февраль 2016'!R69+'январь 2016'!R70</f>
        <v>0</v>
      </c>
      <c r="S75" s="18">
        <f>'март 2016 '!S70+'февраль 2016'!S69+'январь 2016'!S70</f>
        <v>0</v>
      </c>
      <c r="T75" s="18">
        <f>'март 2016 '!T70+'февраль 2016'!T69+'январь 2016'!T70</f>
        <v>0</v>
      </c>
      <c r="U75" s="18">
        <f>'март 2016 '!U70+'февраль 2016'!U69+'январь 2016'!U70</f>
        <v>0</v>
      </c>
      <c r="V75" s="18">
        <f>'март 2016 '!V70+'февраль 2016'!V69+'январь 2016'!V70</f>
        <v>0</v>
      </c>
      <c r="W75" s="18">
        <f>'март 2016 '!W70+'февраль 2016'!W69+'январь 2016'!W70</f>
        <v>0</v>
      </c>
      <c r="X75" s="18">
        <f>'март 2016 '!X70+'февраль 2016'!X69+'январь 2016'!X70</f>
        <v>0</v>
      </c>
      <c r="Y75" s="18">
        <f>'март 2016 '!Y70+'февраль 2016'!Y69+'январь 2016'!Y70</f>
        <v>0</v>
      </c>
      <c r="Z75" s="18">
        <f>'март 2016 '!Z70+'февраль 2016'!Z69+'январь 2016'!Z70</f>
        <v>0</v>
      </c>
      <c r="AA75" s="18">
        <f>'март 2016 '!AA70+'февраль 2016'!AA69+'январь 2016'!AA70</f>
        <v>0</v>
      </c>
      <c r="AB75" s="18">
        <f>'март 2016 '!AB70+'февраль 2016'!AB69+'январь 2016'!AB70</f>
        <v>0</v>
      </c>
      <c r="AC75" s="18">
        <f>'март 2016 '!AC70+'февраль 2016'!AC69+'январь 2016'!AC70</f>
        <v>0</v>
      </c>
      <c r="AD75" s="18">
        <f>'март 2016 '!AD70+'февраль 2016'!AD69+'январь 2016'!AD70</f>
        <v>0</v>
      </c>
      <c r="AE75" s="18">
        <f>'март 2016 '!AE70+'февраль 2016'!AE69+'январь 2016'!AE70</f>
        <v>3.4180000000000001</v>
      </c>
      <c r="AF75" s="18">
        <f>'март 2016 '!AF70+'февраль 2016'!AF69+'январь 2016'!AF70</f>
        <v>4.2720000000000002</v>
      </c>
      <c r="AG75" s="18">
        <f>'март 2016 '!AG70+'февраль 2016'!AG69+'январь 2016'!AG70</f>
        <v>0</v>
      </c>
      <c r="AH75" s="18">
        <f>'март 2016 '!AH70+'февраль 2016'!AH69+'январь 2016'!AH70</f>
        <v>4.2709999999999999</v>
      </c>
      <c r="AI75" s="18">
        <f>'март 2016 '!AI70+'февраль 2016'!AI69+'январь 2016'!AI70</f>
        <v>0</v>
      </c>
      <c r="AJ75" s="18">
        <f>'март 2016 '!AJ70+'февраль 2016'!AJ69+'январь 2016'!AJ70</f>
        <v>0</v>
      </c>
      <c r="AK75" s="18">
        <f>'март 2016 '!AK70+'февраль 2016'!AK69+'январь 2016'!AK70</f>
        <v>0</v>
      </c>
      <c r="AL75" s="18">
        <f>'март 2016 '!AL70+'февраль 2016'!AL69+'январь 2016'!AL70</f>
        <v>0</v>
      </c>
      <c r="AM75" s="18">
        <f>'март 2016 '!AM70+'февраль 2016'!AM69+'январь 2016'!AM70</f>
        <v>1.71</v>
      </c>
      <c r="AN75" s="18">
        <f>'март 2016 '!AN70+'февраль 2016'!AN69+'январь 2016'!AN70</f>
        <v>0</v>
      </c>
      <c r="AO75" s="18">
        <f>'март 2016 '!AO70+'февраль 2016'!AO69+'январь 2016'!AO70</f>
        <v>0</v>
      </c>
      <c r="AP75" s="18">
        <f>'март 2016 '!AP70+'февраль 2016'!AP69+'январь 2016'!AP70</f>
        <v>0</v>
      </c>
      <c r="AQ75" s="18">
        <f>'март 2016 '!AQ70+'февраль 2016'!AQ69+'январь 2016'!AQ70</f>
        <v>0</v>
      </c>
      <c r="AR75" s="18">
        <f>'март 2016 '!AR70+'февраль 2016'!AR69+'январь 2016'!AR70</f>
        <v>0</v>
      </c>
      <c r="AS75" s="18">
        <f>'март 2016 '!AS70+'февраль 2016'!AS69+'январь 2016'!AS70</f>
        <v>0</v>
      </c>
      <c r="AT75" s="18">
        <f>'март 2016 '!AT70+'февраль 2016'!AT69+'январь 2016'!AT70</f>
        <v>0</v>
      </c>
      <c r="AU75" s="18">
        <f>'март 2016 '!AU70+'февраль 2016'!AU69+'январь 2016'!AU70</f>
        <v>2.5619999999999998</v>
      </c>
      <c r="AV75" s="18">
        <f>'март 2016 '!AV70+'февраль 2016'!AV69+'январь 2016'!AV70</f>
        <v>0</v>
      </c>
      <c r="AW75" s="18">
        <f>'март 2016 '!AW70+'февраль 2016'!AW69+'январь 2016'!AW70</f>
        <v>0</v>
      </c>
      <c r="AX75" s="18">
        <f>'март 2016 '!AX70+'февраль 2016'!AX69+'январь 2016'!AX70</f>
        <v>0</v>
      </c>
      <c r="AY75" s="18">
        <f>'март 2016 '!AY70+'февраль 2016'!AY69+'январь 2016'!AY70</f>
        <v>0</v>
      </c>
      <c r="AZ75" s="18">
        <f>'март 2016 '!AZ70+'февраль 2016'!AZ69+'январь 2016'!AZ70</f>
        <v>0</v>
      </c>
      <c r="BA75" s="18">
        <f>'март 2016 '!BA70+'февраль 2016'!BA69+'январь 2016'!BA70</f>
        <v>0</v>
      </c>
      <c r="BB75" s="18">
        <f>'март 2016 '!BB70+'февраль 2016'!BB69+'январь 2016'!BB70</f>
        <v>0</v>
      </c>
      <c r="BC75" s="18">
        <f>'март 2016 '!BC70+'февраль 2016'!BC69+'январь 2016'!BC70</f>
        <v>1.71</v>
      </c>
      <c r="BD75" s="18">
        <f>'март 2016 '!BD70+'февраль 2016'!BD69+'январь 2016'!BD70</f>
        <v>0</v>
      </c>
      <c r="BE75" s="18">
        <f>'март 2016 '!BE70+'февраль 2016'!BE69+'январь 2016'!BE70</f>
        <v>0</v>
      </c>
      <c r="BF75" s="18">
        <f>'март 2016 '!BF70+'февраль 2016'!BF69+'январь 2016'!BF70</f>
        <v>0</v>
      </c>
      <c r="BG75" s="18">
        <f>'март 2016 '!BG70+'февраль 2016'!BG69+'январь 2016'!BG70</f>
        <v>0</v>
      </c>
      <c r="BH75" s="18">
        <f>'март 2016 '!BH70+'февраль 2016'!BH69+'январь 2016'!BH70</f>
        <v>0</v>
      </c>
      <c r="BI75" s="18">
        <f>'март 2016 '!BI70+'февраль 2016'!BI69+'январь 2016'!BI70</f>
        <v>0</v>
      </c>
      <c r="BJ75" s="18">
        <f>'март 2016 '!BJ70+'февраль 2016'!BJ69+'январь 2016'!BJ70</f>
        <v>0</v>
      </c>
      <c r="BK75" s="18">
        <f>'март 2016 '!BK70+'февраль 2016'!BK69+'январь 2016'!BK70</f>
        <v>0</v>
      </c>
      <c r="BL75" s="18">
        <f>'март 2016 '!BL70+'февраль 2016'!BL69+'январь 2016'!BL70</f>
        <v>0</v>
      </c>
      <c r="BM75" s="18">
        <f>'март 2016 '!BM70+'февраль 2016'!BM69+'январь 2016'!BM70</f>
        <v>0</v>
      </c>
      <c r="BN75" s="18">
        <f>'март 2016 '!BN70+'февраль 2016'!BN69+'январь 2016'!BN70</f>
        <v>0</v>
      </c>
      <c r="BO75" s="18">
        <f>'март 2016 '!BO70+'февраль 2016'!BO69+'январь 2016'!BO70</f>
        <v>0</v>
      </c>
      <c r="BP75" s="18">
        <f>'март 2016 '!BP70+'февраль 2016'!BP69+'январь 2016'!BP70</f>
        <v>0</v>
      </c>
      <c r="BQ75" s="18">
        <f>'март 2016 '!BQ70+'февраль 2016'!BQ69+'январь 2016'!BQ70</f>
        <v>0</v>
      </c>
      <c r="BR75" s="18">
        <f>'март 2016 '!BR70+'февраль 2016'!BR69+'январь 2016'!BR70</f>
        <v>0</v>
      </c>
      <c r="BS75" s="18">
        <f>'март 2016 '!BS70+'февраль 2016'!BS69+'январь 2016'!BS70</f>
        <v>0</v>
      </c>
      <c r="BT75" s="18">
        <f>'март 2016 '!BT70+'февраль 2016'!BT69+'январь 2016'!BT70</f>
        <v>0</v>
      </c>
      <c r="BU75" s="18">
        <f>'март 2016 '!BU70+'февраль 2016'!BU69+'январь 2016'!BU70</f>
        <v>0</v>
      </c>
      <c r="BV75" s="18">
        <f>'март 2016 '!BV70+'февраль 2016'!BV69+'январь 2016'!BV70</f>
        <v>0</v>
      </c>
      <c r="BW75" s="18">
        <f>'март 2016 '!BW70+'февраль 2016'!BW69+'январь 2016'!BW70</f>
        <v>0</v>
      </c>
      <c r="BX75" s="18">
        <f>'март 2016 '!BX70+'февраль 2016'!BX69+'январь 2016'!BX70</f>
        <v>0</v>
      </c>
      <c r="BY75" s="18">
        <f>'март 2016 '!BY70+'февраль 2016'!BY69+'январь 2016'!BY70</f>
        <v>0</v>
      </c>
      <c r="BZ75" s="18">
        <f>'март 2016 '!BZ70+'февраль 2016'!BZ69+'январь 2016'!BZ70</f>
        <v>0</v>
      </c>
      <c r="CA75" s="18">
        <f>'март 2016 '!CA70+'февраль 2016'!CA69+'январь 2016'!CA70</f>
        <v>0</v>
      </c>
      <c r="CB75" s="18">
        <f>'март 2016 '!CB70+'февраль 2016'!CB69+'январь 2016'!CB70</f>
        <v>0</v>
      </c>
      <c r="CC75" s="18">
        <f>'март 2016 '!CC70+'февраль 2016'!CC69+'январь 2016'!CC70</f>
        <v>0</v>
      </c>
      <c r="CD75" s="18">
        <f>'март 2016 '!CD70+'февраль 2016'!CD69+'январь 2016'!CD70</f>
        <v>0</v>
      </c>
      <c r="CE75" s="18">
        <f>'март 2016 '!CE70+'февраль 2016'!CE69+'январь 2016'!CE70</f>
        <v>0</v>
      </c>
      <c r="CF75" s="18">
        <f>'март 2016 '!CF70+'февраль 2016'!CF69+'январь 2016'!CF70</f>
        <v>0</v>
      </c>
      <c r="CG75" s="18">
        <f>'март 2016 '!CG70+'февраль 2016'!CG69+'январь 2016'!CG70</f>
        <v>0</v>
      </c>
      <c r="CH75" s="18">
        <f>'март 2016 '!CH70+'февраль 2016'!CH69+'январь 2016'!CH70</f>
        <v>0</v>
      </c>
      <c r="CI75" s="18">
        <f>'март 2016 '!CI70+'февраль 2016'!CI69+'январь 2016'!CI70</f>
        <v>0</v>
      </c>
      <c r="CJ75" s="18">
        <f>'март 2016 '!CJ70+'февраль 2016'!CJ69+'январь 2016'!CJ70</f>
        <v>0</v>
      </c>
      <c r="CK75" s="18">
        <f>'март 2016 '!CK70+'февраль 2016'!CK69+'январь 2016'!CK70</f>
        <v>0</v>
      </c>
      <c r="CL75" s="18">
        <f>'март 2016 '!CL70+'февраль 2016'!CL69+'январь 2016'!CL70</f>
        <v>0</v>
      </c>
      <c r="CM75" s="18">
        <f>'март 2016 '!CM70+'февраль 2016'!CM69+'январь 2016'!CM70</f>
        <v>12.292</v>
      </c>
      <c r="CN75" s="18">
        <f>'март 2016 '!CN70+'февраль 2016'!CN69+'январь 2016'!CN70</f>
        <v>0</v>
      </c>
      <c r="CO75" s="18">
        <f>'март 2016 '!CO70+'февраль 2016'!CO69+'январь 2016'!CO70</f>
        <v>0</v>
      </c>
      <c r="CP75" s="18">
        <f>'март 2016 '!CP70+'февраль 2016'!CP69+'январь 2016'!CP70</f>
        <v>0</v>
      </c>
      <c r="CQ75" s="18">
        <f>'март 2016 '!CQ70+'февраль 2016'!CQ69+'январь 2016'!CQ70</f>
        <v>0</v>
      </c>
      <c r="CR75" s="18">
        <f>'март 2016 '!CR70+'февраль 2016'!CR69+'январь 2016'!CR70</f>
        <v>0</v>
      </c>
      <c r="CS75" s="18">
        <f>'март 2016 '!CS70+'февраль 2016'!CS69+'январь 2016'!CS70</f>
        <v>0</v>
      </c>
      <c r="CT75" s="18">
        <f>'март 2016 '!CT70+'февраль 2016'!CT69+'январь 2016'!CT70</f>
        <v>0</v>
      </c>
      <c r="CU75" s="18">
        <f>'март 2016 '!CU70+'февраль 2016'!CU69+'январь 2016'!CU70</f>
        <v>0</v>
      </c>
      <c r="CV75" s="18">
        <f>'март 2016 '!CV70+'февраль 2016'!CV69+'январь 2016'!CV70</f>
        <v>0</v>
      </c>
      <c r="CW75" s="18">
        <f>'март 2016 '!CW70+'февраль 2016'!CW69+'январь 2016'!CW70</f>
        <v>0</v>
      </c>
      <c r="CX75" s="18">
        <f>'март 2016 '!CX70+'февраль 2016'!CX69+'январь 2016'!CX70</f>
        <v>0</v>
      </c>
      <c r="CY75" s="18">
        <f>'март 2016 '!CY70+'февраль 2016'!CY69+'январь 2016'!CY70</f>
        <v>2.5619999999999998</v>
      </c>
      <c r="CZ75" s="18">
        <f>'март 2016 '!CZ70+'февраль 2016'!CZ69+'январь 2016'!CZ70</f>
        <v>0</v>
      </c>
      <c r="DA75" s="18">
        <f>'март 2016 '!DA70+'февраль 2016'!DA69+'январь 2016'!DA70</f>
        <v>0</v>
      </c>
      <c r="DB75" s="18">
        <f>'март 2016 '!DB70+'февраль 2016'!DB69+'январь 2016'!DB70</f>
        <v>0</v>
      </c>
      <c r="DC75" s="18">
        <f>'март 2016 '!DC70+'февраль 2016'!DC69+'январь 2016'!DC70</f>
        <v>0</v>
      </c>
      <c r="DD75" s="18">
        <f>'март 2016 '!DD70+'февраль 2016'!DD69+'январь 2016'!DD70</f>
        <v>0</v>
      </c>
      <c r="DE75" s="18">
        <f>'март 2016 '!DE70+'февраль 2016'!DE69+'январь 2016'!DE70</f>
        <v>0</v>
      </c>
      <c r="DF75" s="18">
        <f>'март 2016 '!DF70+'февраль 2016'!DF69+'январь 2016'!DF70</f>
        <v>0</v>
      </c>
      <c r="DG75" s="18">
        <f>'март 2016 '!DG70+'февраль 2016'!DG69+'январь 2016'!DG70</f>
        <v>0</v>
      </c>
      <c r="DH75" s="18">
        <f>'март 2016 '!DH70+'февраль 2016'!DH69+'январь 2016'!DH70</f>
        <v>0</v>
      </c>
      <c r="DI75" s="18">
        <f>'март 2016 '!DI70+'февраль 2016'!DI69+'январь 2016'!DI70</f>
        <v>0</v>
      </c>
      <c r="DJ75" s="18">
        <f>'март 2016 '!DJ70+'февраль 2016'!DJ69+'январь 2016'!DJ70</f>
        <v>0</v>
      </c>
      <c r="DK75" s="18">
        <f>'март 2016 '!DK70+'февраль 2016'!DK69+'январь 2016'!DK70</f>
        <v>0</v>
      </c>
      <c r="DL75" s="18">
        <f>'март 2016 '!DL70+'февраль 2016'!DL69+'январь 2016'!DL70</f>
        <v>0</v>
      </c>
      <c r="DM75" s="18">
        <f>'март 2016 '!DM70+'февраль 2016'!DM69+'январь 2016'!DM70</f>
        <v>0</v>
      </c>
      <c r="DN75" s="18">
        <f>'март 2016 '!DN70+'февраль 2016'!DN69+'январь 2016'!DN70</f>
        <v>0</v>
      </c>
      <c r="DO75" s="18">
        <f>'март 2016 '!DO70+'февраль 2016'!DO69+'январь 2016'!DO70</f>
        <v>0</v>
      </c>
      <c r="DP75" s="18">
        <f>'март 2016 '!DP70+'февраль 2016'!DP69+'январь 2016'!DP70</f>
        <v>0</v>
      </c>
      <c r="DQ75" s="18">
        <f>'март 2016 '!DQ70+'февраль 2016'!DQ69+'январь 2016'!DQ70</f>
        <v>0</v>
      </c>
      <c r="DR75" s="18">
        <f>'март 2016 '!DR70+'февраль 2016'!DR69+'январь 2016'!DR70</f>
        <v>0</v>
      </c>
      <c r="DS75" s="18">
        <f>'март 2016 '!DS70+'февраль 2016'!DS69+'январь 2016'!DS70</f>
        <v>0</v>
      </c>
      <c r="DT75" s="18">
        <f>'март 2016 '!DT70+'февраль 2016'!DT69+'январь 2016'!DT70</f>
        <v>0</v>
      </c>
      <c r="DU75" s="18">
        <f>'март 2016 '!DU70+'февраль 2016'!DU69+'январь 2016'!DU70</f>
        <v>0</v>
      </c>
      <c r="DV75" s="18">
        <f>'март 2016 '!DV70+'февраль 2016'!DV69+'январь 2016'!DV70</f>
        <v>0</v>
      </c>
      <c r="DW75" s="18">
        <f>'март 2016 '!DW70+'февраль 2016'!DW69+'январь 2016'!DW70</f>
        <v>0</v>
      </c>
      <c r="DX75" s="18">
        <f>'март 2016 '!DX70+'февраль 2016'!DX69+'январь 2016'!DX70</f>
        <v>0</v>
      </c>
      <c r="DY75" s="18">
        <f>'март 2016 '!DY70+'февраль 2016'!DY69+'январь 2016'!DY70</f>
        <v>0</v>
      </c>
      <c r="DZ75" s="18">
        <f>'март 2016 '!DZ70+'февраль 2016'!DZ69+'январь 2016'!DZ70</f>
        <v>0</v>
      </c>
      <c r="EA75" s="18">
        <f>'март 2016 '!EA70+'февраль 2016'!EA69+'январь 2016'!EA70</f>
        <v>0</v>
      </c>
      <c r="EB75" s="18">
        <f>'март 2016 '!EB70+'февраль 2016'!EB69+'январь 2016'!EB70</f>
        <v>0</v>
      </c>
      <c r="EC75" s="18">
        <f>'март 2016 '!EC70+'февраль 2016'!EC69+'январь 2016'!EC70</f>
        <v>0</v>
      </c>
      <c r="ED75" s="18">
        <f>'март 2016 '!ED70+'февраль 2016'!ED69+'январь 2016'!ED70</f>
        <v>0</v>
      </c>
      <c r="EE75" s="18">
        <f>'март 2016 '!EE70+'февраль 2016'!EE69+'январь 2016'!EE70</f>
        <v>0</v>
      </c>
      <c r="EF75" s="18">
        <f>'март 2016 '!EF70+'февраль 2016'!EF69+'январь 2016'!EF70</f>
        <v>0</v>
      </c>
      <c r="EG75" s="18">
        <f>'март 2016 '!EG70+'февраль 2016'!EG69+'январь 2016'!EG70</f>
        <v>0</v>
      </c>
      <c r="EH75" s="18">
        <f>'март 2016 '!EH70+'февраль 2016'!EH69+'январь 2016'!EH70</f>
        <v>0</v>
      </c>
      <c r="EI75" s="18">
        <f>'март 2016 '!EI70+'февраль 2016'!EI69+'январь 2016'!EI70</f>
        <v>0</v>
      </c>
      <c r="EJ75" s="18">
        <f>'март 2016 '!EJ70+'февраль 2016'!EJ69+'январь 2016'!EJ70</f>
        <v>0</v>
      </c>
      <c r="EK75" s="18">
        <f>'март 2016 '!EK70+'февраль 2016'!EK69+'январь 2016'!EK70</f>
        <v>0</v>
      </c>
      <c r="EL75" s="18">
        <f>'март 2016 '!EL70+'февраль 2016'!EL69+'январь 2016'!EL70</f>
        <v>0</v>
      </c>
      <c r="EM75" s="18">
        <f>'март 2016 '!EM70+'февраль 2016'!EM69+'январь 2016'!EM70</f>
        <v>0</v>
      </c>
      <c r="EN75" s="18">
        <f>'март 2016 '!EN70+'февраль 2016'!EN69+'январь 2016'!EN70</f>
        <v>0</v>
      </c>
      <c r="EO75" s="18">
        <f>'март 2016 '!EO70+'февраль 2016'!EO69+'январь 2016'!EO70</f>
        <v>0</v>
      </c>
      <c r="EP75" s="18">
        <f>'март 2016 '!EP70+'февраль 2016'!EP69+'январь 2016'!EP70</f>
        <v>0</v>
      </c>
      <c r="EQ75" s="18">
        <f>'март 2016 '!EQ70+'февраль 2016'!EQ69+'январь 2016'!EQ70</f>
        <v>0</v>
      </c>
      <c r="ER75" s="18">
        <f>'март 2016 '!ER70+'февраль 2016'!ER69+'январь 2016'!ER70</f>
        <v>0</v>
      </c>
      <c r="ES75" s="18">
        <f>'март 2016 '!ES70+'февраль 2016'!ES69+'январь 2016'!ES70</f>
        <v>0</v>
      </c>
      <c r="ET75" s="18">
        <f>'март 2016 '!ET70+'февраль 2016'!ET69+'январь 2016'!ET70</f>
        <v>0</v>
      </c>
      <c r="EU75" s="18">
        <f>'март 2016 '!EU70+'февраль 2016'!EU69+'январь 2016'!EU70</f>
        <v>0</v>
      </c>
      <c r="EV75" s="18">
        <f>'март 2016 '!EV70+'февраль 2016'!EV69+'январь 2016'!EV70</f>
        <v>0</v>
      </c>
      <c r="EW75" s="18">
        <f>'март 2016 '!EW70+'февраль 2016'!EW69+'январь 2016'!EW70</f>
        <v>0</v>
      </c>
      <c r="EX75" s="18">
        <f>'март 2016 '!EX70+'февраль 2016'!EX69+'январь 2016'!EX70</f>
        <v>0</v>
      </c>
      <c r="EY75" s="18">
        <f>'март 2016 '!EY70+'февраль 2016'!EY69+'январь 2016'!EY70</f>
        <v>0</v>
      </c>
      <c r="EZ75" s="18">
        <f>'март 2016 '!EZ70+'февраль 2016'!EZ69+'январь 2016'!EZ70</f>
        <v>0</v>
      </c>
      <c r="FA75" s="18">
        <f>'март 2016 '!FA70+'февраль 2016'!FA69+'январь 2016'!FA70</f>
        <v>0</v>
      </c>
      <c r="FB75" s="18">
        <f>'март 2016 '!FB70+'февраль 2016'!FB69+'январь 2016'!FB70</f>
        <v>0</v>
      </c>
      <c r="FC75" s="18">
        <f>'март 2016 '!FC70+'февраль 2016'!FC69+'январь 2016'!FC70</f>
        <v>0</v>
      </c>
      <c r="FD75" s="18">
        <f>'март 2016 '!FD70+'февраль 2016'!FD69+'январь 2016'!FD70</f>
        <v>0</v>
      </c>
      <c r="FE75" s="18">
        <f>'март 2016 '!FE70+'февраль 2016'!FE69+'январь 2016'!FE70</f>
        <v>0</v>
      </c>
      <c r="FF75" s="18">
        <f>'март 2016 '!FF70+'февраль 2016'!FF69+'январь 2016'!FF70</f>
        <v>0</v>
      </c>
      <c r="FG75" s="18">
        <f>'март 2016 '!FG70+'февраль 2016'!FG69+'январь 2016'!FG70</f>
        <v>0</v>
      </c>
      <c r="FH75" s="18">
        <f>'март 2016 '!FH70+'февраль 2016'!FH69+'январь 2016'!FH70</f>
        <v>0</v>
      </c>
      <c r="FI75" s="18">
        <f>'март 2016 '!FI70+'февраль 2016'!FI69+'январь 2016'!FI70</f>
        <v>0</v>
      </c>
      <c r="FJ75" s="18">
        <f>'март 2016 '!FJ70+'февраль 2016'!FJ69+'январь 2016'!FJ70</f>
        <v>0</v>
      </c>
      <c r="FK75" s="18">
        <f>'март 2016 '!FK70+'февраль 2016'!FK69+'январь 2016'!FK70</f>
        <v>0</v>
      </c>
      <c r="FL75" s="18">
        <f>'март 2016 '!FL70+'февраль 2016'!FL69+'январь 2016'!FL70</f>
        <v>0</v>
      </c>
      <c r="FM75" s="18">
        <f>'март 2016 '!FM70+'февраль 2016'!FM69+'январь 2016'!FM70</f>
        <v>9.6449999999999996</v>
      </c>
      <c r="FN75" s="18">
        <f>'март 2016 '!FN70+'февраль 2016'!FN69+'январь 2016'!FN70</f>
        <v>0</v>
      </c>
      <c r="FO75" s="18">
        <f>'март 2016 '!FO70+'февраль 2016'!FO69+'январь 2016'!FO70</f>
        <v>0</v>
      </c>
      <c r="FP75" s="18">
        <f>'март 2016 '!FP70+'февраль 2016'!FP69+'январь 2016'!FP70</f>
        <v>0</v>
      </c>
      <c r="FQ75" s="18">
        <f>'март 2016 '!FQ70+'февраль 2016'!FQ69+'январь 2016'!FQ70</f>
        <v>0</v>
      </c>
      <c r="FR75" s="18">
        <f>'март 2016 '!FR70+'февраль 2016'!FR69+'январь 2016'!FR70</f>
        <v>0</v>
      </c>
      <c r="FS75" s="18">
        <f>'март 2016 '!FS70+'февраль 2016'!FS69+'январь 2016'!FS70</f>
        <v>0</v>
      </c>
      <c r="FT75" s="18">
        <f>'март 2016 '!FT70+'февраль 2016'!FT69+'январь 2016'!FT70</f>
        <v>0</v>
      </c>
      <c r="FU75" s="18">
        <f>'март 2016 '!FU70+'февраль 2016'!FU69+'январь 2016'!FU70</f>
        <v>0</v>
      </c>
      <c r="FV75" s="18">
        <f>'март 2016 '!FV70+'февраль 2016'!FV69+'январь 2016'!FV70</f>
        <v>0</v>
      </c>
      <c r="FW75" s="18">
        <f>'март 2016 '!FW70+'февраль 2016'!FW69+'январь 2016'!FW70</f>
        <v>0</v>
      </c>
      <c r="FX75" s="18">
        <f>'март 2016 '!FX70+'февраль 2016'!FX69+'январь 2016'!FX70</f>
        <v>0</v>
      </c>
      <c r="FY75" s="18">
        <f>'март 2016 '!FY70+'февраль 2016'!FY69+'январь 2016'!FY70</f>
        <v>4.2720000000000002</v>
      </c>
      <c r="FZ75" s="18">
        <f>'март 2016 '!FZ70+'февраль 2016'!FZ69+'январь 2016'!FZ70</f>
        <v>0</v>
      </c>
      <c r="GA75" s="18">
        <f>'март 2016 '!GA70+'февраль 2016'!GA69+'январь 2016'!GA70</f>
        <v>5.1269999999999998</v>
      </c>
      <c r="GB75" s="18">
        <f>'март 2016 '!GB70+'февраль 2016'!GB69+'январь 2016'!GB70</f>
        <v>0</v>
      </c>
      <c r="GC75" s="18">
        <f>'март 2016 '!GC70+'февраль 2016'!GC69+'январь 2016'!GC70</f>
        <v>0</v>
      </c>
      <c r="GD75" s="18">
        <f>'март 2016 '!GD70+'февраль 2016'!GD69+'январь 2016'!GD70</f>
        <v>6.8319999999999999</v>
      </c>
      <c r="GE75" s="18">
        <f>'март 2016 '!GE70+'февраль 2016'!GE69+'январь 2016'!GE70</f>
        <v>0</v>
      </c>
      <c r="GF75" s="18">
        <f>'март 2016 '!GF70+'февраль 2016'!GF69+'январь 2016'!GF70</f>
        <v>0</v>
      </c>
      <c r="GG75" s="18">
        <f>'март 2016 '!GG70+'февраль 2016'!GG69+'январь 2016'!GG70</f>
        <v>0</v>
      </c>
      <c r="GH75" s="18">
        <f>'март 2016 '!GH70+'февраль 2016'!GH69+'январь 2016'!GH70</f>
        <v>0</v>
      </c>
      <c r="GI75" s="18">
        <f>'март 2016 '!GI70+'февраль 2016'!GI69+'январь 2016'!GI70</f>
        <v>0</v>
      </c>
      <c r="GJ75" s="18">
        <f>'март 2016 '!GJ70+'февраль 2016'!GJ69+'январь 2016'!GJ70</f>
        <v>0</v>
      </c>
      <c r="GK75" s="18">
        <f>'март 2016 '!GK70+'февраль 2016'!GK69+'январь 2016'!GK70</f>
        <v>0</v>
      </c>
      <c r="GL75" s="18">
        <f>'март 2016 '!GL70+'февраль 2016'!GL69+'январь 2016'!GL70</f>
        <v>0</v>
      </c>
      <c r="GM75" s="18">
        <f>'март 2016 '!GM70+'февраль 2016'!GM69+'январь 2016'!GM70</f>
        <v>0</v>
      </c>
      <c r="GN75" s="18">
        <f>'март 2016 '!GN70+'февраль 2016'!GN69+'январь 2016'!GN70</f>
        <v>2.5539999999999998</v>
      </c>
      <c r="GO75" s="18">
        <f>'март 2016 '!GO70+'февраль 2016'!GO69+'январь 2016'!GO70</f>
        <v>0</v>
      </c>
      <c r="GP75" s="18">
        <f>'март 2016 '!GP70+'февраль 2016'!GP69+'январь 2016'!GP70</f>
        <v>0</v>
      </c>
      <c r="GQ75" s="18">
        <f>'март 2016 '!GQ70+'февраль 2016'!GQ69+'январь 2016'!GQ70</f>
        <v>0</v>
      </c>
      <c r="GR75" s="18">
        <f>'март 2016 '!GR70+'февраль 2016'!GR69+'январь 2016'!GR70</f>
        <v>0</v>
      </c>
      <c r="GS75" s="18">
        <f>'март 2016 '!GS70+'февраль 2016'!GS69+'январь 2016'!GS70</f>
        <v>0</v>
      </c>
      <c r="GT75" s="18">
        <f>'март 2016 '!GT70+'февраль 2016'!GT69+'январь 2016'!GT70</f>
        <v>0</v>
      </c>
      <c r="GU75" s="18">
        <f>'март 2016 '!GU70+'февраль 2016'!GU69+'январь 2016'!GU70</f>
        <v>0</v>
      </c>
      <c r="GV75" s="18">
        <f>'март 2016 '!GV70+'февраль 2016'!GV69+'январь 2016'!GV70</f>
        <v>0</v>
      </c>
      <c r="GW75" s="18">
        <f>'март 2016 '!GW70+'февраль 2016'!GW69+'январь 2016'!GW70</f>
        <v>0</v>
      </c>
      <c r="GX75" s="18">
        <f>'март 2016 '!GX70+'февраль 2016'!GX69+'январь 2016'!GX70</f>
        <v>0</v>
      </c>
      <c r="GY75" s="18">
        <f>'март 2016 '!GY70+'февраль 2016'!GY69+'январь 2016'!GY70</f>
        <v>0</v>
      </c>
      <c r="GZ75" s="18">
        <f>'март 2016 '!GZ70+'февраль 2016'!GZ69+'январь 2016'!GZ70</f>
        <v>0.74199999999999999</v>
      </c>
      <c r="HA75" s="18">
        <f>'март 2016 '!HA70+'февраль 2016'!HA69+'январь 2016'!HA70</f>
        <v>0</v>
      </c>
      <c r="HB75" s="18">
        <f>'март 2016 '!HB70+'февраль 2016'!HB69+'январь 2016'!HB70</f>
        <v>0</v>
      </c>
      <c r="HC75" s="18">
        <f>'март 2016 '!HC70+'февраль 2016'!HC69+'январь 2016'!HC70</f>
        <v>0</v>
      </c>
      <c r="HD75" s="18">
        <f>'март 2016 '!HD70+'февраль 2016'!HD69+'январь 2016'!HD70</f>
        <v>0</v>
      </c>
      <c r="HE75" s="18">
        <f>'март 2016 '!HE70+'февраль 2016'!HE69+'январь 2016'!HE70</f>
        <v>0</v>
      </c>
      <c r="HF75" s="18">
        <f>'март 2016 '!HF70+'февраль 2016'!HF69+'январь 2016'!HF70</f>
        <v>0</v>
      </c>
      <c r="HG75" s="18">
        <f>'март 2016 '!HG70+'февраль 2016'!HG69+'январь 2016'!HG70</f>
        <v>1.71</v>
      </c>
      <c r="HH75" s="18">
        <f>'март 2016 '!HH70+'февраль 2016'!HH69+'январь 2016'!HH70</f>
        <v>0</v>
      </c>
      <c r="HI75" s="18">
        <f>'март 2016 '!HI70+'февраль 2016'!HI69+'январь 2016'!HI70</f>
        <v>0</v>
      </c>
      <c r="HJ75" s="18">
        <f>'март 2016 '!HJ70+'февраль 2016'!HJ69+'январь 2016'!HJ70</f>
        <v>0</v>
      </c>
      <c r="HK75" s="18">
        <f>'март 2016 '!HK70+'февраль 2016'!HK69+'январь 2016'!HK70</f>
        <v>0</v>
      </c>
      <c r="HL75" s="18">
        <f>'март 2016 '!HL70+'февраль 2016'!HL69+'январь 2016'!HL70</f>
        <v>0</v>
      </c>
      <c r="HM75" s="18">
        <f>'март 2016 '!HM70+'февраль 2016'!HM69+'январь 2016'!HM70</f>
        <v>0</v>
      </c>
      <c r="HN75" s="18">
        <f>'март 2016 '!HN70+'февраль 2016'!HN69+'январь 2016'!HN70</f>
        <v>0</v>
      </c>
      <c r="HO75" s="18">
        <f>'март 2016 '!HO70+'февраль 2016'!HO69+'январь 2016'!HO70</f>
        <v>6.0659999999999998</v>
      </c>
      <c r="HP75" s="18">
        <f>'март 2016 '!HP70+'февраль 2016'!HP69+'январь 2016'!HP70</f>
        <v>0</v>
      </c>
      <c r="HQ75" s="18">
        <f>'март 2016 '!HQ70+'февраль 2016'!HQ69+'январь 2016'!HQ70</f>
        <v>0</v>
      </c>
      <c r="HR75" s="18">
        <f>'март 2016 '!HR70+'февраль 2016'!HR69+'январь 2016'!HR70</f>
        <v>0</v>
      </c>
      <c r="HS75" s="18">
        <f>'март 2016 '!HS70+'февраль 2016'!HS69+'январь 2016'!HS70</f>
        <v>0</v>
      </c>
      <c r="HT75" s="18">
        <f>'март 2016 '!HT70+'февраль 2016'!HT69+'январь 2016'!HT70</f>
        <v>0</v>
      </c>
      <c r="HU75" s="18">
        <f>'март 2016 '!HU70+'февраль 2016'!HU69+'январь 2016'!HU70</f>
        <v>0</v>
      </c>
      <c r="HV75" s="18">
        <f>'март 2016 '!HV70+'февраль 2016'!HV69+'январь 2016'!HV70</f>
        <v>0</v>
      </c>
      <c r="HW75" s="18">
        <f>'март 2016 '!HW70+'февраль 2016'!HW69+'январь 2016'!HW70</f>
        <v>0</v>
      </c>
      <c r="HX75" s="18">
        <f>'март 2016 '!HX70+'февраль 2016'!HX69+'январь 2016'!HX70</f>
        <v>0</v>
      </c>
      <c r="HY75" s="18">
        <f>'март 2016 '!HY70+'февраль 2016'!HY69+'январь 2016'!HY70</f>
        <v>0</v>
      </c>
      <c r="HZ75" s="18">
        <f>'март 2016 '!HZ70+'февраль 2016'!HZ69+'январь 2016'!HZ70</f>
        <v>0</v>
      </c>
      <c r="IA75" s="18">
        <f>'март 2016 '!IA70+'февраль 2016'!IA69+'январь 2016'!IA70</f>
        <v>0</v>
      </c>
      <c r="IB75" s="18">
        <f>'март 2016 '!IB70+'февраль 2016'!IB69+'январь 2016'!IB70</f>
        <v>0</v>
      </c>
      <c r="IC75" s="18">
        <f>'март 2016 '!IC70+'февраль 2016'!IC69+'январь 2016'!IC70</f>
        <v>0</v>
      </c>
      <c r="ID75" s="18">
        <f>'март 2016 '!ID70+'февраль 2016'!ID69+'январь 2016'!ID70</f>
        <v>0</v>
      </c>
      <c r="IE75" s="18">
        <f>'март 2016 '!IE70+'февраль 2016'!IE69+'январь 2016'!IE70</f>
        <v>0</v>
      </c>
      <c r="IF75" s="18">
        <f>'март 2016 '!IF70+'февраль 2016'!IF69+'январь 2016'!IF70</f>
        <v>0</v>
      </c>
    </row>
    <row r="76" spans="1:240" ht="13.5" customHeight="1">
      <c r="A76" s="15" t="s">
        <v>92</v>
      </c>
      <c r="B76" s="44" t="s">
        <v>93</v>
      </c>
      <c r="C76" s="16" t="s">
        <v>45</v>
      </c>
      <c r="D76" s="38">
        <f t="shared" si="6"/>
        <v>0.59600000000000009</v>
      </c>
      <c r="E76" s="24">
        <f t="shared" si="7"/>
        <v>0.59600000000000009</v>
      </c>
      <c r="F76" s="25"/>
      <c r="G76" s="18">
        <f>'март 2016 '!G71+'февраль 2016'!G70+'январь 2016'!G71</f>
        <v>0</v>
      </c>
      <c r="H76" s="18">
        <f>'март 2016 '!H71+'февраль 2016'!H70+'январь 2016'!H71</f>
        <v>0</v>
      </c>
      <c r="I76" s="18">
        <f>'март 2016 '!I71+'февраль 2016'!I70+'январь 2016'!I71</f>
        <v>0</v>
      </c>
      <c r="J76" s="18">
        <f>'март 2016 '!J71+'февраль 2016'!J70+'январь 2016'!J71</f>
        <v>0</v>
      </c>
      <c r="K76" s="18">
        <f>'март 2016 '!K71+'февраль 2016'!K70+'январь 2016'!K71</f>
        <v>0</v>
      </c>
      <c r="L76" s="18">
        <f>'март 2016 '!L71+'февраль 2016'!L70+'январь 2016'!L71</f>
        <v>0</v>
      </c>
      <c r="M76" s="18">
        <f>'март 2016 '!M71+'февраль 2016'!M70+'январь 2016'!M71</f>
        <v>0</v>
      </c>
      <c r="N76" s="18">
        <f>'март 2016 '!N71+'февраль 2016'!N70+'январь 2016'!N71</f>
        <v>0</v>
      </c>
      <c r="O76" s="18">
        <f>'март 2016 '!O71+'февраль 2016'!O70+'январь 2016'!O71</f>
        <v>0</v>
      </c>
      <c r="P76" s="18">
        <f>'март 2016 '!P71+'февраль 2016'!P70+'январь 2016'!P71</f>
        <v>0</v>
      </c>
      <c r="Q76" s="18">
        <f>'март 2016 '!Q71+'февраль 2016'!Q70+'январь 2016'!Q71</f>
        <v>0</v>
      </c>
      <c r="R76" s="18">
        <f>'март 2016 '!R71+'февраль 2016'!R70+'январь 2016'!R71</f>
        <v>0</v>
      </c>
      <c r="S76" s="18">
        <f>'март 2016 '!S71+'февраль 2016'!S70+'январь 2016'!S71</f>
        <v>3.0000000000000001E-3</v>
      </c>
      <c r="T76" s="18">
        <f>'март 2016 '!T71+'февраль 2016'!T70+'январь 2016'!T71</f>
        <v>0</v>
      </c>
      <c r="U76" s="18">
        <f>'март 2016 '!U71+'февраль 2016'!U70+'январь 2016'!U71</f>
        <v>0</v>
      </c>
      <c r="V76" s="18">
        <f>'март 2016 '!V71+'февраль 2016'!V70+'январь 2016'!V71</f>
        <v>3.0000000000000001E-3</v>
      </c>
      <c r="W76" s="18">
        <f>'март 2016 '!W71+'февраль 2016'!W70+'январь 2016'!W71</f>
        <v>0</v>
      </c>
      <c r="X76" s="18">
        <f>'март 2016 '!X71+'февраль 2016'!X70+'январь 2016'!X71</f>
        <v>0</v>
      </c>
      <c r="Y76" s="18">
        <f>'март 2016 '!Y71+'февраль 2016'!Y70+'январь 2016'!Y71</f>
        <v>0</v>
      </c>
      <c r="Z76" s="18">
        <f>'март 2016 '!Z71+'февраль 2016'!Z70+'январь 2016'!Z71</f>
        <v>0</v>
      </c>
      <c r="AA76" s="18">
        <f>'март 2016 '!AA71+'февраль 2016'!AA70+'январь 2016'!AA71</f>
        <v>0</v>
      </c>
      <c r="AB76" s="18">
        <f>'март 2016 '!AB71+'февраль 2016'!AB70+'январь 2016'!AB71</f>
        <v>0</v>
      </c>
      <c r="AC76" s="18">
        <f>'март 2016 '!AC71+'февраль 2016'!AC70+'январь 2016'!AC71</f>
        <v>0</v>
      </c>
      <c r="AD76" s="18">
        <f>'март 2016 '!AD71+'февраль 2016'!AD70+'январь 2016'!AD71</f>
        <v>0</v>
      </c>
      <c r="AE76" s="18">
        <f>'март 2016 '!AE71+'февраль 2016'!AE70+'январь 2016'!AE71</f>
        <v>4.0000000000000001E-3</v>
      </c>
      <c r="AF76" s="18">
        <f>'март 2016 '!AF71+'февраль 2016'!AF70+'январь 2016'!AF71</f>
        <v>4.0000000000000001E-3</v>
      </c>
      <c r="AG76" s="18">
        <f>'март 2016 '!AG71+'февраль 2016'!AG70+'январь 2016'!AG71</f>
        <v>5.0000000000000001E-3</v>
      </c>
      <c r="AH76" s="18">
        <f>'март 2016 '!AH71+'февраль 2016'!AH70+'январь 2016'!AH71</f>
        <v>3.0000000000000001E-3</v>
      </c>
      <c r="AI76" s="18">
        <f>'март 2016 '!AI71+'февраль 2016'!AI70+'январь 2016'!AI71</f>
        <v>0</v>
      </c>
      <c r="AJ76" s="18">
        <f>'март 2016 '!AJ71+'февраль 2016'!AJ70+'январь 2016'!AJ71</f>
        <v>4.0000000000000001E-3</v>
      </c>
      <c r="AK76" s="18">
        <f>'март 2016 '!AK71+'февраль 2016'!AK70+'январь 2016'!AK71</f>
        <v>8.0000000000000002E-3</v>
      </c>
      <c r="AL76" s="18">
        <f>'март 2016 '!AL71+'февраль 2016'!AL70+'январь 2016'!AL71</f>
        <v>0</v>
      </c>
      <c r="AM76" s="18">
        <f>'март 2016 '!AM71+'февраль 2016'!AM70+'январь 2016'!AM71</f>
        <v>3.0000000000000001E-3</v>
      </c>
      <c r="AN76" s="18">
        <f>'март 2016 '!AN71+'февраль 2016'!AN70+'январь 2016'!AN71</f>
        <v>0</v>
      </c>
      <c r="AO76" s="18">
        <f>'март 2016 '!AO71+'февраль 2016'!AO70+'январь 2016'!AO71</f>
        <v>0</v>
      </c>
      <c r="AP76" s="18">
        <f>'март 2016 '!AP71+'февраль 2016'!AP70+'январь 2016'!AP71</f>
        <v>0</v>
      </c>
      <c r="AQ76" s="18">
        <f>'март 2016 '!AQ71+'февраль 2016'!AQ70+'январь 2016'!AQ71</f>
        <v>0</v>
      </c>
      <c r="AR76" s="18">
        <f>'март 2016 '!AR71+'февраль 2016'!AR70+'январь 2016'!AR71</f>
        <v>0</v>
      </c>
      <c r="AS76" s="18">
        <f>'март 2016 '!AS71+'февраль 2016'!AS70+'январь 2016'!AS71</f>
        <v>0</v>
      </c>
      <c r="AT76" s="18">
        <f>'март 2016 '!AT71+'февраль 2016'!AT70+'январь 2016'!AT71</f>
        <v>3.0000000000000001E-3</v>
      </c>
      <c r="AU76" s="18">
        <f>'март 2016 '!AU71+'февраль 2016'!AU70+'январь 2016'!AU71</f>
        <v>6.0000000000000001E-3</v>
      </c>
      <c r="AV76" s="18">
        <f>'март 2016 '!AV71+'февраль 2016'!AV70+'январь 2016'!AV71</f>
        <v>2E-3</v>
      </c>
      <c r="AW76" s="18">
        <f>'март 2016 '!AW71+'февраль 2016'!AW70+'январь 2016'!AW71</f>
        <v>0</v>
      </c>
      <c r="AX76" s="18">
        <f>'март 2016 '!AX71+'февраль 2016'!AX70+'январь 2016'!AX71</f>
        <v>0</v>
      </c>
      <c r="AY76" s="18">
        <f>'март 2016 '!AY71+'февраль 2016'!AY70+'январь 2016'!AY71</f>
        <v>0</v>
      </c>
      <c r="AZ76" s="18">
        <f>'март 2016 '!AZ71+'февраль 2016'!AZ70+'январь 2016'!AZ71</f>
        <v>0</v>
      </c>
      <c r="BA76" s="18">
        <f>'март 2016 '!BA71+'февраль 2016'!BA70+'январь 2016'!BA71</f>
        <v>0</v>
      </c>
      <c r="BB76" s="18">
        <f>'март 2016 '!BB71+'февраль 2016'!BB70+'январь 2016'!BB71</f>
        <v>2E-3</v>
      </c>
      <c r="BC76" s="18">
        <f>'март 2016 '!BC71+'февраль 2016'!BC70+'январь 2016'!BC71</f>
        <v>3.0000000000000001E-3</v>
      </c>
      <c r="BD76" s="18">
        <f>'март 2016 '!BD71+'февраль 2016'!BD70+'январь 2016'!BD71</f>
        <v>0</v>
      </c>
      <c r="BE76" s="18">
        <f>'март 2016 '!BE71+'февраль 2016'!BE70+'январь 2016'!BE71</f>
        <v>0</v>
      </c>
      <c r="BF76" s="18">
        <f>'март 2016 '!BF71+'февраль 2016'!BF70+'январь 2016'!BF71</f>
        <v>0</v>
      </c>
      <c r="BG76" s="18">
        <f>'март 2016 '!BG71+'февраль 2016'!BG70+'январь 2016'!BG71</f>
        <v>0</v>
      </c>
      <c r="BH76" s="18">
        <f>'март 2016 '!BH71+'февраль 2016'!BH70+'январь 2016'!BH71</f>
        <v>0</v>
      </c>
      <c r="BI76" s="18">
        <f>'март 2016 '!BI71+'февраль 2016'!BI70+'январь 2016'!BI71</f>
        <v>0</v>
      </c>
      <c r="BJ76" s="18">
        <f>'март 2016 '!BJ71+'февраль 2016'!BJ70+'январь 2016'!BJ71</f>
        <v>2E-3</v>
      </c>
      <c r="BK76" s="18">
        <f>'март 2016 '!BK71+'февраль 2016'!BK70+'январь 2016'!BK71</f>
        <v>0</v>
      </c>
      <c r="BL76" s="18">
        <f>'март 2016 '!BL71+'февраль 2016'!BL70+'январь 2016'!BL71</f>
        <v>0</v>
      </c>
      <c r="BM76" s="18">
        <f>'март 2016 '!BM71+'февраль 2016'!BM70+'январь 2016'!BM71</f>
        <v>3.0000000000000001E-3</v>
      </c>
      <c r="BN76" s="18">
        <f>'март 2016 '!BN71+'февраль 2016'!BN70+'январь 2016'!BN71</f>
        <v>0</v>
      </c>
      <c r="BO76" s="18">
        <f>'март 2016 '!BO71+'февраль 2016'!BO70+'январь 2016'!BO71</f>
        <v>0</v>
      </c>
      <c r="BP76" s="18">
        <f>'март 2016 '!BP71+'февраль 2016'!BP70+'январь 2016'!BP71</f>
        <v>0</v>
      </c>
      <c r="BQ76" s="18">
        <f>'март 2016 '!BQ71+'февраль 2016'!BQ70+'январь 2016'!BQ71</f>
        <v>0</v>
      </c>
      <c r="BR76" s="18">
        <f>'март 2016 '!BR71+'февраль 2016'!BR70+'январь 2016'!BR71</f>
        <v>0</v>
      </c>
      <c r="BS76" s="18">
        <f>'март 2016 '!BS71+'февраль 2016'!BS70+'январь 2016'!BS71</f>
        <v>0</v>
      </c>
      <c r="BT76" s="18">
        <f>'март 2016 '!BT71+'февраль 2016'!BT70+'январь 2016'!BT71</f>
        <v>3.0000000000000001E-3</v>
      </c>
      <c r="BU76" s="18">
        <f>'март 2016 '!BU71+'февраль 2016'!BU70+'январь 2016'!BU71</f>
        <v>0</v>
      </c>
      <c r="BV76" s="18">
        <f>'март 2016 '!BV71+'февраль 2016'!BV70+'январь 2016'!BV71</f>
        <v>0</v>
      </c>
      <c r="BW76" s="18">
        <f>'март 2016 '!BW71+'февраль 2016'!BW70+'январь 2016'!BW71</f>
        <v>0</v>
      </c>
      <c r="BX76" s="18">
        <f>'март 2016 '!BX71+'февраль 2016'!BX70+'январь 2016'!BX71</f>
        <v>0</v>
      </c>
      <c r="BY76" s="18">
        <f>'март 2016 '!BY71+'февраль 2016'!BY70+'январь 2016'!BY71</f>
        <v>0</v>
      </c>
      <c r="BZ76" s="18">
        <f>'март 2016 '!BZ71+'февраль 2016'!BZ70+'январь 2016'!BZ71</f>
        <v>0</v>
      </c>
      <c r="CA76" s="18">
        <f>'март 2016 '!CA71+'февраль 2016'!CA70+'январь 2016'!CA71</f>
        <v>0</v>
      </c>
      <c r="CB76" s="18">
        <f>'март 2016 '!CB71+'февраль 2016'!CB70+'январь 2016'!CB71</f>
        <v>0</v>
      </c>
      <c r="CC76" s="18">
        <f>'март 2016 '!CC71+'февраль 2016'!CC70+'январь 2016'!CC71</f>
        <v>0</v>
      </c>
      <c r="CD76" s="18">
        <f>'март 2016 '!CD71+'февраль 2016'!CD70+'январь 2016'!CD71</f>
        <v>0</v>
      </c>
      <c r="CE76" s="18">
        <f>'март 2016 '!CE71+'февраль 2016'!CE70+'январь 2016'!CE71</f>
        <v>0</v>
      </c>
      <c r="CF76" s="18">
        <f>'март 2016 '!CF71+'февраль 2016'!CF70+'январь 2016'!CF71</f>
        <v>0</v>
      </c>
      <c r="CG76" s="18">
        <f>'март 2016 '!CG71+'февраль 2016'!CG70+'январь 2016'!CG71</f>
        <v>0</v>
      </c>
      <c r="CH76" s="18">
        <f>'март 2016 '!CH71+'февраль 2016'!CH70+'январь 2016'!CH71</f>
        <v>0</v>
      </c>
      <c r="CI76" s="18">
        <f>'март 2016 '!CI71+'февраль 2016'!CI70+'январь 2016'!CI71</f>
        <v>0</v>
      </c>
      <c r="CJ76" s="18">
        <f>'март 2016 '!CJ71+'февраль 2016'!CJ70+'январь 2016'!CJ71</f>
        <v>0</v>
      </c>
      <c r="CK76" s="18">
        <f>'март 2016 '!CK71+'февраль 2016'!CK70+'январь 2016'!CK71</f>
        <v>0</v>
      </c>
      <c r="CL76" s="18">
        <f>'март 2016 '!CL71+'февраль 2016'!CL70+'январь 2016'!CL71</f>
        <v>4.0000000000000001E-3</v>
      </c>
      <c r="CM76" s="18">
        <f>'март 2016 '!CM71+'февраль 2016'!CM70+'январь 2016'!CM71</f>
        <v>0</v>
      </c>
      <c r="CN76" s="18">
        <f>'март 2016 '!CN71+'февраль 2016'!CN70+'январь 2016'!CN71</f>
        <v>0</v>
      </c>
      <c r="CO76" s="18">
        <f>'март 2016 '!CO71+'февраль 2016'!CO70+'январь 2016'!CO71</f>
        <v>0</v>
      </c>
      <c r="CP76" s="18">
        <f>'март 2016 '!CP71+'февраль 2016'!CP70+'январь 2016'!CP71</f>
        <v>5.0000000000000001E-3</v>
      </c>
      <c r="CQ76" s="18">
        <f>'март 2016 '!CQ71+'февраль 2016'!CQ70+'январь 2016'!CQ71</f>
        <v>4.0000000000000001E-3</v>
      </c>
      <c r="CR76" s="18">
        <f>'март 2016 '!CR71+'февраль 2016'!CR70+'январь 2016'!CR71</f>
        <v>4.0000000000000001E-3</v>
      </c>
      <c r="CS76" s="18">
        <f>'март 2016 '!CS71+'февраль 2016'!CS70+'январь 2016'!CS71</f>
        <v>0</v>
      </c>
      <c r="CT76" s="18">
        <f>'март 2016 '!CT71+'февраль 2016'!CT70+'январь 2016'!CT71</f>
        <v>0</v>
      </c>
      <c r="CU76" s="18">
        <f>'март 2016 '!CU71+'февраль 2016'!CU70+'январь 2016'!CU71</f>
        <v>0</v>
      </c>
      <c r="CV76" s="18">
        <f>'март 2016 '!CV71+'февраль 2016'!CV70+'январь 2016'!CV71</f>
        <v>0</v>
      </c>
      <c r="CW76" s="18">
        <f>'март 2016 '!CW71+'февраль 2016'!CW70+'январь 2016'!CW71</f>
        <v>0</v>
      </c>
      <c r="CX76" s="18">
        <f>'март 2016 '!CX71+'февраль 2016'!CX70+'январь 2016'!CX71</f>
        <v>0</v>
      </c>
      <c r="CY76" s="18">
        <f>'март 2016 '!CY71+'февраль 2016'!CY70+'январь 2016'!CY71</f>
        <v>7.0000000000000001E-3</v>
      </c>
      <c r="CZ76" s="18">
        <f>'март 2016 '!CZ71+'февраль 2016'!CZ70+'январь 2016'!CZ71</f>
        <v>0</v>
      </c>
      <c r="DA76" s="18">
        <f>'март 2016 '!DA71+'февраль 2016'!DA70+'январь 2016'!DA71</f>
        <v>0</v>
      </c>
      <c r="DB76" s="18">
        <f>'март 2016 '!DB71+'февраль 2016'!DB70+'январь 2016'!DB71</f>
        <v>0</v>
      </c>
      <c r="DC76" s="18">
        <f>'март 2016 '!DC71+'февраль 2016'!DC70+'январь 2016'!DC71</f>
        <v>0</v>
      </c>
      <c r="DD76" s="18">
        <f>'март 2016 '!DD71+'февраль 2016'!DD70+'январь 2016'!DD71</f>
        <v>0</v>
      </c>
      <c r="DE76" s="18">
        <f>'март 2016 '!DE71+'февраль 2016'!DE70+'январь 2016'!DE71</f>
        <v>0</v>
      </c>
      <c r="DF76" s="18">
        <f>'март 2016 '!DF71+'февраль 2016'!DF70+'январь 2016'!DF71</f>
        <v>0</v>
      </c>
      <c r="DG76" s="18">
        <f>'март 2016 '!DG71+'февраль 2016'!DG70+'январь 2016'!DG71</f>
        <v>0</v>
      </c>
      <c r="DH76" s="18">
        <f>'март 2016 '!DH71+'февраль 2016'!DH70+'январь 2016'!DH71</f>
        <v>0</v>
      </c>
      <c r="DI76" s="18">
        <f>'март 2016 '!DI71+'февраль 2016'!DI70+'январь 2016'!DI71</f>
        <v>0</v>
      </c>
      <c r="DJ76" s="18">
        <f>'март 2016 '!DJ71+'февраль 2016'!DJ70+'январь 2016'!DJ71</f>
        <v>0</v>
      </c>
      <c r="DK76" s="18">
        <f>'март 2016 '!DK71+'февраль 2016'!DK70+'январь 2016'!DK71</f>
        <v>4.8000000000000001E-2</v>
      </c>
      <c r="DL76" s="18">
        <f>'март 2016 '!DL71+'февраль 2016'!DL70+'январь 2016'!DL71</f>
        <v>2.1999999999999999E-2</v>
      </c>
      <c r="DM76" s="18">
        <f>'март 2016 '!DM71+'февраль 2016'!DM70+'январь 2016'!DM71</f>
        <v>0</v>
      </c>
      <c r="DN76" s="18">
        <f>'март 2016 '!DN71+'февраль 2016'!DN70+'январь 2016'!DN71</f>
        <v>0</v>
      </c>
      <c r="DO76" s="18">
        <f>'март 2016 '!DO71+'февраль 2016'!DO70+'январь 2016'!DO71</f>
        <v>1.8000000000000002E-2</v>
      </c>
      <c r="DP76" s="18">
        <f>'март 2016 '!DP71+'февраль 2016'!DP70+'январь 2016'!DP71</f>
        <v>0</v>
      </c>
      <c r="DQ76" s="18">
        <f>'март 2016 '!DQ71+'февраль 2016'!DQ70+'январь 2016'!DQ71</f>
        <v>0</v>
      </c>
      <c r="DR76" s="18">
        <f>'март 2016 '!DR71+'февраль 2016'!DR70+'январь 2016'!DR71</f>
        <v>0</v>
      </c>
      <c r="DS76" s="18">
        <f>'март 2016 '!DS71+'февраль 2016'!DS70+'январь 2016'!DS71</f>
        <v>0</v>
      </c>
      <c r="DT76" s="18">
        <f>'март 2016 '!DT71+'февраль 2016'!DT70+'январь 2016'!DT71</f>
        <v>0</v>
      </c>
      <c r="DU76" s="18">
        <f>'март 2016 '!DU71+'февраль 2016'!DU70+'январь 2016'!DU71</f>
        <v>0</v>
      </c>
      <c r="DV76" s="18">
        <f>'март 2016 '!DV71+'февраль 2016'!DV70+'январь 2016'!DV71</f>
        <v>2E-3</v>
      </c>
      <c r="DW76" s="18">
        <f>'март 2016 '!DW71+'февраль 2016'!DW70+'январь 2016'!DW71</f>
        <v>0</v>
      </c>
      <c r="DX76" s="18">
        <f>'март 2016 '!DX71+'февраль 2016'!DX70+'январь 2016'!DX71</f>
        <v>0</v>
      </c>
      <c r="DY76" s="18">
        <f>'март 2016 '!DY71+'февраль 2016'!DY70+'январь 2016'!DY71</f>
        <v>2.8000000000000001E-2</v>
      </c>
      <c r="DZ76" s="18">
        <f>'март 2016 '!DZ71+'февраль 2016'!DZ70+'январь 2016'!DZ71</f>
        <v>0</v>
      </c>
      <c r="EA76" s="18">
        <f>'март 2016 '!EA71+'февраль 2016'!EA70+'январь 2016'!EA71</f>
        <v>0</v>
      </c>
      <c r="EB76" s="18">
        <f>'март 2016 '!EB71+'февраль 2016'!EB70+'январь 2016'!EB71</f>
        <v>0</v>
      </c>
      <c r="EC76" s="18">
        <f>'март 2016 '!EC71+'февраль 2016'!EC70+'январь 2016'!EC71</f>
        <v>0</v>
      </c>
      <c r="ED76" s="18">
        <f>'март 2016 '!ED71+'февраль 2016'!ED70+'январь 2016'!ED71</f>
        <v>0</v>
      </c>
      <c r="EE76" s="18">
        <f>'март 2016 '!EE71+'февраль 2016'!EE70+'январь 2016'!EE71</f>
        <v>0</v>
      </c>
      <c r="EF76" s="18">
        <f>'март 2016 '!EF71+'февраль 2016'!EF70+'январь 2016'!EF71</f>
        <v>0</v>
      </c>
      <c r="EG76" s="18">
        <f>'март 2016 '!EG71+'февраль 2016'!EG70+'январь 2016'!EG71</f>
        <v>0</v>
      </c>
      <c r="EH76" s="18">
        <f>'март 2016 '!EH71+'февраль 2016'!EH70+'январь 2016'!EH71</f>
        <v>0</v>
      </c>
      <c r="EI76" s="18">
        <f>'март 2016 '!EI71+'февраль 2016'!EI70+'январь 2016'!EI71</f>
        <v>0</v>
      </c>
      <c r="EJ76" s="18">
        <f>'март 2016 '!EJ71+'февраль 2016'!EJ70+'январь 2016'!EJ71</f>
        <v>0</v>
      </c>
      <c r="EK76" s="18">
        <f>'март 2016 '!EK71+'февраль 2016'!EK70+'январь 2016'!EK71</f>
        <v>0</v>
      </c>
      <c r="EL76" s="18">
        <f>'март 2016 '!EL71+'февраль 2016'!EL70+'январь 2016'!EL71</f>
        <v>1E-3</v>
      </c>
      <c r="EM76" s="18">
        <f>'март 2016 '!EM71+'февраль 2016'!EM70+'январь 2016'!EM71</f>
        <v>1E-3</v>
      </c>
      <c r="EN76" s="18">
        <f>'март 2016 '!EN71+'февраль 2016'!EN70+'январь 2016'!EN71</f>
        <v>8.0000000000000002E-3</v>
      </c>
      <c r="EO76" s="18">
        <f>'март 2016 '!EO71+'февраль 2016'!EO70+'январь 2016'!EO71</f>
        <v>0</v>
      </c>
      <c r="EP76" s="18">
        <f>'март 2016 '!EP71+'февраль 2016'!EP70+'январь 2016'!EP71</f>
        <v>5.0000000000000001E-3</v>
      </c>
      <c r="EQ76" s="18">
        <f>'март 2016 '!EQ71+'февраль 2016'!EQ70+'январь 2016'!EQ71</f>
        <v>0</v>
      </c>
      <c r="ER76" s="18">
        <f>'март 2016 '!ER71+'февраль 2016'!ER70+'январь 2016'!ER71</f>
        <v>1.5E-3</v>
      </c>
      <c r="ES76" s="18">
        <f>'март 2016 '!ES71+'февраль 2016'!ES70+'январь 2016'!ES71</f>
        <v>0</v>
      </c>
      <c r="ET76" s="18">
        <f>'март 2016 '!ET71+'февраль 2016'!ET70+'январь 2016'!ET71</f>
        <v>0</v>
      </c>
      <c r="EU76" s="18">
        <f>'март 2016 '!EU71+'февраль 2016'!EU70+'январь 2016'!EU71</f>
        <v>0</v>
      </c>
      <c r="EV76" s="18">
        <f>'март 2016 '!EV71+'февраль 2016'!EV70+'январь 2016'!EV71</f>
        <v>0</v>
      </c>
      <c r="EW76" s="18">
        <f>'март 2016 '!EW71+'февраль 2016'!EW70+'январь 2016'!EW71</f>
        <v>1E-3</v>
      </c>
      <c r="EX76" s="18">
        <f>'март 2016 '!EX71+'февраль 2016'!EX70+'январь 2016'!EX71</f>
        <v>0</v>
      </c>
      <c r="EY76" s="18">
        <f>'март 2016 '!EY71+'февраль 2016'!EY70+'январь 2016'!EY71</f>
        <v>0</v>
      </c>
      <c r="EZ76" s="18">
        <f>'март 2016 '!EZ71+'февраль 2016'!EZ70+'январь 2016'!EZ71</f>
        <v>0</v>
      </c>
      <c r="FA76" s="18">
        <f>'март 2016 '!FA71+'февраль 2016'!FA70+'январь 2016'!FA71</f>
        <v>0</v>
      </c>
      <c r="FB76" s="18">
        <f>'март 2016 '!FB71+'февраль 2016'!FB70+'январь 2016'!FB71</f>
        <v>0</v>
      </c>
      <c r="FC76" s="18">
        <f>'март 2016 '!FC71+'февраль 2016'!FC70+'январь 2016'!FC71</f>
        <v>0</v>
      </c>
      <c r="FD76" s="18">
        <f>'март 2016 '!FD71+'февраль 2016'!FD70+'январь 2016'!FD71</f>
        <v>0</v>
      </c>
      <c r="FE76" s="18">
        <f>'март 2016 '!FE71+'февраль 2016'!FE70+'январь 2016'!FE71</f>
        <v>5.0000000000000001E-3</v>
      </c>
      <c r="FF76" s="18">
        <f>'март 2016 '!FF71+'февраль 2016'!FF70+'январь 2016'!FF71</f>
        <v>0</v>
      </c>
      <c r="FG76" s="18">
        <f>'март 2016 '!FG71+'февраль 2016'!FG70+'январь 2016'!FG71</f>
        <v>4.0000000000000001E-3</v>
      </c>
      <c r="FH76" s="18">
        <f>'март 2016 '!FH71+'февраль 2016'!FH70+'январь 2016'!FH71</f>
        <v>0</v>
      </c>
      <c r="FI76" s="18">
        <f>'март 2016 '!FI71+'февраль 2016'!FI70+'январь 2016'!FI71</f>
        <v>0</v>
      </c>
      <c r="FJ76" s="18">
        <f>'март 2016 '!FJ71+'февраль 2016'!FJ70+'январь 2016'!FJ71</f>
        <v>0</v>
      </c>
      <c r="FK76" s="18">
        <f>'март 2016 '!FK71+'февраль 2016'!FK70+'январь 2016'!FK71</f>
        <v>0</v>
      </c>
      <c r="FL76" s="18">
        <f>'март 2016 '!FL71+'февраль 2016'!FL70+'январь 2016'!FL71</f>
        <v>3.5999999999999997E-2</v>
      </c>
      <c r="FM76" s="18">
        <f>'март 2016 '!FM71+'февраль 2016'!FM70+'январь 2016'!FM71</f>
        <v>2.7999999999999997E-2</v>
      </c>
      <c r="FN76" s="18">
        <f>'март 2016 '!FN71+'февраль 2016'!FN70+'январь 2016'!FN71</f>
        <v>1E-3</v>
      </c>
      <c r="FO76" s="18">
        <f>'март 2016 '!FO71+'февраль 2016'!FO70+'январь 2016'!FO71</f>
        <v>1.2500000000000001E-2</v>
      </c>
      <c r="FP76" s="18">
        <f>'март 2016 '!FP71+'февраль 2016'!FP70+'январь 2016'!FP71</f>
        <v>0</v>
      </c>
      <c r="FQ76" s="18">
        <f>'март 2016 '!FQ71+'февраль 2016'!FQ70+'январь 2016'!FQ71</f>
        <v>0</v>
      </c>
      <c r="FR76" s="18">
        <f>'март 2016 '!FR71+'февраль 2016'!FR70+'январь 2016'!FR71</f>
        <v>0</v>
      </c>
      <c r="FS76" s="18">
        <f>'март 2016 '!FS71+'февраль 2016'!FS70+'январь 2016'!FS71</f>
        <v>0</v>
      </c>
      <c r="FT76" s="18">
        <f>'март 2016 '!FT71+'февраль 2016'!FT70+'январь 2016'!FT71</f>
        <v>1.0999999999999999E-2</v>
      </c>
      <c r="FU76" s="18">
        <f>'март 2016 '!FU71+'февраль 2016'!FU70+'январь 2016'!FU71</f>
        <v>0</v>
      </c>
      <c r="FV76" s="18">
        <f>'март 2016 '!FV71+'февраль 2016'!FV70+'январь 2016'!FV71</f>
        <v>0</v>
      </c>
      <c r="FW76" s="18">
        <f>'март 2016 '!FW71+'февраль 2016'!FW70+'январь 2016'!FW71</f>
        <v>0</v>
      </c>
      <c r="FX76" s="18">
        <f>'март 2016 '!FX71+'февраль 2016'!FX70+'январь 2016'!FX71</f>
        <v>0</v>
      </c>
      <c r="FY76" s="18">
        <f>'март 2016 '!FY71+'февраль 2016'!FY70+'январь 2016'!FY71</f>
        <v>5.0000000000000001E-3</v>
      </c>
      <c r="FZ76" s="18">
        <f>'март 2016 '!FZ71+'февраль 2016'!FZ70+'январь 2016'!FZ71</f>
        <v>0</v>
      </c>
      <c r="GA76" s="18">
        <f>'март 2016 '!GA71+'февраль 2016'!GA70+'январь 2016'!GA71</f>
        <v>6.0000000000000001E-3</v>
      </c>
      <c r="GB76" s="18">
        <f>'март 2016 '!GB71+'февраль 2016'!GB70+'январь 2016'!GB71</f>
        <v>0</v>
      </c>
      <c r="GC76" s="18">
        <f>'март 2016 '!GC71+'февраль 2016'!GC70+'январь 2016'!GC71</f>
        <v>0</v>
      </c>
      <c r="GD76" s="18">
        <f>'март 2016 '!GD71+'февраль 2016'!GD70+'январь 2016'!GD71</f>
        <v>8.0000000000000002E-3</v>
      </c>
      <c r="GE76" s="18">
        <f>'март 2016 '!GE71+'февраль 2016'!GE70+'январь 2016'!GE71</f>
        <v>0</v>
      </c>
      <c r="GF76" s="18">
        <f>'март 2016 '!GF71+'февраль 2016'!GF70+'январь 2016'!GF71</f>
        <v>0</v>
      </c>
      <c r="GG76" s="18">
        <f>'март 2016 '!GG71+'февраль 2016'!GG70+'январь 2016'!GG71</f>
        <v>0</v>
      </c>
      <c r="GH76" s="18">
        <f>'март 2016 '!GH71+'февраль 2016'!GH70+'январь 2016'!GH71</f>
        <v>0</v>
      </c>
      <c r="GI76" s="18">
        <f>'март 2016 '!GI71+'февраль 2016'!GI70+'январь 2016'!GI71</f>
        <v>0</v>
      </c>
      <c r="GJ76" s="18">
        <f>'март 2016 '!GJ71+'февраль 2016'!GJ70+'январь 2016'!GJ71</f>
        <v>4.0000000000000001E-3</v>
      </c>
      <c r="GK76" s="18">
        <f>'март 2016 '!GK71+'февраль 2016'!GK70+'январь 2016'!GK71</f>
        <v>0</v>
      </c>
      <c r="GL76" s="18">
        <f>'март 2016 '!GL71+'февраль 2016'!GL70+'январь 2016'!GL71</f>
        <v>0</v>
      </c>
      <c r="GM76" s="18">
        <f>'март 2016 '!GM71+'февраль 2016'!GM70+'январь 2016'!GM71</f>
        <v>0</v>
      </c>
      <c r="GN76" s="18">
        <f>'март 2016 '!GN71+'февраль 2016'!GN70+'январь 2016'!GN71</f>
        <v>0</v>
      </c>
      <c r="GO76" s="18">
        <f>'март 2016 '!GO71+'февраль 2016'!GO70+'январь 2016'!GO71</f>
        <v>0</v>
      </c>
      <c r="GP76" s="18">
        <f>'март 2016 '!GP71+'февраль 2016'!GP70+'январь 2016'!GP71</f>
        <v>0</v>
      </c>
      <c r="GQ76" s="18">
        <f>'март 2016 '!GQ71+'февраль 2016'!GQ70+'январь 2016'!GQ71</f>
        <v>0</v>
      </c>
      <c r="GR76" s="18">
        <f>'март 2016 '!GR71+'февраль 2016'!GR70+'январь 2016'!GR71</f>
        <v>0</v>
      </c>
      <c r="GS76" s="18">
        <f>'март 2016 '!GS71+'февраль 2016'!GS70+'январь 2016'!GS71</f>
        <v>0</v>
      </c>
      <c r="GT76" s="18">
        <f>'март 2016 '!GT71+'февраль 2016'!GT70+'январь 2016'!GT71</f>
        <v>0</v>
      </c>
      <c r="GU76" s="18">
        <f>'март 2016 '!GU71+'февраль 2016'!GU70+'январь 2016'!GU71</f>
        <v>0</v>
      </c>
      <c r="GV76" s="18">
        <f>'март 2016 '!GV71+'февраль 2016'!GV70+'январь 2016'!GV71</f>
        <v>0</v>
      </c>
      <c r="GW76" s="18">
        <f>'март 2016 '!GW71+'февраль 2016'!GW70+'январь 2016'!GW71</f>
        <v>0</v>
      </c>
      <c r="GX76" s="18">
        <f>'март 2016 '!GX71+'февраль 2016'!GX70+'январь 2016'!GX71</f>
        <v>0</v>
      </c>
      <c r="GY76" s="18">
        <f>'март 2016 '!GY71+'февраль 2016'!GY70+'январь 2016'!GY71</f>
        <v>0</v>
      </c>
      <c r="GZ76" s="18">
        <f>'март 2016 '!GZ71+'февраль 2016'!GZ70+'январь 2016'!GZ71</f>
        <v>8.0000000000000002E-3</v>
      </c>
      <c r="HA76" s="18">
        <f>'март 2016 '!HA71+'февраль 2016'!HA70+'январь 2016'!HA71</f>
        <v>0.03</v>
      </c>
      <c r="HB76" s="18">
        <f>'март 2016 '!HB71+'февраль 2016'!HB70+'январь 2016'!HB71</f>
        <v>0</v>
      </c>
      <c r="HC76" s="18">
        <f>'март 2016 '!HC71+'февраль 2016'!HC70+'январь 2016'!HC71</f>
        <v>1E-3</v>
      </c>
      <c r="HD76" s="18">
        <f>'март 2016 '!HD71+'февраль 2016'!HD70+'январь 2016'!HD71</f>
        <v>0</v>
      </c>
      <c r="HE76" s="18">
        <f>'март 2016 '!HE71+'февраль 2016'!HE70+'январь 2016'!HE71</f>
        <v>0</v>
      </c>
      <c r="HF76" s="18">
        <f>'март 2016 '!HF71+'февраль 2016'!HF70+'январь 2016'!HF71</f>
        <v>0</v>
      </c>
      <c r="HG76" s="18">
        <f>'март 2016 '!HG71+'февраль 2016'!HG70+'январь 2016'!HG71</f>
        <v>3.0000000000000001E-3</v>
      </c>
      <c r="HH76" s="18">
        <f>'март 2016 '!HH71+'февраль 2016'!HH70+'январь 2016'!HH71</f>
        <v>0</v>
      </c>
      <c r="HI76" s="18">
        <f>'март 2016 '!HI71+'февраль 2016'!HI70+'январь 2016'!HI71</f>
        <v>0</v>
      </c>
      <c r="HJ76" s="18">
        <f>'март 2016 '!HJ71+'февраль 2016'!HJ70+'январь 2016'!HJ71</f>
        <v>0</v>
      </c>
      <c r="HK76" s="18">
        <f>'март 2016 '!HK71+'февраль 2016'!HK70+'январь 2016'!HK71</f>
        <v>0</v>
      </c>
      <c r="HL76" s="18">
        <f>'март 2016 '!HL71+'февраль 2016'!HL70+'январь 2016'!HL71</f>
        <v>0</v>
      </c>
      <c r="HM76" s="18">
        <f>'март 2016 '!HM71+'февраль 2016'!HM70+'январь 2016'!HM71</f>
        <v>0</v>
      </c>
      <c r="HN76" s="18">
        <f>'март 2016 '!HN71+'февраль 2016'!HN70+'январь 2016'!HN71</f>
        <v>0</v>
      </c>
      <c r="HO76" s="18">
        <f>'март 2016 '!HO71+'февраль 2016'!HO70+'январь 2016'!HO71</f>
        <v>0.19900000000000001</v>
      </c>
      <c r="HP76" s="18">
        <f>'март 2016 '!HP71+'февраль 2016'!HP70+'январь 2016'!HP71</f>
        <v>0</v>
      </c>
      <c r="HQ76" s="18">
        <f>'март 2016 '!HQ71+'февраль 2016'!HQ70+'январь 2016'!HQ71</f>
        <v>5.0000000000000001E-3</v>
      </c>
      <c r="HR76" s="18">
        <f>'март 2016 '!HR71+'февраль 2016'!HR70+'январь 2016'!HR71</f>
        <v>0</v>
      </c>
      <c r="HS76" s="18">
        <f>'март 2016 '!HS71+'февраль 2016'!HS70+'январь 2016'!HS71</f>
        <v>0</v>
      </c>
      <c r="HT76" s="18">
        <f>'март 2016 '!HT71+'февраль 2016'!HT70+'январь 2016'!HT71</f>
        <v>0</v>
      </c>
      <c r="HU76" s="18">
        <f>'март 2016 '!HU71+'февраль 2016'!HU70+'январь 2016'!HU71</f>
        <v>0</v>
      </c>
      <c r="HV76" s="18">
        <f>'март 2016 '!HV71+'февраль 2016'!HV70+'январь 2016'!HV71</f>
        <v>0</v>
      </c>
      <c r="HW76" s="18">
        <f>'март 2016 '!HW71+'февраль 2016'!HW70+'январь 2016'!HW71</f>
        <v>0</v>
      </c>
      <c r="HX76" s="18">
        <f>'март 2016 '!HX71+'февраль 2016'!HX70+'январь 2016'!HX71</f>
        <v>1E-3</v>
      </c>
      <c r="HY76" s="18">
        <f>'март 2016 '!HY71+'февраль 2016'!HY70+'январь 2016'!HY71</f>
        <v>0</v>
      </c>
      <c r="HZ76" s="18">
        <f>'март 2016 '!HZ71+'февраль 2016'!HZ70+'январь 2016'!HZ71</f>
        <v>0</v>
      </c>
      <c r="IA76" s="18">
        <f>'март 2016 '!IA71+'февраль 2016'!IA70+'январь 2016'!IA71</f>
        <v>0</v>
      </c>
      <c r="IB76" s="18">
        <f>'март 2016 '!IB71+'февраль 2016'!IB70+'январь 2016'!IB71</f>
        <v>0</v>
      </c>
      <c r="IC76" s="18">
        <f>'март 2016 '!IC71+'февраль 2016'!IC70+'январь 2016'!IC71</f>
        <v>0</v>
      </c>
      <c r="ID76" s="18">
        <f>'март 2016 '!ID71+'февраль 2016'!ID70+'январь 2016'!ID71</f>
        <v>5.0000000000000001E-3</v>
      </c>
      <c r="IE76" s="18">
        <f>'март 2016 '!IE71+'февраль 2016'!IE70+'январь 2016'!IE71</f>
        <v>3.0000000000000001E-3</v>
      </c>
      <c r="IF76" s="18">
        <f>'март 2016 '!IF71+'февраль 2016'!IF70+'январь 2016'!IF71</f>
        <v>0</v>
      </c>
    </row>
    <row r="77" spans="1:240" ht="13.5" customHeight="1">
      <c r="A77" s="15"/>
      <c r="B77" s="44"/>
      <c r="C77" s="16" t="s">
        <v>17</v>
      </c>
      <c r="D77" s="38">
        <f t="shared" si="6"/>
        <v>787.68400000000008</v>
      </c>
      <c r="E77" s="24">
        <f t="shared" si="7"/>
        <v>787.68400000000008</v>
      </c>
      <c r="F77" s="25"/>
      <c r="G77" s="18">
        <f>'март 2016 '!G72+'февраль 2016'!G71+'январь 2016'!G72</f>
        <v>0</v>
      </c>
      <c r="H77" s="18">
        <f>'март 2016 '!H72+'февраль 2016'!H71+'январь 2016'!H72</f>
        <v>0</v>
      </c>
      <c r="I77" s="18">
        <f>'март 2016 '!I72+'февраль 2016'!I71+'январь 2016'!I72</f>
        <v>0</v>
      </c>
      <c r="J77" s="18">
        <f>'март 2016 '!J72+'февраль 2016'!J71+'январь 2016'!J72</f>
        <v>0</v>
      </c>
      <c r="K77" s="18">
        <f>'март 2016 '!K72+'февраль 2016'!K71+'январь 2016'!K72</f>
        <v>0</v>
      </c>
      <c r="L77" s="18">
        <f>'март 2016 '!L72+'февраль 2016'!L71+'январь 2016'!L72</f>
        <v>0</v>
      </c>
      <c r="M77" s="18">
        <f>'март 2016 '!M72+'февраль 2016'!M71+'январь 2016'!M72</f>
        <v>0</v>
      </c>
      <c r="N77" s="18">
        <f>'март 2016 '!N72+'февраль 2016'!N71+'январь 2016'!N72</f>
        <v>0</v>
      </c>
      <c r="O77" s="18">
        <f>'март 2016 '!O72+'февраль 2016'!O71+'январь 2016'!O72</f>
        <v>0</v>
      </c>
      <c r="P77" s="18">
        <f>'март 2016 '!P72+'февраль 2016'!P71+'январь 2016'!P72</f>
        <v>0</v>
      </c>
      <c r="Q77" s="18">
        <f>'март 2016 '!Q72+'февраль 2016'!Q71+'январь 2016'!Q72</f>
        <v>0</v>
      </c>
      <c r="R77" s="18">
        <f>'март 2016 '!R72+'февраль 2016'!R71+'январь 2016'!R72</f>
        <v>0</v>
      </c>
      <c r="S77" s="18">
        <f>'март 2016 '!S72+'февраль 2016'!S71+'январь 2016'!S72</f>
        <v>2.7610000000000001</v>
      </c>
      <c r="T77" s="18">
        <f>'март 2016 '!T72+'февраль 2016'!T71+'январь 2016'!T72</f>
        <v>0</v>
      </c>
      <c r="U77" s="18">
        <f>'март 2016 '!U72+'февраль 2016'!U71+'январь 2016'!U72</f>
        <v>0</v>
      </c>
      <c r="V77" s="18">
        <f>'март 2016 '!V72+'февраль 2016'!V71+'январь 2016'!V72</f>
        <v>2.7610000000000001</v>
      </c>
      <c r="W77" s="18">
        <f>'март 2016 '!W72+'февраль 2016'!W71+'январь 2016'!W72</f>
        <v>0</v>
      </c>
      <c r="X77" s="18">
        <f>'март 2016 '!X72+'февраль 2016'!X71+'январь 2016'!X72</f>
        <v>0</v>
      </c>
      <c r="Y77" s="18">
        <f>'март 2016 '!Y72+'февраль 2016'!Y71+'январь 2016'!Y72</f>
        <v>0</v>
      </c>
      <c r="Z77" s="18">
        <f>'март 2016 '!Z72+'февраль 2016'!Z71+'январь 2016'!Z72</f>
        <v>0</v>
      </c>
      <c r="AA77" s="18">
        <f>'март 2016 '!AA72+'февраль 2016'!AA71+'январь 2016'!AA72</f>
        <v>0</v>
      </c>
      <c r="AB77" s="18">
        <f>'март 2016 '!AB72+'февраль 2016'!AB71+'январь 2016'!AB72</f>
        <v>0</v>
      </c>
      <c r="AC77" s="18">
        <f>'март 2016 '!AC72+'февраль 2016'!AC71+'январь 2016'!AC72</f>
        <v>0</v>
      </c>
      <c r="AD77" s="18">
        <f>'март 2016 '!AD72+'февраль 2016'!AD71+'январь 2016'!AD72</f>
        <v>0</v>
      </c>
      <c r="AE77" s="18">
        <f>'март 2016 '!AE72+'февраль 2016'!AE71+'январь 2016'!AE72</f>
        <v>3.3650000000000002</v>
      </c>
      <c r="AF77" s="18">
        <f>'март 2016 '!AF72+'февраль 2016'!AF71+'январь 2016'!AF72</f>
        <v>3.3650000000000002</v>
      </c>
      <c r="AG77" s="18">
        <f>'март 2016 '!AG72+'февраль 2016'!AG71+'январь 2016'!AG72</f>
        <v>4.2060000000000004</v>
      </c>
      <c r="AH77" s="18">
        <f>'март 2016 '!AH72+'февраль 2016'!AH71+'январь 2016'!AH72</f>
        <v>2.5230000000000001</v>
      </c>
      <c r="AI77" s="18">
        <f>'март 2016 '!AI72+'февраль 2016'!AI71+'январь 2016'!AI72</f>
        <v>0</v>
      </c>
      <c r="AJ77" s="18">
        <f>'март 2016 '!AJ72+'февраль 2016'!AJ71+'январь 2016'!AJ72</f>
        <v>3.363</v>
      </c>
      <c r="AK77" s="18">
        <f>'март 2016 '!AK72+'февраль 2016'!AK71+'январь 2016'!AK72</f>
        <v>14.473000000000001</v>
      </c>
      <c r="AL77" s="18">
        <f>'март 2016 '!AL72+'февраль 2016'!AL71+'январь 2016'!AL72</f>
        <v>0</v>
      </c>
      <c r="AM77" s="18">
        <f>'март 2016 '!AM72+'февраль 2016'!AM71+'январь 2016'!AM72</f>
        <v>2.5230000000000001</v>
      </c>
      <c r="AN77" s="18">
        <f>'март 2016 '!AN72+'февраль 2016'!AN71+'январь 2016'!AN72</f>
        <v>0</v>
      </c>
      <c r="AO77" s="18">
        <f>'март 2016 '!AO72+'февраль 2016'!AO71+'январь 2016'!AO72</f>
        <v>0</v>
      </c>
      <c r="AP77" s="18">
        <f>'март 2016 '!AP72+'февраль 2016'!AP71+'январь 2016'!AP72</f>
        <v>0</v>
      </c>
      <c r="AQ77" s="18">
        <f>'март 2016 '!AQ72+'февраль 2016'!AQ71+'январь 2016'!AQ72</f>
        <v>0</v>
      </c>
      <c r="AR77" s="18">
        <f>'март 2016 '!AR72+'февраль 2016'!AR71+'январь 2016'!AR72</f>
        <v>0</v>
      </c>
      <c r="AS77" s="18">
        <f>'март 2016 '!AS72+'февраль 2016'!AS71+'январь 2016'!AS72</f>
        <v>0</v>
      </c>
      <c r="AT77" s="18">
        <f>'март 2016 '!AT72+'февраль 2016'!AT71+'январь 2016'!AT72</f>
        <v>2.5230000000000001</v>
      </c>
      <c r="AU77" s="18">
        <f>'март 2016 '!AU72+'февраль 2016'!AU71+'январь 2016'!AU72</f>
        <v>5.048</v>
      </c>
      <c r="AV77" s="18">
        <f>'март 2016 '!AV72+'февраль 2016'!AV71+'январь 2016'!AV72</f>
        <v>2.4740000000000002</v>
      </c>
      <c r="AW77" s="18">
        <f>'март 2016 '!AW72+'февраль 2016'!AW71+'январь 2016'!AW72</f>
        <v>0</v>
      </c>
      <c r="AX77" s="18">
        <f>'март 2016 '!AX72+'февраль 2016'!AX71+'январь 2016'!AX72</f>
        <v>0</v>
      </c>
      <c r="AY77" s="18">
        <f>'март 2016 '!AY72+'февраль 2016'!AY71+'январь 2016'!AY72</f>
        <v>0</v>
      </c>
      <c r="AZ77" s="18">
        <f>'март 2016 '!AZ72+'февраль 2016'!AZ71+'январь 2016'!AZ72</f>
        <v>0</v>
      </c>
      <c r="BA77" s="18">
        <f>'март 2016 '!BA72+'февраль 2016'!BA71+'январь 2016'!BA72</f>
        <v>0</v>
      </c>
      <c r="BB77" s="18">
        <f>'март 2016 '!BB72+'февраль 2016'!BB71+'январь 2016'!BB72</f>
        <v>1.6830000000000001</v>
      </c>
      <c r="BC77" s="18">
        <f>'март 2016 '!BC72+'февраль 2016'!BC71+'январь 2016'!BC72</f>
        <v>2.5230000000000001</v>
      </c>
      <c r="BD77" s="18">
        <f>'март 2016 '!BD72+'февраль 2016'!BD71+'январь 2016'!BD72</f>
        <v>0</v>
      </c>
      <c r="BE77" s="18">
        <f>'март 2016 '!BE72+'февраль 2016'!BE71+'январь 2016'!BE72</f>
        <v>0</v>
      </c>
      <c r="BF77" s="18">
        <f>'март 2016 '!BF72+'февраль 2016'!BF71+'январь 2016'!BF72</f>
        <v>0</v>
      </c>
      <c r="BG77" s="18">
        <f>'март 2016 '!BG72+'февраль 2016'!BG71+'январь 2016'!BG72</f>
        <v>0</v>
      </c>
      <c r="BH77" s="18">
        <f>'март 2016 '!BH72+'февраль 2016'!BH71+'январь 2016'!BH72</f>
        <v>0</v>
      </c>
      <c r="BI77" s="18">
        <f>'март 2016 '!BI72+'февраль 2016'!BI71+'январь 2016'!BI72</f>
        <v>0</v>
      </c>
      <c r="BJ77" s="18">
        <f>'март 2016 '!BJ72+'февраль 2016'!BJ71+'январь 2016'!BJ72</f>
        <v>1.84</v>
      </c>
      <c r="BK77" s="18">
        <f>'март 2016 '!BK72+'февраль 2016'!BK71+'январь 2016'!BK72</f>
        <v>0</v>
      </c>
      <c r="BL77" s="18">
        <f>'март 2016 '!BL72+'февраль 2016'!BL71+'январь 2016'!BL72</f>
        <v>0</v>
      </c>
      <c r="BM77" s="18">
        <f>'март 2016 '!BM72+'февраль 2016'!BM71+'январь 2016'!BM72</f>
        <v>2.6019999999999999</v>
      </c>
      <c r="BN77" s="18">
        <f>'март 2016 '!BN72+'февраль 2016'!BN71+'январь 2016'!BN72</f>
        <v>0</v>
      </c>
      <c r="BO77" s="18">
        <f>'март 2016 '!BO72+'февраль 2016'!BO71+'январь 2016'!BO72</f>
        <v>0</v>
      </c>
      <c r="BP77" s="18">
        <f>'март 2016 '!BP72+'февраль 2016'!BP71+'январь 2016'!BP72</f>
        <v>0</v>
      </c>
      <c r="BQ77" s="18">
        <f>'март 2016 '!BQ72+'февраль 2016'!BQ71+'январь 2016'!BQ72</f>
        <v>0</v>
      </c>
      <c r="BR77" s="18">
        <f>'март 2016 '!BR72+'февраль 2016'!BR71+'январь 2016'!BR72</f>
        <v>0</v>
      </c>
      <c r="BS77" s="18">
        <f>'март 2016 '!BS72+'февраль 2016'!BS71+'январь 2016'!BS72</f>
        <v>0</v>
      </c>
      <c r="BT77" s="18">
        <f>'март 2016 '!BT72+'февраль 2016'!BT71+'январь 2016'!BT72</f>
        <v>2.7610000000000001</v>
      </c>
      <c r="BU77" s="18">
        <f>'март 2016 '!BU72+'февраль 2016'!BU71+'январь 2016'!BU72</f>
        <v>0</v>
      </c>
      <c r="BV77" s="18">
        <f>'март 2016 '!BV72+'февраль 2016'!BV71+'январь 2016'!BV72</f>
        <v>0</v>
      </c>
      <c r="BW77" s="18">
        <f>'март 2016 '!BW72+'февраль 2016'!BW71+'январь 2016'!BW72</f>
        <v>0</v>
      </c>
      <c r="BX77" s="18">
        <f>'март 2016 '!BX72+'февраль 2016'!BX71+'январь 2016'!BX72</f>
        <v>0</v>
      </c>
      <c r="BY77" s="18">
        <f>'март 2016 '!BY72+'февраль 2016'!BY71+'январь 2016'!BY72</f>
        <v>0</v>
      </c>
      <c r="BZ77" s="18">
        <f>'март 2016 '!BZ72+'февраль 2016'!BZ71+'январь 2016'!BZ72</f>
        <v>0</v>
      </c>
      <c r="CA77" s="18">
        <f>'март 2016 '!CA72+'февраль 2016'!CA71+'январь 2016'!CA72</f>
        <v>0</v>
      </c>
      <c r="CB77" s="18">
        <f>'март 2016 '!CB72+'февраль 2016'!CB71+'январь 2016'!CB72</f>
        <v>0</v>
      </c>
      <c r="CC77" s="18">
        <f>'март 2016 '!CC72+'февраль 2016'!CC71+'январь 2016'!CC72</f>
        <v>0</v>
      </c>
      <c r="CD77" s="18">
        <f>'март 2016 '!CD72+'февраль 2016'!CD71+'январь 2016'!CD72</f>
        <v>0</v>
      </c>
      <c r="CE77" s="18">
        <f>'март 2016 '!CE72+'февраль 2016'!CE71+'январь 2016'!CE72</f>
        <v>0</v>
      </c>
      <c r="CF77" s="18">
        <f>'март 2016 '!CF72+'февраль 2016'!CF71+'январь 2016'!CF72</f>
        <v>0</v>
      </c>
      <c r="CG77" s="18">
        <f>'март 2016 '!CG72+'февраль 2016'!CG71+'январь 2016'!CG72</f>
        <v>0</v>
      </c>
      <c r="CH77" s="18">
        <f>'март 2016 '!CH72+'февраль 2016'!CH71+'январь 2016'!CH72</f>
        <v>0</v>
      </c>
      <c r="CI77" s="18">
        <f>'март 2016 '!CI72+'февраль 2016'!CI71+'январь 2016'!CI72</f>
        <v>0</v>
      </c>
      <c r="CJ77" s="18">
        <f>'март 2016 '!CJ72+'февраль 2016'!CJ71+'январь 2016'!CJ72</f>
        <v>0</v>
      </c>
      <c r="CK77" s="18">
        <f>'март 2016 '!CK72+'февраль 2016'!CK71+'январь 2016'!CK72</f>
        <v>0</v>
      </c>
      <c r="CL77" s="18">
        <f>'март 2016 '!CL72+'февраль 2016'!CL71+'январь 2016'!CL72</f>
        <v>3.3650000000000002</v>
      </c>
      <c r="CM77" s="18">
        <f>'март 2016 '!CM72+'февраль 2016'!CM71+'январь 2016'!CM72</f>
        <v>0</v>
      </c>
      <c r="CN77" s="18">
        <f>'март 2016 '!CN72+'февраль 2016'!CN71+'январь 2016'!CN72</f>
        <v>0</v>
      </c>
      <c r="CO77" s="18">
        <f>'март 2016 '!CO72+'февраль 2016'!CO71+'январь 2016'!CO72</f>
        <v>0</v>
      </c>
      <c r="CP77" s="18">
        <f>'март 2016 '!CP72+'февраль 2016'!CP71+'январь 2016'!CP72</f>
        <v>4.2060000000000004</v>
      </c>
      <c r="CQ77" s="18">
        <f>'март 2016 '!CQ72+'февраль 2016'!CQ71+'январь 2016'!CQ72</f>
        <v>3.3650000000000002</v>
      </c>
      <c r="CR77" s="18">
        <f>'март 2016 '!CR72+'февраль 2016'!CR71+'январь 2016'!CR72</f>
        <v>3.3650000000000002</v>
      </c>
      <c r="CS77" s="18">
        <f>'март 2016 '!CS72+'февраль 2016'!CS71+'январь 2016'!CS72</f>
        <v>0</v>
      </c>
      <c r="CT77" s="18">
        <f>'март 2016 '!CT72+'февраль 2016'!CT71+'январь 2016'!CT72</f>
        <v>0</v>
      </c>
      <c r="CU77" s="18">
        <f>'март 2016 '!CU72+'февраль 2016'!CU71+'январь 2016'!CU72</f>
        <v>0</v>
      </c>
      <c r="CV77" s="18">
        <f>'март 2016 '!CV72+'февраль 2016'!CV71+'январь 2016'!CV72</f>
        <v>0</v>
      </c>
      <c r="CW77" s="18">
        <f>'март 2016 '!CW72+'февраль 2016'!CW71+'январь 2016'!CW72</f>
        <v>0</v>
      </c>
      <c r="CX77" s="18">
        <f>'март 2016 '!CX72+'февраль 2016'!CX71+'январь 2016'!CX72</f>
        <v>0</v>
      </c>
      <c r="CY77" s="18">
        <f>'март 2016 '!CY72+'февраль 2016'!CY71+'январь 2016'!CY72</f>
        <v>5.8890000000000002</v>
      </c>
      <c r="CZ77" s="18">
        <f>'март 2016 '!CZ72+'февраль 2016'!CZ71+'январь 2016'!CZ72</f>
        <v>0</v>
      </c>
      <c r="DA77" s="18">
        <f>'март 2016 '!DA72+'февраль 2016'!DA71+'январь 2016'!DA72</f>
        <v>0</v>
      </c>
      <c r="DB77" s="18">
        <f>'март 2016 '!DB72+'февраль 2016'!DB71+'январь 2016'!DB72</f>
        <v>0</v>
      </c>
      <c r="DC77" s="18">
        <f>'март 2016 '!DC72+'февраль 2016'!DC71+'январь 2016'!DC72</f>
        <v>0</v>
      </c>
      <c r="DD77" s="18">
        <f>'март 2016 '!DD72+'февраль 2016'!DD71+'январь 2016'!DD72</f>
        <v>0</v>
      </c>
      <c r="DE77" s="18">
        <f>'март 2016 '!DE72+'февраль 2016'!DE71+'январь 2016'!DE72</f>
        <v>0</v>
      </c>
      <c r="DF77" s="18">
        <f>'март 2016 '!DF72+'февраль 2016'!DF71+'январь 2016'!DF72</f>
        <v>0</v>
      </c>
      <c r="DG77" s="18">
        <f>'март 2016 '!DG72+'февраль 2016'!DG71+'январь 2016'!DG72</f>
        <v>0</v>
      </c>
      <c r="DH77" s="18">
        <f>'март 2016 '!DH72+'февраль 2016'!DH71+'январь 2016'!DH72</f>
        <v>0</v>
      </c>
      <c r="DI77" s="18">
        <f>'март 2016 '!DI72+'февраль 2016'!DI71+'январь 2016'!DI72</f>
        <v>0</v>
      </c>
      <c r="DJ77" s="18">
        <f>'март 2016 '!DJ72+'февраль 2016'!DJ71+'январь 2016'!DJ72</f>
        <v>0</v>
      </c>
      <c r="DK77" s="18">
        <f>'март 2016 '!DK72+'февраль 2016'!DK71+'январь 2016'!DK72</f>
        <v>92.778999999999996</v>
      </c>
      <c r="DL77" s="18">
        <f>'март 2016 '!DL72+'февраль 2016'!DL71+'январь 2016'!DL72</f>
        <v>18.957999999999998</v>
      </c>
      <c r="DM77" s="18">
        <f>'март 2016 '!DM72+'февраль 2016'!DM71+'январь 2016'!DM72</f>
        <v>0</v>
      </c>
      <c r="DN77" s="18">
        <f>'март 2016 '!DN72+'февраль 2016'!DN71+'январь 2016'!DN72</f>
        <v>0</v>
      </c>
      <c r="DO77" s="18">
        <f>'март 2016 '!DO72+'февраль 2016'!DO71+'январь 2016'!DO72</f>
        <v>15.215</v>
      </c>
      <c r="DP77" s="18">
        <f>'март 2016 '!DP72+'февраль 2016'!DP71+'январь 2016'!DP72</f>
        <v>0</v>
      </c>
      <c r="DQ77" s="18">
        <f>'март 2016 '!DQ72+'февраль 2016'!DQ71+'январь 2016'!DQ72</f>
        <v>0</v>
      </c>
      <c r="DR77" s="18">
        <f>'март 2016 '!DR72+'февраль 2016'!DR71+'январь 2016'!DR72</f>
        <v>0</v>
      </c>
      <c r="DS77" s="18">
        <f>'март 2016 '!DS72+'февраль 2016'!DS71+'январь 2016'!DS72</f>
        <v>0</v>
      </c>
      <c r="DT77" s="18">
        <f>'март 2016 '!DT72+'февраль 2016'!DT71+'январь 2016'!DT72</f>
        <v>0</v>
      </c>
      <c r="DU77" s="18">
        <f>'март 2016 '!DU72+'февраль 2016'!DU71+'январь 2016'!DU72</f>
        <v>0</v>
      </c>
      <c r="DV77" s="18">
        <f>'март 2016 '!DV72+'февраль 2016'!DV71+'январь 2016'!DV72</f>
        <v>1.841</v>
      </c>
      <c r="DW77" s="18">
        <f>'март 2016 '!DW72+'февраль 2016'!DW71+'январь 2016'!DW72</f>
        <v>0</v>
      </c>
      <c r="DX77" s="18">
        <f>'март 2016 '!DX72+'февраль 2016'!DX71+'январь 2016'!DX72</f>
        <v>0</v>
      </c>
      <c r="DY77" s="18">
        <f>'март 2016 '!DY72+'февраль 2016'!DY71+'январь 2016'!DY72</f>
        <v>25.062999999999999</v>
      </c>
      <c r="DZ77" s="18">
        <f>'март 2016 '!DZ72+'февраль 2016'!DZ71+'январь 2016'!DZ72</f>
        <v>0</v>
      </c>
      <c r="EA77" s="18">
        <f>'март 2016 '!EA72+'февраль 2016'!EA71+'январь 2016'!EA72</f>
        <v>0</v>
      </c>
      <c r="EB77" s="18">
        <f>'март 2016 '!EB72+'февраль 2016'!EB71+'январь 2016'!EB72</f>
        <v>0</v>
      </c>
      <c r="EC77" s="18">
        <f>'март 2016 '!EC72+'февраль 2016'!EC71+'январь 2016'!EC72</f>
        <v>0</v>
      </c>
      <c r="ED77" s="18">
        <f>'март 2016 '!ED72+'февраль 2016'!ED71+'январь 2016'!ED72</f>
        <v>0</v>
      </c>
      <c r="EE77" s="18">
        <f>'март 2016 '!EE72+'февраль 2016'!EE71+'январь 2016'!EE72</f>
        <v>0</v>
      </c>
      <c r="EF77" s="18">
        <f>'март 2016 '!EF72+'февраль 2016'!EF71+'январь 2016'!EF72</f>
        <v>0</v>
      </c>
      <c r="EG77" s="18">
        <f>'март 2016 '!EG72+'февраль 2016'!EG71+'январь 2016'!EG72</f>
        <v>0</v>
      </c>
      <c r="EH77" s="18">
        <f>'март 2016 '!EH72+'февраль 2016'!EH71+'январь 2016'!EH72</f>
        <v>0</v>
      </c>
      <c r="EI77" s="18">
        <f>'март 2016 '!EI72+'февраль 2016'!EI71+'январь 2016'!EI72</f>
        <v>0</v>
      </c>
      <c r="EJ77" s="18">
        <f>'март 2016 '!EJ72+'февраль 2016'!EJ71+'январь 2016'!EJ72</f>
        <v>0</v>
      </c>
      <c r="EK77" s="18">
        <f>'март 2016 '!EK72+'февраль 2016'!EK71+'январь 2016'!EK72</f>
        <v>0</v>
      </c>
      <c r="EL77" s="18">
        <f>'март 2016 '!EL72+'февраль 2016'!EL71+'январь 2016'!EL72</f>
        <v>1.238</v>
      </c>
      <c r="EM77" s="18">
        <f>'март 2016 '!EM72+'февраль 2016'!EM71+'январь 2016'!EM72</f>
        <v>0.92</v>
      </c>
      <c r="EN77" s="18">
        <f>'март 2016 '!EN72+'февраль 2016'!EN71+'январь 2016'!EN72</f>
        <v>6.7309999999999999</v>
      </c>
      <c r="EO77" s="18">
        <f>'март 2016 '!EO72+'февраль 2016'!EO71+'январь 2016'!EO72</f>
        <v>0</v>
      </c>
      <c r="EP77" s="18">
        <f>'март 2016 '!EP72+'февраль 2016'!EP71+'январь 2016'!EP72</f>
        <v>4.202</v>
      </c>
      <c r="EQ77" s="18">
        <f>'март 2016 '!EQ72+'февраль 2016'!EQ71+'январь 2016'!EQ72</f>
        <v>0</v>
      </c>
      <c r="ER77" s="18">
        <f>'март 2016 '!ER72+'февраль 2016'!ER71+'январь 2016'!ER72</f>
        <v>1.2629999999999999</v>
      </c>
      <c r="ES77" s="18">
        <f>'март 2016 '!ES72+'февраль 2016'!ES71+'январь 2016'!ES72</f>
        <v>0</v>
      </c>
      <c r="ET77" s="18">
        <f>'март 2016 '!ET72+'февраль 2016'!ET71+'январь 2016'!ET72</f>
        <v>0</v>
      </c>
      <c r="EU77" s="18">
        <f>'март 2016 '!EU72+'февраль 2016'!EU71+'январь 2016'!EU72</f>
        <v>0</v>
      </c>
      <c r="EV77" s="18">
        <f>'март 2016 '!EV72+'февраль 2016'!EV71+'январь 2016'!EV72</f>
        <v>0</v>
      </c>
      <c r="EW77" s="18">
        <f>'март 2016 '!EW72+'февраль 2016'!EW71+'январь 2016'!EW72</f>
        <v>0.84</v>
      </c>
      <c r="EX77" s="18">
        <f>'март 2016 '!EX72+'февраль 2016'!EX71+'январь 2016'!EX72</f>
        <v>0</v>
      </c>
      <c r="EY77" s="18">
        <f>'март 2016 '!EY72+'февраль 2016'!EY71+'январь 2016'!EY72</f>
        <v>0</v>
      </c>
      <c r="EZ77" s="18">
        <f>'март 2016 '!EZ72+'февраль 2016'!EZ71+'январь 2016'!EZ72</f>
        <v>0</v>
      </c>
      <c r="FA77" s="18">
        <f>'март 2016 '!FA72+'февраль 2016'!FA71+'январь 2016'!FA72</f>
        <v>0</v>
      </c>
      <c r="FB77" s="18">
        <f>'март 2016 '!FB72+'февраль 2016'!FB71+'январь 2016'!FB72</f>
        <v>0</v>
      </c>
      <c r="FC77" s="18">
        <f>'март 2016 '!FC72+'февраль 2016'!FC71+'январь 2016'!FC72</f>
        <v>0</v>
      </c>
      <c r="FD77" s="18">
        <f>'март 2016 '!FD72+'февраль 2016'!FD71+'январь 2016'!FD72</f>
        <v>0</v>
      </c>
      <c r="FE77" s="18">
        <f>'март 2016 '!FE72+'февраль 2016'!FE71+'январь 2016'!FE72</f>
        <v>4.1760000000000002</v>
      </c>
      <c r="FF77" s="18">
        <f>'март 2016 '!FF72+'февраль 2016'!FF71+'январь 2016'!FF72</f>
        <v>0</v>
      </c>
      <c r="FG77" s="18">
        <f>'март 2016 '!FG72+'февраль 2016'!FG71+'январь 2016'!FG72</f>
        <v>3.3650000000000002</v>
      </c>
      <c r="FH77" s="18">
        <f>'март 2016 '!FH72+'февраль 2016'!FH71+'январь 2016'!FH72</f>
        <v>0</v>
      </c>
      <c r="FI77" s="18">
        <f>'март 2016 '!FI72+'февраль 2016'!FI71+'январь 2016'!FI72</f>
        <v>0</v>
      </c>
      <c r="FJ77" s="18">
        <f>'март 2016 '!FJ72+'февраль 2016'!FJ71+'январь 2016'!FJ72</f>
        <v>0</v>
      </c>
      <c r="FK77" s="18">
        <f>'март 2016 '!FK72+'февраль 2016'!FK71+'январь 2016'!FK72</f>
        <v>0</v>
      </c>
      <c r="FL77" s="18">
        <f>'март 2016 '!FL72+'февраль 2016'!FL71+'январь 2016'!FL72</f>
        <v>47.883000000000003</v>
      </c>
      <c r="FM77" s="18">
        <f>'март 2016 '!FM72+'февраль 2016'!FM71+'январь 2016'!FM72</f>
        <v>26.123999999999999</v>
      </c>
      <c r="FN77" s="18">
        <f>'март 2016 '!FN72+'февраль 2016'!FN71+'январь 2016'!FN72</f>
        <v>0.92</v>
      </c>
      <c r="FO77" s="18">
        <f>'март 2016 '!FO72+'февраль 2016'!FO71+'январь 2016'!FO72</f>
        <v>10.789</v>
      </c>
      <c r="FP77" s="18">
        <f>'март 2016 '!FP72+'февраль 2016'!FP71+'январь 2016'!FP72</f>
        <v>0</v>
      </c>
      <c r="FQ77" s="18">
        <f>'март 2016 '!FQ72+'февраль 2016'!FQ71+'январь 2016'!FQ72</f>
        <v>0</v>
      </c>
      <c r="FR77" s="18">
        <f>'март 2016 '!FR72+'февраль 2016'!FR71+'январь 2016'!FR72</f>
        <v>0</v>
      </c>
      <c r="FS77" s="18">
        <f>'март 2016 '!FS72+'февраль 2016'!FS71+'январь 2016'!FS72</f>
        <v>0</v>
      </c>
      <c r="FT77" s="18">
        <f>'март 2016 '!FT72+'февраль 2016'!FT71+'январь 2016'!FT72</f>
        <v>9.4969999999999999</v>
      </c>
      <c r="FU77" s="18">
        <f>'март 2016 '!FU72+'февраль 2016'!FU71+'январь 2016'!FU72</f>
        <v>0</v>
      </c>
      <c r="FV77" s="18">
        <f>'март 2016 '!FV72+'февраль 2016'!FV71+'январь 2016'!FV72</f>
        <v>0</v>
      </c>
      <c r="FW77" s="18">
        <f>'март 2016 '!FW72+'февраль 2016'!FW71+'январь 2016'!FW72</f>
        <v>0</v>
      </c>
      <c r="FX77" s="18">
        <f>'март 2016 '!FX72+'февраль 2016'!FX71+'январь 2016'!FX72</f>
        <v>0</v>
      </c>
      <c r="FY77" s="18">
        <f>'март 2016 '!FY72+'февраль 2016'!FY71+'январь 2016'!FY72</f>
        <v>4.2060000000000004</v>
      </c>
      <c r="FZ77" s="18">
        <f>'март 2016 '!FZ72+'февраль 2016'!FZ71+'январь 2016'!FZ72</f>
        <v>0</v>
      </c>
      <c r="GA77" s="18">
        <f>'март 2016 '!GA72+'февраль 2016'!GA71+'январь 2016'!GA72</f>
        <v>5.048</v>
      </c>
      <c r="GB77" s="18">
        <f>'март 2016 '!GB72+'февраль 2016'!GB71+'январь 2016'!GB72</f>
        <v>0</v>
      </c>
      <c r="GC77" s="18">
        <f>'март 2016 '!GC72+'февраль 2016'!GC71+'январь 2016'!GC72</f>
        <v>0</v>
      </c>
      <c r="GD77" s="18">
        <f>'март 2016 '!GD72+'февраль 2016'!GD71+'январь 2016'!GD72</f>
        <v>6.7</v>
      </c>
      <c r="GE77" s="18">
        <f>'март 2016 '!GE72+'февраль 2016'!GE71+'январь 2016'!GE72</f>
        <v>0</v>
      </c>
      <c r="GF77" s="18">
        <f>'март 2016 '!GF72+'февраль 2016'!GF71+'январь 2016'!GF72</f>
        <v>0</v>
      </c>
      <c r="GG77" s="18">
        <f>'март 2016 '!GG72+'февраль 2016'!GG71+'январь 2016'!GG72</f>
        <v>0</v>
      </c>
      <c r="GH77" s="18">
        <f>'март 2016 '!GH72+'февраль 2016'!GH71+'январь 2016'!GH72</f>
        <v>0</v>
      </c>
      <c r="GI77" s="18">
        <f>'март 2016 '!GI72+'февраль 2016'!GI71+'январь 2016'!GI72</f>
        <v>0</v>
      </c>
      <c r="GJ77" s="18">
        <f>'март 2016 '!GJ72+'февраль 2016'!GJ71+'январь 2016'!GJ72</f>
        <v>3.68</v>
      </c>
      <c r="GK77" s="18">
        <f>'март 2016 '!GK72+'февраль 2016'!GK71+'январь 2016'!GK72</f>
        <v>0</v>
      </c>
      <c r="GL77" s="18">
        <f>'март 2016 '!GL72+'февраль 2016'!GL71+'январь 2016'!GL72</f>
        <v>0</v>
      </c>
      <c r="GM77" s="18">
        <f>'март 2016 '!GM72+'февраль 2016'!GM71+'январь 2016'!GM72</f>
        <v>0</v>
      </c>
      <c r="GN77" s="18">
        <f>'март 2016 '!GN72+'февраль 2016'!GN71+'январь 2016'!GN72</f>
        <v>0</v>
      </c>
      <c r="GO77" s="18">
        <f>'март 2016 '!GO72+'февраль 2016'!GO71+'январь 2016'!GO72</f>
        <v>0</v>
      </c>
      <c r="GP77" s="18">
        <f>'март 2016 '!GP72+'февраль 2016'!GP71+'январь 2016'!GP72</f>
        <v>0</v>
      </c>
      <c r="GQ77" s="18">
        <f>'март 2016 '!GQ72+'февраль 2016'!GQ71+'январь 2016'!GQ72</f>
        <v>0</v>
      </c>
      <c r="GR77" s="18">
        <f>'март 2016 '!GR72+'февраль 2016'!GR71+'январь 2016'!GR72</f>
        <v>0</v>
      </c>
      <c r="GS77" s="18">
        <f>'март 2016 '!GS72+'февраль 2016'!GS71+'январь 2016'!GS72</f>
        <v>0</v>
      </c>
      <c r="GT77" s="18">
        <f>'март 2016 '!GT72+'февраль 2016'!GT71+'январь 2016'!GT72</f>
        <v>0</v>
      </c>
      <c r="GU77" s="18">
        <f>'март 2016 '!GU72+'февраль 2016'!GU71+'январь 2016'!GU72</f>
        <v>0</v>
      </c>
      <c r="GV77" s="18">
        <f>'март 2016 '!GV72+'февраль 2016'!GV71+'январь 2016'!GV72</f>
        <v>0</v>
      </c>
      <c r="GW77" s="18">
        <f>'март 2016 '!GW72+'февраль 2016'!GW71+'январь 2016'!GW72</f>
        <v>0</v>
      </c>
      <c r="GX77" s="18">
        <f>'март 2016 '!GX72+'февраль 2016'!GX71+'январь 2016'!GX72</f>
        <v>0</v>
      </c>
      <c r="GY77" s="18">
        <f>'март 2016 '!GY72+'февраль 2016'!GY71+'январь 2016'!GY72</f>
        <v>0</v>
      </c>
      <c r="GZ77" s="18">
        <f>'март 2016 '!GZ72+'февраль 2016'!GZ71+'январь 2016'!GZ72</f>
        <v>12.752000000000001</v>
      </c>
      <c r="HA77" s="18">
        <f>'март 2016 '!HA72+'февраль 2016'!HA71+'январь 2016'!HA72</f>
        <v>25.062999999999999</v>
      </c>
      <c r="HB77" s="18">
        <f>'март 2016 '!HB72+'февраль 2016'!HB71+'январь 2016'!HB72</f>
        <v>0</v>
      </c>
      <c r="HC77" s="18">
        <f>'март 2016 '!HC72+'февраль 2016'!HC71+'январь 2016'!HC72</f>
        <v>0.92</v>
      </c>
      <c r="HD77" s="18">
        <f>'март 2016 '!HD72+'февраль 2016'!HD71+'январь 2016'!HD72</f>
        <v>0</v>
      </c>
      <c r="HE77" s="18">
        <f>'март 2016 '!HE72+'февраль 2016'!HE71+'январь 2016'!HE72</f>
        <v>0</v>
      </c>
      <c r="HF77" s="18">
        <f>'март 2016 '!HF72+'февраль 2016'!HF71+'январь 2016'!HF72</f>
        <v>0</v>
      </c>
      <c r="HG77" s="18">
        <f>'март 2016 '!HG72+'февраль 2016'!HG71+'январь 2016'!HG72</f>
        <v>2.5230000000000001</v>
      </c>
      <c r="HH77" s="18">
        <f>'март 2016 '!HH72+'февраль 2016'!HH71+'январь 2016'!HH72</f>
        <v>0</v>
      </c>
      <c r="HI77" s="18">
        <f>'март 2016 '!HI72+'февраль 2016'!HI71+'январь 2016'!HI72</f>
        <v>0</v>
      </c>
      <c r="HJ77" s="18">
        <f>'март 2016 '!HJ72+'февраль 2016'!HJ71+'январь 2016'!HJ72</f>
        <v>0</v>
      </c>
      <c r="HK77" s="18">
        <f>'март 2016 '!HK72+'февраль 2016'!HK71+'январь 2016'!HK72</f>
        <v>0</v>
      </c>
      <c r="HL77" s="18">
        <f>'март 2016 '!HL72+'февраль 2016'!HL71+'январь 2016'!HL72</f>
        <v>0</v>
      </c>
      <c r="HM77" s="18">
        <f>'март 2016 '!HM72+'февраль 2016'!HM71+'январь 2016'!HM72</f>
        <v>0</v>
      </c>
      <c r="HN77" s="18">
        <f>'март 2016 '!HN72+'февраль 2016'!HN71+'январь 2016'!HN72</f>
        <v>0</v>
      </c>
      <c r="HO77" s="18">
        <f>'март 2016 '!HO72+'февраль 2016'!HO71+'январь 2016'!HO72</f>
        <v>359.548</v>
      </c>
      <c r="HP77" s="18">
        <f>'март 2016 '!HP72+'февраль 2016'!HP71+'январь 2016'!HP72</f>
        <v>0</v>
      </c>
      <c r="HQ77" s="18">
        <f>'март 2016 '!HQ72+'февраль 2016'!HQ71+'январь 2016'!HQ72</f>
        <v>5.0629999999999997</v>
      </c>
      <c r="HR77" s="18">
        <f>'март 2016 '!HR72+'февраль 2016'!HR71+'январь 2016'!HR72</f>
        <v>0</v>
      </c>
      <c r="HS77" s="18">
        <f>'март 2016 '!HS72+'февраль 2016'!HS71+'январь 2016'!HS72</f>
        <v>0</v>
      </c>
      <c r="HT77" s="18">
        <f>'март 2016 '!HT72+'февраль 2016'!HT71+'январь 2016'!HT72</f>
        <v>0</v>
      </c>
      <c r="HU77" s="18">
        <f>'март 2016 '!HU72+'февраль 2016'!HU71+'январь 2016'!HU72</f>
        <v>0</v>
      </c>
      <c r="HV77" s="18">
        <f>'март 2016 '!HV72+'февраль 2016'!HV71+'январь 2016'!HV72</f>
        <v>0</v>
      </c>
      <c r="HW77" s="18">
        <f>'март 2016 '!HW72+'февраль 2016'!HW71+'январь 2016'!HW72</f>
        <v>0</v>
      </c>
      <c r="HX77" s="18">
        <f>'март 2016 '!HX72+'февраль 2016'!HX71+'январь 2016'!HX72</f>
        <v>2.456</v>
      </c>
      <c r="HY77" s="18">
        <f>'март 2016 '!HY72+'февраль 2016'!HY71+'январь 2016'!HY72</f>
        <v>0</v>
      </c>
      <c r="HZ77" s="18">
        <f>'март 2016 '!HZ72+'февраль 2016'!HZ71+'январь 2016'!HZ72</f>
        <v>0</v>
      </c>
      <c r="IA77" s="18">
        <f>'март 2016 '!IA72+'февраль 2016'!IA71+'январь 2016'!IA72</f>
        <v>0</v>
      </c>
      <c r="IB77" s="18">
        <f>'март 2016 '!IB72+'февраль 2016'!IB71+'январь 2016'!IB72</f>
        <v>0</v>
      </c>
      <c r="IC77" s="18">
        <f>'март 2016 '!IC72+'февраль 2016'!IC71+'январь 2016'!IC72</f>
        <v>0</v>
      </c>
      <c r="ID77" s="18">
        <f>'март 2016 '!ID72+'февраль 2016'!ID71+'январь 2016'!ID72</f>
        <v>4.1760000000000002</v>
      </c>
      <c r="IE77" s="18">
        <f>'март 2016 '!IE72+'февраль 2016'!IE71+'январь 2016'!IE72</f>
        <v>2.7610000000000001</v>
      </c>
      <c r="IF77" s="18">
        <f>'март 2016 '!IF72+'февраль 2016'!IF71+'январь 2016'!IF72</f>
        <v>0</v>
      </c>
    </row>
    <row r="78" spans="1:240" ht="13.5" customHeight="1">
      <c r="A78" s="15" t="s">
        <v>94</v>
      </c>
      <c r="B78" s="44" t="s">
        <v>95</v>
      </c>
      <c r="C78" s="16" t="s">
        <v>45</v>
      </c>
      <c r="D78" s="38">
        <f t="shared" si="6"/>
        <v>0.23900000000000005</v>
      </c>
      <c r="E78" s="24">
        <f t="shared" si="7"/>
        <v>0.23900000000000005</v>
      </c>
      <c r="F78" s="25"/>
      <c r="G78" s="18">
        <f>'март 2016 '!G73+'февраль 2016'!G72+'январь 2016'!G73</f>
        <v>0</v>
      </c>
      <c r="H78" s="18">
        <f>'март 2016 '!H73+'февраль 2016'!H72+'январь 2016'!H73</f>
        <v>0</v>
      </c>
      <c r="I78" s="18">
        <f>'март 2016 '!I73+'февраль 2016'!I72+'январь 2016'!I73</f>
        <v>0</v>
      </c>
      <c r="J78" s="18">
        <f>'март 2016 '!J73+'февраль 2016'!J72+'январь 2016'!J73</f>
        <v>0</v>
      </c>
      <c r="K78" s="18">
        <f>'март 2016 '!K73+'февраль 2016'!K72+'январь 2016'!K73</f>
        <v>5.0000000000000001E-3</v>
      </c>
      <c r="L78" s="18">
        <f>'март 2016 '!L73+'февраль 2016'!L72+'январь 2016'!L73</f>
        <v>0</v>
      </c>
      <c r="M78" s="18">
        <f>'март 2016 '!M73+'февраль 2016'!M72+'январь 2016'!M73</f>
        <v>0</v>
      </c>
      <c r="N78" s="18">
        <f>'март 2016 '!N73+'февраль 2016'!N72+'январь 2016'!N73</f>
        <v>0</v>
      </c>
      <c r="O78" s="18">
        <f>'март 2016 '!O73+'февраль 2016'!O72+'январь 2016'!O73</f>
        <v>0</v>
      </c>
      <c r="P78" s="18">
        <f>'март 2016 '!P73+'февраль 2016'!P72+'январь 2016'!P73</f>
        <v>0</v>
      </c>
      <c r="Q78" s="18">
        <f>'март 2016 '!Q73+'февраль 2016'!Q72+'январь 2016'!Q73</f>
        <v>0</v>
      </c>
      <c r="R78" s="18">
        <f>'март 2016 '!R73+'февраль 2016'!R72+'январь 2016'!R73</f>
        <v>0</v>
      </c>
      <c r="S78" s="18">
        <f>'март 2016 '!S73+'февраль 2016'!S72+'январь 2016'!S73</f>
        <v>0</v>
      </c>
      <c r="T78" s="18">
        <f>'март 2016 '!T73+'февраль 2016'!T72+'январь 2016'!T73</f>
        <v>0</v>
      </c>
      <c r="U78" s="18">
        <f>'март 2016 '!U73+'февраль 2016'!U72+'январь 2016'!U73</f>
        <v>6.0000000000000001E-3</v>
      </c>
      <c r="V78" s="18">
        <f>'март 2016 '!V73+'февраль 2016'!V72+'январь 2016'!V73</f>
        <v>0</v>
      </c>
      <c r="W78" s="18">
        <f>'март 2016 '!W73+'февраль 2016'!W72+'январь 2016'!W73</f>
        <v>0</v>
      </c>
      <c r="X78" s="18">
        <f>'март 2016 '!X73+'февраль 2016'!X72+'январь 2016'!X73</f>
        <v>0</v>
      </c>
      <c r="Y78" s="18">
        <f>'март 2016 '!Y73+'февраль 2016'!Y72+'январь 2016'!Y73</f>
        <v>0</v>
      </c>
      <c r="Z78" s="18">
        <f>'март 2016 '!Z73+'февраль 2016'!Z72+'январь 2016'!Z73</f>
        <v>0</v>
      </c>
      <c r="AA78" s="18">
        <f>'март 2016 '!AA73+'февраль 2016'!AA72+'январь 2016'!AA73</f>
        <v>0</v>
      </c>
      <c r="AB78" s="18">
        <f>'март 2016 '!AB73+'февраль 2016'!AB72+'январь 2016'!AB73</f>
        <v>0</v>
      </c>
      <c r="AC78" s="18">
        <f>'март 2016 '!AC73+'февраль 2016'!AC72+'январь 2016'!AC73</f>
        <v>0</v>
      </c>
      <c r="AD78" s="18">
        <f>'март 2016 '!AD73+'февраль 2016'!AD72+'январь 2016'!AD73</f>
        <v>0</v>
      </c>
      <c r="AE78" s="18">
        <f>'март 2016 '!AE73+'февраль 2016'!AE72+'январь 2016'!AE73</f>
        <v>7.0000000000000001E-3</v>
      </c>
      <c r="AF78" s="18">
        <f>'март 2016 '!AF73+'февраль 2016'!AF72+'январь 2016'!AF73</f>
        <v>3.0000000000000001E-3</v>
      </c>
      <c r="AG78" s="18">
        <f>'март 2016 '!AG73+'февраль 2016'!AG72+'январь 2016'!AG73</f>
        <v>3.0000000000000001E-3</v>
      </c>
      <c r="AH78" s="18">
        <f>'март 2016 '!AH73+'февраль 2016'!AH72+'январь 2016'!AH73</f>
        <v>2E-3</v>
      </c>
      <c r="AI78" s="18">
        <f>'март 2016 '!AI73+'февраль 2016'!AI72+'январь 2016'!AI73</f>
        <v>0</v>
      </c>
      <c r="AJ78" s="18">
        <f>'март 2016 '!AJ73+'февраль 2016'!AJ72+'январь 2016'!AJ73</f>
        <v>0</v>
      </c>
      <c r="AK78" s="18">
        <f>'март 2016 '!AK73+'февраль 2016'!AK72+'январь 2016'!AK73</f>
        <v>0</v>
      </c>
      <c r="AL78" s="18">
        <f>'март 2016 '!AL73+'февраль 2016'!AL72+'январь 2016'!AL73</f>
        <v>0</v>
      </c>
      <c r="AM78" s="18">
        <f>'март 2016 '!AM73+'февраль 2016'!AM72+'январь 2016'!AM73</f>
        <v>3.0000000000000001E-3</v>
      </c>
      <c r="AN78" s="18">
        <f>'март 2016 '!AN73+'февраль 2016'!AN72+'январь 2016'!AN73</f>
        <v>0</v>
      </c>
      <c r="AO78" s="18">
        <f>'март 2016 '!AO73+'февраль 2016'!AO72+'январь 2016'!AO73</f>
        <v>0</v>
      </c>
      <c r="AP78" s="18">
        <f>'март 2016 '!AP73+'февраль 2016'!AP72+'январь 2016'!AP73</f>
        <v>0</v>
      </c>
      <c r="AQ78" s="18">
        <f>'март 2016 '!AQ73+'февраль 2016'!AQ72+'январь 2016'!AQ73</f>
        <v>0</v>
      </c>
      <c r="AR78" s="18">
        <f>'март 2016 '!AR73+'февраль 2016'!AR72+'январь 2016'!AR73</f>
        <v>0</v>
      </c>
      <c r="AS78" s="18">
        <f>'март 2016 '!AS73+'февраль 2016'!AS72+'январь 2016'!AS73</f>
        <v>0</v>
      </c>
      <c r="AT78" s="18">
        <f>'март 2016 '!AT73+'февраль 2016'!AT72+'январь 2016'!AT73</f>
        <v>1E-3</v>
      </c>
      <c r="AU78" s="18">
        <f>'март 2016 '!AU73+'февраль 2016'!AU72+'январь 2016'!AU73</f>
        <v>4.0000000000000001E-3</v>
      </c>
      <c r="AV78" s="18">
        <f>'март 2016 '!AV73+'февраль 2016'!AV72+'январь 2016'!AV73</f>
        <v>3.0000000000000001E-3</v>
      </c>
      <c r="AW78" s="18">
        <f>'март 2016 '!AW73+'февраль 2016'!AW72+'январь 2016'!AW73</f>
        <v>0</v>
      </c>
      <c r="AX78" s="18">
        <f>'март 2016 '!AX73+'февраль 2016'!AX72+'январь 2016'!AX73</f>
        <v>0</v>
      </c>
      <c r="AY78" s="18">
        <f>'март 2016 '!AY73+'февраль 2016'!AY72+'январь 2016'!AY73</f>
        <v>0</v>
      </c>
      <c r="AZ78" s="18">
        <f>'март 2016 '!AZ73+'февраль 2016'!AZ72+'январь 2016'!AZ73</f>
        <v>1E-3</v>
      </c>
      <c r="BA78" s="18">
        <f>'март 2016 '!BA73+'февраль 2016'!BA72+'январь 2016'!BA73</f>
        <v>0</v>
      </c>
      <c r="BB78" s="18">
        <f>'март 2016 '!BB73+'февраль 2016'!BB72+'январь 2016'!BB73</f>
        <v>0</v>
      </c>
      <c r="BC78" s="18">
        <f>'март 2016 '!BC73+'февраль 2016'!BC72+'январь 2016'!BC73</f>
        <v>3.0000000000000001E-3</v>
      </c>
      <c r="BD78" s="18">
        <f>'март 2016 '!BD73+'февраль 2016'!BD72+'январь 2016'!BD73</f>
        <v>0</v>
      </c>
      <c r="BE78" s="18">
        <f>'март 2016 '!BE73+'февраль 2016'!BE72+'январь 2016'!BE73</f>
        <v>0</v>
      </c>
      <c r="BF78" s="18">
        <f>'март 2016 '!BF73+'февраль 2016'!BF72+'январь 2016'!BF73</f>
        <v>0</v>
      </c>
      <c r="BG78" s="18">
        <f>'март 2016 '!BG73+'февраль 2016'!BG72+'январь 2016'!BG73</f>
        <v>0</v>
      </c>
      <c r="BH78" s="18">
        <f>'март 2016 '!BH73+'февраль 2016'!BH72+'январь 2016'!BH73</f>
        <v>0</v>
      </c>
      <c r="BI78" s="18">
        <f>'март 2016 '!BI73+'февраль 2016'!BI72+'январь 2016'!BI73</f>
        <v>0</v>
      </c>
      <c r="BJ78" s="18">
        <f>'март 2016 '!BJ73+'февраль 2016'!BJ72+'январь 2016'!BJ73</f>
        <v>0</v>
      </c>
      <c r="BK78" s="18">
        <f>'март 2016 '!BK73+'февраль 2016'!BK72+'январь 2016'!BK73</f>
        <v>0</v>
      </c>
      <c r="BL78" s="18">
        <f>'март 2016 '!BL73+'февраль 2016'!BL72+'январь 2016'!BL73</f>
        <v>0</v>
      </c>
      <c r="BM78" s="18">
        <f>'март 2016 '!BM73+'февраль 2016'!BM72+'январь 2016'!BM73</f>
        <v>0</v>
      </c>
      <c r="BN78" s="18">
        <f>'март 2016 '!BN73+'февраль 2016'!BN72+'январь 2016'!BN73</f>
        <v>0</v>
      </c>
      <c r="BO78" s="18">
        <f>'март 2016 '!BO73+'февраль 2016'!BO72+'январь 2016'!BO73</f>
        <v>5.0000000000000001E-3</v>
      </c>
      <c r="BP78" s="18">
        <f>'март 2016 '!BP73+'февраль 2016'!BP72+'январь 2016'!BP73</f>
        <v>0</v>
      </c>
      <c r="BQ78" s="18">
        <f>'март 2016 '!BQ73+'февраль 2016'!BQ72+'январь 2016'!BQ73</f>
        <v>0</v>
      </c>
      <c r="BR78" s="18">
        <f>'март 2016 '!BR73+'февраль 2016'!BR72+'январь 2016'!BR73</f>
        <v>0</v>
      </c>
      <c r="BS78" s="18">
        <f>'март 2016 '!BS73+'февраль 2016'!BS72+'январь 2016'!BS73</f>
        <v>0</v>
      </c>
      <c r="BT78" s="18">
        <f>'март 2016 '!BT73+'февраль 2016'!BT72+'январь 2016'!BT73</f>
        <v>0</v>
      </c>
      <c r="BU78" s="18">
        <f>'март 2016 '!BU73+'февраль 2016'!BU72+'январь 2016'!BU73</f>
        <v>0</v>
      </c>
      <c r="BV78" s="18">
        <f>'март 2016 '!BV73+'февраль 2016'!BV72+'январь 2016'!BV73</f>
        <v>0</v>
      </c>
      <c r="BW78" s="18">
        <f>'март 2016 '!BW73+'февраль 2016'!BW72+'январь 2016'!BW73</f>
        <v>0</v>
      </c>
      <c r="BX78" s="18">
        <f>'март 2016 '!BX73+'февраль 2016'!BX72+'январь 2016'!BX73</f>
        <v>0</v>
      </c>
      <c r="BY78" s="18">
        <f>'март 2016 '!BY73+'февраль 2016'!BY72+'январь 2016'!BY73</f>
        <v>0</v>
      </c>
      <c r="BZ78" s="18">
        <f>'март 2016 '!BZ73+'февраль 2016'!BZ72+'январь 2016'!BZ73</f>
        <v>0</v>
      </c>
      <c r="CA78" s="18">
        <f>'март 2016 '!CA73+'февраль 2016'!CA72+'январь 2016'!CA73</f>
        <v>8.0000000000000002E-3</v>
      </c>
      <c r="CB78" s="18">
        <f>'март 2016 '!CB73+'февраль 2016'!CB72+'январь 2016'!CB73</f>
        <v>1.2E-2</v>
      </c>
      <c r="CC78" s="18">
        <f>'март 2016 '!CC73+'февраль 2016'!CC72+'январь 2016'!CC73</f>
        <v>0</v>
      </c>
      <c r="CD78" s="18">
        <f>'март 2016 '!CD73+'февраль 2016'!CD72+'январь 2016'!CD73</f>
        <v>0</v>
      </c>
      <c r="CE78" s="18">
        <f>'март 2016 '!CE73+'февраль 2016'!CE72+'январь 2016'!CE73</f>
        <v>0</v>
      </c>
      <c r="CF78" s="18">
        <f>'март 2016 '!CF73+'февраль 2016'!CF72+'январь 2016'!CF73</f>
        <v>0</v>
      </c>
      <c r="CG78" s="18">
        <f>'март 2016 '!CG73+'февраль 2016'!CG72+'январь 2016'!CG73</f>
        <v>0</v>
      </c>
      <c r="CH78" s="18">
        <f>'март 2016 '!CH73+'февраль 2016'!CH72+'январь 2016'!CH73</f>
        <v>0</v>
      </c>
      <c r="CI78" s="18">
        <f>'март 2016 '!CI73+'февраль 2016'!CI72+'январь 2016'!CI73</f>
        <v>0</v>
      </c>
      <c r="CJ78" s="18">
        <f>'март 2016 '!CJ73+'февраль 2016'!CJ72+'январь 2016'!CJ73</f>
        <v>0</v>
      </c>
      <c r="CK78" s="18">
        <f>'март 2016 '!CK73+'февраль 2016'!CK72+'январь 2016'!CK73</f>
        <v>0</v>
      </c>
      <c r="CL78" s="18">
        <f>'март 2016 '!CL73+'февраль 2016'!CL72+'январь 2016'!CL73</f>
        <v>0</v>
      </c>
      <c r="CM78" s="18">
        <f>'март 2016 '!CM73+'февраль 2016'!CM72+'январь 2016'!CM73</f>
        <v>0</v>
      </c>
      <c r="CN78" s="18">
        <f>'март 2016 '!CN73+'февраль 2016'!CN72+'январь 2016'!CN73</f>
        <v>0</v>
      </c>
      <c r="CO78" s="18">
        <f>'март 2016 '!CO73+'февраль 2016'!CO72+'январь 2016'!CO73</f>
        <v>0</v>
      </c>
      <c r="CP78" s="18">
        <f>'март 2016 '!CP73+'февраль 2016'!CP72+'январь 2016'!CP73</f>
        <v>3.0000000000000001E-3</v>
      </c>
      <c r="CQ78" s="18">
        <f>'март 2016 '!CQ73+'февраль 2016'!CQ72+'январь 2016'!CQ73</f>
        <v>3.0000000000000001E-3</v>
      </c>
      <c r="CR78" s="18">
        <f>'март 2016 '!CR73+'февраль 2016'!CR72+'январь 2016'!CR73</f>
        <v>3.0000000000000001E-3</v>
      </c>
      <c r="CS78" s="18">
        <f>'март 2016 '!CS73+'февраль 2016'!CS72+'январь 2016'!CS73</f>
        <v>0</v>
      </c>
      <c r="CT78" s="18">
        <f>'март 2016 '!CT73+'февраль 2016'!CT72+'январь 2016'!CT73</f>
        <v>0</v>
      </c>
      <c r="CU78" s="18">
        <f>'март 2016 '!CU73+'февраль 2016'!CU72+'январь 2016'!CU73</f>
        <v>0</v>
      </c>
      <c r="CV78" s="18">
        <f>'март 2016 '!CV73+'февраль 2016'!CV72+'январь 2016'!CV73</f>
        <v>0</v>
      </c>
      <c r="CW78" s="18">
        <f>'март 2016 '!CW73+'февраль 2016'!CW72+'январь 2016'!CW73</f>
        <v>0</v>
      </c>
      <c r="CX78" s="18">
        <f>'март 2016 '!CX73+'февраль 2016'!CX72+'январь 2016'!CX73</f>
        <v>0</v>
      </c>
      <c r="CY78" s="18">
        <f>'март 2016 '!CY73+'февраль 2016'!CY72+'январь 2016'!CY73</f>
        <v>2E-3</v>
      </c>
      <c r="CZ78" s="18">
        <f>'март 2016 '!CZ73+'февраль 2016'!CZ72+'январь 2016'!CZ73</f>
        <v>0</v>
      </c>
      <c r="DA78" s="18">
        <f>'март 2016 '!DA73+'февраль 2016'!DA72+'январь 2016'!DA73</f>
        <v>0</v>
      </c>
      <c r="DB78" s="18">
        <f>'март 2016 '!DB73+'февраль 2016'!DB72+'январь 2016'!DB73</f>
        <v>0</v>
      </c>
      <c r="DC78" s="18">
        <f>'март 2016 '!DC73+'февраль 2016'!DC72+'январь 2016'!DC73</f>
        <v>0</v>
      </c>
      <c r="DD78" s="18">
        <f>'март 2016 '!DD73+'февраль 2016'!DD72+'январь 2016'!DD73</f>
        <v>0</v>
      </c>
      <c r="DE78" s="18">
        <f>'март 2016 '!DE73+'февраль 2016'!DE72+'январь 2016'!DE73</f>
        <v>0</v>
      </c>
      <c r="DF78" s="18">
        <f>'март 2016 '!DF73+'февраль 2016'!DF72+'январь 2016'!DF73</f>
        <v>0</v>
      </c>
      <c r="DG78" s="18">
        <f>'март 2016 '!DG73+'февраль 2016'!DG72+'январь 2016'!DG73</f>
        <v>0</v>
      </c>
      <c r="DH78" s="18">
        <f>'март 2016 '!DH73+'февраль 2016'!DH72+'январь 2016'!DH73</f>
        <v>0</v>
      </c>
      <c r="DI78" s="18">
        <f>'март 2016 '!DI73+'февраль 2016'!DI72+'январь 2016'!DI73</f>
        <v>0</v>
      </c>
      <c r="DJ78" s="18">
        <f>'март 2016 '!DJ73+'февраль 2016'!DJ72+'январь 2016'!DJ73</f>
        <v>0</v>
      </c>
      <c r="DK78" s="18">
        <f>'март 2016 '!DK73+'февраль 2016'!DK72+'январь 2016'!DK73</f>
        <v>0</v>
      </c>
      <c r="DL78" s="18">
        <f>'март 2016 '!DL73+'февраль 2016'!DL72+'январь 2016'!DL73</f>
        <v>0</v>
      </c>
      <c r="DM78" s="18">
        <f>'март 2016 '!DM73+'февраль 2016'!DM72+'январь 2016'!DM73</f>
        <v>0</v>
      </c>
      <c r="DN78" s="18">
        <f>'март 2016 '!DN73+'февраль 2016'!DN72+'январь 2016'!DN73</f>
        <v>0</v>
      </c>
      <c r="DO78" s="18">
        <f>'март 2016 '!DO73+'февраль 2016'!DO72+'январь 2016'!DO73</f>
        <v>8.0000000000000002E-3</v>
      </c>
      <c r="DP78" s="18">
        <f>'март 2016 '!DP73+'февраль 2016'!DP72+'январь 2016'!DP73</f>
        <v>0</v>
      </c>
      <c r="DQ78" s="18">
        <f>'март 2016 '!DQ73+'февраль 2016'!DQ72+'январь 2016'!DQ73</f>
        <v>0</v>
      </c>
      <c r="DR78" s="18">
        <f>'март 2016 '!DR73+'февраль 2016'!DR72+'январь 2016'!DR73</f>
        <v>0</v>
      </c>
      <c r="DS78" s="18">
        <f>'март 2016 '!DS73+'февраль 2016'!DS72+'январь 2016'!DS73</f>
        <v>0</v>
      </c>
      <c r="DT78" s="18">
        <f>'март 2016 '!DT73+'февраль 2016'!DT72+'январь 2016'!DT73</f>
        <v>0</v>
      </c>
      <c r="DU78" s="18">
        <f>'март 2016 '!DU73+'февраль 2016'!DU72+'январь 2016'!DU73</f>
        <v>0</v>
      </c>
      <c r="DV78" s="18">
        <f>'март 2016 '!DV73+'февраль 2016'!DV72+'январь 2016'!DV73</f>
        <v>0</v>
      </c>
      <c r="DW78" s="18">
        <f>'март 2016 '!DW73+'февраль 2016'!DW72+'январь 2016'!DW73</f>
        <v>0</v>
      </c>
      <c r="DX78" s="18">
        <f>'март 2016 '!DX73+'февраль 2016'!DX72+'январь 2016'!DX73</f>
        <v>0</v>
      </c>
      <c r="DY78" s="18">
        <f>'март 2016 '!DY73+'февраль 2016'!DY72+'январь 2016'!DY73</f>
        <v>0</v>
      </c>
      <c r="DZ78" s="18">
        <f>'март 2016 '!DZ73+'февраль 2016'!DZ72+'январь 2016'!DZ73</f>
        <v>0</v>
      </c>
      <c r="EA78" s="18">
        <f>'март 2016 '!EA73+'февраль 2016'!EA72+'январь 2016'!EA73</f>
        <v>0</v>
      </c>
      <c r="EB78" s="18">
        <f>'март 2016 '!EB73+'февраль 2016'!EB72+'январь 2016'!EB73</f>
        <v>0</v>
      </c>
      <c r="EC78" s="18">
        <f>'март 2016 '!EC73+'февраль 2016'!EC72+'январь 2016'!EC73</f>
        <v>0</v>
      </c>
      <c r="ED78" s="18">
        <f>'март 2016 '!ED73+'февраль 2016'!ED72+'январь 2016'!ED73</f>
        <v>0</v>
      </c>
      <c r="EE78" s="18">
        <f>'март 2016 '!EE73+'февраль 2016'!EE72+'январь 2016'!EE73</f>
        <v>0</v>
      </c>
      <c r="EF78" s="18">
        <f>'март 2016 '!EF73+'февраль 2016'!EF72+'январь 2016'!EF73</f>
        <v>0</v>
      </c>
      <c r="EG78" s="18">
        <f>'март 2016 '!EG73+'февраль 2016'!EG72+'январь 2016'!EG73</f>
        <v>0</v>
      </c>
      <c r="EH78" s="18">
        <f>'март 2016 '!EH73+'февраль 2016'!EH72+'январь 2016'!EH73</f>
        <v>0</v>
      </c>
      <c r="EI78" s="18">
        <f>'март 2016 '!EI73+'февраль 2016'!EI72+'январь 2016'!EI73</f>
        <v>0</v>
      </c>
      <c r="EJ78" s="18">
        <f>'март 2016 '!EJ73+'февраль 2016'!EJ72+'январь 2016'!EJ73</f>
        <v>0</v>
      </c>
      <c r="EK78" s="18">
        <f>'март 2016 '!EK73+'февраль 2016'!EK72+'январь 2016'!EK73</f>
        <v>0</v>
      </c>
      <c r="EL78" s="18">
        <f>'март 2016 '!EL73+'февраль 2016'!EL72+'январь 2016'!EL73</f>
        <v>0</v>
      </c>
      <c r="EM78" s="18">
        <f>'март 2016 '!EM73+'февраль 2016'!EM72+'январь 2016'!EM73</f>
        <v>0</v>
      </c>
      <c r="EN78" s="18">
        <f>'март 2016 '!EN73+'февраль 2016'!EN72+'январь 2016'!EN73</f>
        <v>3.0000000000000001E-3</v>
      </c>
      <c r="EO78" s="18">
        <f>'март 2016 '!EO73+'февраль 2016'!EO72+'январь 2016'!EO73</f>
        <v>0</v>
      </c>
      <c r="EP78" s="18">
        <f>'март 2016 '!EP73+'февраль 2016'!EP72+'январь 2016'!EP73</f>
        <v>0</v>
      </c>
      <c r="EQ78" s="18">
        <f>'март 2016 '!EQ73+'февраль 2016'!EQ72+'январь 2016'!EQ73</f>
        <v>0</v>
      </c>
      <c r="ER78" s="18">
        <f>'март 2016 '!ER73+'февраль 2016'!ER72+'январь 2016'!ER73</f>
        <v>0</v>
      </c>
      <c r="ES78" s="18">
        <f>'март 2016 '!ES73+'февраль 2016'!ES72+'январь 2016'!ES73</f>
        <v>0</v>
      </c>
      <c r="ET78" s="18">
        <f>'март 2016 '!ET73+'февраль 2016'!ET72+'январь 2016'!ET73</f>
        <v>0</v>
      </c>
      <c r="EU78" s="18">
        <f>'март 2016 '!EU73+'февраль 2016'!EU72+'январь 2016'!EU73</f>
        <v>0</v>
      </c>
      <c r="EV78" s="18">
        <f>'март 2016 '!EV73+'февраль 2016'!EV72+'январь 2016'!EV73</f>
        <v>0</v>
      </c>
      <c r="EW78" s="18">
        <f>'март 2016 '!EW73+'февраль 2016'!EW72+'январь 2016'!EW73</f>
        <v>0</v>
      </c>
      <c r="EX78" s="18">
        <f>'март 2016 '!EX73+'февраль 2016'!EX72+'январь 2016'!EX73</f>
        <v>0</v>
      </c>
      <c r="EY78" s="18">
        <f>'март 2016 '!EY73+'февраль 2016'!EY72+'январь 2016'!EY73</f>
        <v>0</v>
      </c>
      <c r="EZ78" s="18">
        <f>'март 2016 '!EZ73+'февраль 2016'!EZ72+'январь 2016'!EZ73</f>
        <v>0</v>
      </c>
      <c r="FA78" s="18">
        <f>'март 2016 '!FA73+'февраль 2016'!FA72+'январь 2016'!FA73</f>
        <v>2E-3</v>
      </c>
      <c r="FB78" s="18">
        <f>'март 2016 '!FB73+'февраль 2016'!FB72+'январь 2016'!FB73</f>
        <v>0</v>
      </c>
      <c r="FC78" s="18">
        <f>'март 2016 '!FC73+'февраль 2016'!FC72+'январь 2016'!FC73</f>
        <v>0</v>
      </c>
      <c r="FD78" s="18">
        <f>'март 2016 '!FD73+'февраль 2016'!FD72+'январь 2016'!FD73</f>
        <v>0</v>
      </c>
      <c r="FE78" s="18">
        <f>'март 2016 '!FE73+'февраль 2016'!FE72+'январь 2016'!FE73</f>
        <v>0</v>
      </c>
      <c r="FF78" s="18">
        <f>'март 2016 '!FF73+'февраль 2016'!FF72+'январь 2016'!FF73</f>
        <v>0</v>
      </c>
      <c r="FG78" s="18">
        <f>'март 2016 '!FG73+'февраль 2016'!FG72+'январь 2016'!FG73</f>
        <v>0.01</v>
      </c>
      <c r="FH78" s="18">
        <f>'март 2016 '!FH73+'февраль 2016'!FH72+'январь 2016'!FH73</f>
        <v>0</v>
      </c>
      <c r="FI78" s="18">
        <f>'март 2016 '!FI73+'февраль 2016'!FI72+'январь 2016'!FI73</f>
        <v>0</v>
      </c>
      <c r="FJ78" s="18">
        <f>'март 2016 '!FJ73+'февраль 2016'!FJ72+'январь 2016'!FJ73</f>
        <v>0</v>
      </c>
      <c r="FK78" s="18">
        <f>'март 2016 '!FK73+'февраль 2016'!FK72+'январь 2016'!FK73</f>
        <v>0</v>
      </c>
      <c r="FL78" s="18">
        <f>'март 2016 '!FL73+'февраль 2016'!FL72+'январь 2016'!FL73</f>
        <v>2.5999999999999999E-2</v>
      </c>
      <c r="FM78" s="18">
        <f>'март 2016 '!FM73+'февраль 2016'!FM72+'январь 2016'!FM73</f>
        <v>0</v>
      </c>
      <c r="FN78" s="18">
        <f>'март 2016 '!FN73+'февраль 2016'!FN72+'январь 2016'!FN73</f>
        <v>0</v>
      </c>
      <c r="FO78" s="18">
        <f>'март 2016 '!FO73+'февраль 2016'!FO72+'январь 2016'!FO73</f>
        <v>4.0000000000000001E-3</v>
      </c>
      <c r="FP78" s="18">
        <f>'март 2016 '!FP73+'февраль 2016'!FP72+'январь 2016'!FP73</f>
        <v>0</v>
      </c>
      <c r="FQ78" s="18">
        <f>'март 2016 '!FQ73+'февраль 2016'!FQ72+'январь 2016'!FQ73</f>
        <v>0</v>
      </c>
      <c r="FR78" s="18">
        <f>'март 2016 '!FR73+'февраль 2016'!FR72+'январь 2016'!FR73</f>
        <v>0</v>
      </c>
      <c r="FS78" s="18">
        <f>'март 2016 '!FS73+'февраль 2016'!FS72+'январь 2016'!FS73</f>
        <v>0</v>
      </c>
      <c r="FT78" s="18">
        <f>'март 2016 '!FT73+'февраль 2016'!FT72+'январь 2016'!FT73</f>
        <v>0</v>
      </c>
      <c r="FU78" s="18">
        <f>'март 2016 '!FU73+'февраль 2016'!FU72+'январь 2016'!FU73</f>
        <v>0</v>
      </c>
      <c r="FV78" s="18">
        <f>'март 2016 '!FV73+'февраль 2016'!FV72+'январь 2016'!FV73</f>
        <v>0</v>
      </c>
      <c r="FW78" s="18">
        <f>'март 2016 '!FW73+'февраль 2016'!FW72+'январь 2016'!FW73</f>
        <v>0</v>
      </c>
      <c r="FX78" s="18">
        <f>'март 2016 '!FX73+'февраль 2016'!FX72+'январь 2016'!FX73</f>
        <v>1E-3</v>
      </c>
      <c r="FY78" s="18">
        <f>'март 2016 '!FY73+'февраль 2016'!FY72+'январь 2016'!FY73</f>
        <v>4.0000000000000001E-3</v>
      </c>
      <c r="FZ78" s="18">
        <f>'март 2016 '!FZ73+'февраль 2016'!FZ72+'январь 2016'!FZ73</f>
        <v>0</v>
      </c>
      <c r="GA78" s="18">
        <f>'март 2016 '!GA73+'февраль 2016'!GA72+'январь 2016'!GA73</f>
        <v>2E-3</v>
      </c>
      <c r="GB78" s="18">
        <f>'март 2016 '!GB73+'февраль 2016'!GB72+'январь 2016'!GB73</f>
        <v>0</v>
      </c>
      <c r="GC78" s="18">
        <f>'март 2016 '!GC73+'февраль 2016'!GC72+'январь 2016'!GC73</f>
        <v>0</v>
      </c>
      <c r="GD78" s="18">
        <f>'март 2016 '!GD73+'февраль 2016'!GD72+'январь 2016'!GD73</f>
        <v>0</v>
      </c>
      <c r="GE78" s="18">
        <f>'март 2016 '!GE73+'февраль 2016'!GE72+'январь 2016'!GE73</f>
        <v>0</v>
      </c>
      <c r="GF78" s="18">
        <f>'март 2016 '!GF73+'февраль 2016'!GF72+'январь 2016'!GF73</f>
        <v>0</v>
      </c>
      <c r="GG78" s="18">
        <f>'март 2016 '!GG73+'февраль 2016'!GG72+'январь 2016'!GG73</f>
        <v>0</v>
      </c>
      <c r="GH78" s="18">
        <f>'март 2016 '!GH73+'февраль 2016'!GH72+'январь 2016'!GH73</f>
        <v>0</v>
      </c>
      <c r="GI78" s="18">
        <f>'март 2016 '!GI73+'февраль 2016'!GI72+'январь 2016'!GI73</f>
        <v>0</v>
      </c>
      <c r="GJ78" s="18">
        <f>'март 2016 '!GJ73+'февраль 2016'!GJ72+'январь 2016'!GJ73</f>
        <v>0</v>
      </c>
      <c r="GK78" s="18">
        <f>'март 2016 '!GK73+'февраль 2016'!GK72+'январь 2016'!GK73</f>
        <v>0</v>
      </c>
      <c r="GL78" s="18">
        <f>'март 2016 '!GL73+'февраль 2016'!GL72+'январь 2016'!GL73</f>
        <v>0</v>
      </c>
      <c r="GM78" s="18">
        <f>'март 2016 '!GM73+'февраль 2016'!GM72+'январь 2016'!GM73</f>
        <v>0</v>
      </c>
      <c r="GN78" s="18">
        <f>'март 2016 '!GN73+'февраль 2016'!GN72+'январь 2016'!GN73</f>
        <v>0</v>
      </c>
      <c r="GO78" s="18">
        <f>'март 2016 '!GO73+'февраль 2016'!GO72+'январь 2016'!GO73</f>
        <v>0</v>
      </c>
      <c r="GP78" s="18">
        <f>'март 2016 '!GP73+'февраль 2016'!GP72+'январь 2016'!GP73</f>
        <v>0</v>
      </c>
      <c r="GQ78" s="18">
        <f>'март 2016 '!GQ73+'февраль 2016'!GQ72+'январь 2016'!GQ73</f>
        <v>0</v>
      </c>
      <c r="GR78" s="18">
        <f>'март 2016 '!GR73+'февраль 2016'!GR72+'январь 2016'!GR73</f>
        <v>0</v>
      </c>
      <c r="GS78" s="18">
        <f>'март 2016 '!GS73+'февраль 2016'!GS72+'январь 2016'!GS73</f>
        <v>0</v>
      </c>
      <c r="GT78" s="18">
        <f>'март 2016 '!GT73+'февраль 2016'!GT72+'январь 2016'!GT73</f>
        <v>0</v>
      </c>
      <c r="GU78" s="18">
        <f>'март 2016 '!GU73+'февраль 2016'!GU72+'январь 2016'!GU73</f>
        <v>0</v>
      </c>
      <c r="GV78" s="18">
        <f>'март 2016 '!GV73+'февраль 2016'!GV72+'январь 2016'!GV73</f>
        <v>2E-3</v>
      </c>
      <c r="GW78" s="18">
        <f>'март 2016 '!GW73+'февраль 2016'!GW72+'январь 2016'!GW73</f>
        <v>0</v>
      </c>
      <c r="GX78" s="18">
        <f>'март 2016 '!GX73+'февраль 2016'!GX72+'январь 2016'!GX73</f>
        <v>0</v>
      </c>
      <c r="GY78" s="18">
        <f>'март 2016 '!GY73+'февраль 2016'!GY72+'январь 2016'!GY73</f>
        <v>0</v>
      </c>
      <c r="GZ78" s="18">
        <f>'март 2016 '!GZ73+'февраль 2016'!GZ72+'январь 2016'!GZ73</f>
        <v>0</v>
      </c>
      <c r="HA78" s="18">
        <f>'март 2016 '!HA73+'февраль 2016'!HA72+'январь 2016'!HA73</f>
        <v>0</v>
      </c>
      <c r="HB78" s="18">
        <f>'март 2016 '!HB73+'февраль 2016'!HB72+'январь 2016'!HB73</f>
        <v>0</v>
      </c>
      <c r="HC78" s="18">
        <f>'март 2016 '!HC73+'февраль 2016'!HC72+'январь 2016'!HC73</f>
        <v>0</v>
      </c>
      <c r="HD78" s="18">
        <f>'март 2016 '!HD73+'февраль 2016'!HD72+'январь 2016'!HD73</f>
        <v>0</v>
      </c>
      <c r="HE78" s="18">
        <f>'март 2016 '!HE73+'февраль 2016'!HE72+'январь 2016'!HE73</f>
        <v>0</v>
      </c>
      <c r="HF78" s="18">
        <f>'март 2016 '!HF73+'февраль 2016'!HF72+'январь 2016'!HF73</f>
        <v>0</v>
      </c>
      <c r="HG78" s="18">
        <f>'март 2016 '!HG73+'февраль 2016'!HG72+'январь 2016'!HG73</f>
        <v>2E-3</v>
      </c>
      <c r="HH78" s="18">
        <f>'март 2016 '!HH73+'февраль 2016'!HH72+'январь 2016'!HH73</f>
        <v>0</v>
      </c>
      <c r="HI78" s="18">
        <f>'март 2016 '!HI73+'февраль 2016'!HI72+'январь 2016'!HI73</f>
        <v>0</v>
      </c>
      <c r="HJ78" s="18">
        <f>'март 2016 '!HJ73+'февраль 2016'!HJ72+'январь 2016'!HJ73</f>
        <v>0</v>
      </c>
      <c r="HK78" s="18">
        <f>'март 2016 '!HK73+'февраль 2016'!HK72+'январь 2016'!HK73</f>
        <v>0</v>
      </c>
      <c r="HL78" s="18">
        <f>'март 2016 '!HL73+'февраль 2016'!HL72+'январь 2016'!HL73</f>
        <v>0</v>
      </c>
      <c r="HM78" s="18">
        <f>'март 2016 '!HM73+'февраль 2016'!HM72+'январь 2016'!HM73</f>
        <v>0</v>
      </c>
      <c r="HN78" s="18">
        <f>'март 2016 '!HN73+'февраль 2016'!HN72+'январь 2016'!HN73</f>
        <v>0</v>
      </c>
      <c r="HO78" s="18">
        <f>'март 2016 '!HO73+'февраль 2016'!HO72+'январь 2016'!HO73</f>
        <v>2.7E-2</v>
      </c>
      <c r="HP78" s="18">
        <f>'март 2016 '!HP73+'февраль 2016'!HP72+'январь 2016'!HP73</f>
        <v>0</v>
      </c>
      <c r="HQ78" s="18">
        <f>'март 2016 '!HQ73+'февраль 2016'!HQ72+'январь 2016'!HQ73</f>
        <v>0</v>
      </c>
      <c r="HR78" s="18">
        <f>'март 2016 '!HR73+'февраль 2016'!HR72+'январь 2016'!HR73</f>
        <v>5.0000000000000001E-3</v>
      </c>
      <c r="HS78" s="18">
        <f>'март 2016 '!HS73+'февраль 2016'!HS72+'январь 2016'!HS73</f>
        <v>0</v>
      </c>
      <c r="HT78" s="18">
        <f>'март 2016 '!HT73+'февраль 2016'!HT72+'январь 2016'!HT73</f>
        <v>0</v>
      </c>
      <c r="HU78" s="18">
        <f>'март 2016 '!HU73+'февраль 2016'!HU72+'январь 2016'!HU73</f>
        <v>0</v>
      </c>
      <c r="HV78" s="18">
        <f>'март 2016 '!HV73+'февраль 2016'!HV72+'январь 2016'!HV73</f>
        <v>0</v>
      </c>
      <c r="HW78" s="18">
        <f>'март 2016 '!HW73+'февраль 2016'!HW72+'январь 2016'!HW73</f>
        <v>0</v>
      </c>
      <c r="HX78" s="18">
        <f>'март 2016 '!HX73+'февраль 2016'!HX72+'январь 2016'!HX73</f>
        <v>0</v>
      </c>
      <c r="HY78" s="18">
        <f>'март 2016 '!HY73+'февраль 2016'!HY72+'январь 2016'!HY73</f>
        <v>0</v>
      </c>
      <c r="HZ78" s="18">
        <f>'март 2016 '!HZ73+'февраль 2016'!HZ72+'январь 2016'!HZ73</f>
        <v>2E-3</v>
      </c>
      <c r="IA78" s="18">
        <f>'март 2016 '!IA73+'февраль 2016'!IA72+'январь 2016'!IA73</f>
        <v>0</v>
      </c>
      <c r="IB78" s="18">
        <f>'март 2016 '!IB73+'февраль 2016'!IB72+'январь 2016'!IB73</f>
        <v>0</v>
      </c>
      <c r="IC78" s="18">
        <f>'март 2016 '!IC73+'февраль 2016'!IC72+'январь 2016'!IC73</f>
        <v>0</v>
      </c>
      <c r="ID78" s="18">
        <f>'март 2016 '!ID73+'февраль 2016'!ID72+'январь 2016'!ID73</f>
        <v>6.3E-2</v>
      </c>
      <c r="IE78" s="18">
        <f>'март 2016 '!IE73+'февраль 2016'!IE72+'январь 2016'!IE73</f>
        <v>1E-3</v>
      </c>
      <c r="IF78" s="18">
        <f>'март 2016 '!IF73+'февраль 2016'!IF72+'январь 2016'!IF73</f>
        <v>0</v>
      </c>
    </row>
    <row r="79" spans="1:240" ht="13.5" customHeight="1">
      <c r="A79" s="15"/>
      <c r="B79" s="44"/>
      <c r="C79" s="16" t="s">
        <v>17</v>
      </c>
      <c r="D79" s="38">
        <f t="shared" si="6"/>
        <v>197.51499999999996</v>
      </c>
      <c r="E79" s="24">
        <f t="shared" si="7"/>
        <v>197.51499999999996</v>
      </c>
      <c r="F79" s="25"/>
      <c r="G79" s="18">
        <f>'март 2016 '!G74+'февраль 2016'!G73+'январь 2016'!G74</f>
        <v>0</v>
      </c>
      <c r="H79" s="18">
        <f>'март 2016 '!H74+'февраль 2016'!H73+'январь 2016'!H74</f>
        <v>0</v>
      </c>
      <c r="I79" s="18">
        <f>'март 2016 '!I74+'февраль 2016'!I73+'январь 2016'!I74</f>
        <v>0</v>
      </c>
      <c r="J79" s="18">
        <f>'март 2016 '!J74+'февраль 2016'!J73+'январь 2016'!J74</f>
        <v>0</v>
      </c>
      <c r="K79" s="18">
        <f>'март 2016 '!K74+'февраль 2016'!K73+'январь 2016'!K74</f>
        <v>4.9320000000000004</v>
      </c>
      <c r="L79" s="18">
        <f>'март 2016 '!L74+'февраль 2016'!L73+'январь 2016'!L74</f>
        <v>0</v>
      </c>
      <c r="M79" s="18">
        <f>'март 2016 '!M74+'февраль 2016'!M73+'январь 2016'!M74</f>
        <v>0</v>
      </c>
      <c r="N79" s="18">
        <f>'март 2016 '!N74+'февраль 2016'!N73+'январь 2016'!N74</f>
        <v>0</v>
      </c>
      <c r="O79" s="18">
        <f>'март 2016 '!O74+'февраль 2016'!O73+'январь 2016'!O74</f>
        <v>0</v>
      </c>
      <c r="P79" s="18">
        <f>'март 2016 '!P74+'февраль 2016'!P73+'январь 2016'!P74</f>
        <v>0</v>
      </c>
      <c r="Q79" s="18">
        <f>'март 2016 '!Q74+'февраль 2016'!Q73+'январь 2016'!Q74</f>
        <v>0</v>
      </c>
      <c r="R79" s="18">
        <f>'март 2016 '!R74+'февраль 2016'!R73+'январь 2016'!R74</f>
        <v>0</v>
      </c>
      <c r="S79" s="18">
        <f>'март 2016 '!S74+'февраль 2016'!S73+'январь 2016'!S74</f>
        <v>0</v>
      </c>
      <c r="T79" s="18">
        <f>'март 2016 '!T74+'февраль 2016'!T73+'январь 2016'!T74</f>
        <v>0</v>
      </c>
      <c r="U79" s="18">
        <f>'март 2016 '!U74+'февраль 2016'!U73+'январь 2016'!U74</f>
        <v>5.9180000000000001</v>
      </c>
      <c r="V79" s="18">
        <f>'март 2016 '!V74+'февраль 2016'!V73+'январь 2016'!V74</f>
        <v>0</v>
      </c>
      <c r="W79" s="18">
        <f>'март 2016 '!W74+'февраль 2016'!W73+'январь 2016'!W74</f>
        <v>0</v>
      </c>
      <c r="X79" s="18">
        <f>'март 2016 '!X74+'февраль 2016'!X73+'январь 2016'!X74</f>
        <v>0</v>
      </c>
      <c r="Y79" s="18">
        <f>'март 2016 '!Y74+'февраль 2016'!Y73+'январь 2016'!Y74</f>
        <v>0</v>
      </c>
      <c r="Z79" s="18">
        <f>'март 2016 '!Z74+'февраль 2016'!Z73+'январь 2016'!Z74</f>
        <v>0</v>
      </c>
      <c r="AA79" s="18">
        <f>'март 2016 '!AA74+'февраль 2016'!AA73+'январь 2016'!AA74</f>
        <v>0</v>
      </c>
      <c r="AB79" s="18">
        <f>'март 2016 '!AB74+'февраль 2016'!AB73+'январь 2016'!AB74</f>
        <v>0</v>
      </c>
      <c r="AC79" s="18">
        <f>'март 2016 '!AC74+'февраль 2016'!AC73+'январь 2016'!AC74</f>
        <v>0</v>
      </c>
      <c r="AD79" s="18">
        <f>'март 2016 '!AD74+'февраль 2016'!AD73+'январь 2016'!AD74</f>
        <v>0</v>
      </c>
      <c r="AE79" s="18">
        <f>'март 2016 '!AE74+'февраль 2016'!AE73+'январь 2016'!AE74</f>
        <v>7.6429999999999998</v>
      </c>
      <c r="AF79" s="18">
        <f>'март 2016 '!AF74+'февраль 2016'!AF73+'январь 2016'!AF74</f>
        <v>2.9689999999999999</v>
      </c>
      <c r="AG79" s="18">
        <f>'март 2016 '!AG74+'февраль 2016'!AG73+'январь 2016'!AG74</f>
        <v>2.9689999999999999</v>
      </c>
      <c r="AH79" s="18">
        <f>'март 2016 '!AH74+'февраль 2016'!AH73+'январь 2016'!AH74</f>
        <v>1.9790000000000001</v>
      </c>
      <c r="AI79" s="18">
        <f>'март 2016 '!AI74+'февраль 2016'!AI73+'январь 2016'!AI74</f>
        <v>0</v>
      </c>
      <c r="AJ79" s="18">
        <f>'март 2016 '!AJ74+'февраль 2016'!AJ73+'январь 2016'!AJ74</f>
        <v>0</v>
      </c>
      <c r="AK79" s="18">
        <f>'март 2016 '!AK74+'февраль 2016'!AK73+'январь 2016'!AK74</f>
        <v>0</v>
      </c>
      <c r="AL79" s="18">
        <f>'март 2016 '!AL74+'февраль 2016'!AL73+'январь 2016'!AL74</f>
        <v>0</v>
      </c>
      <c r="AM79" s="18">
        <f>'март 2016 '!AM74+'февраль 2016'!AM73+'январь 2016'!AM74</f>
        <v>2.9689999999999999</v>
      </c>
      <c r="AN79" s="18">
        <f>'март 2016 '!AN74+'февраль 2016'!AN73+'январь 2016'!AN74</f>
        <v>0</v>
      </c>
      <c r="AO79" s="18">
        <f>'март 2016 '!AO74+'февраль 2016'!AO73+'январь 2016'!AO74</f>
        <v>0</v>
      </c>
      <c r="AP79" s="18">
        <f>'март 2016 '!AP74+'февраль 2016'!AP73+'январь 2016'!AP74</f>
        <v>0</v>
      </c>
      <c r="AQ79" s="18">
        <f>'март 2016 '!AQ74+'февраль 2016'!AQ73+'январь 2016'!AQ74</f>
        <v>0</v>
      </c>
      <c r="AR79" s="18">
        <f>'март 2016 '!AR74+'февраль 2016'!AR73+'январь 2016'!AR74</f>
        <v>0</v>
      </c>
      <c r="AS79" s="18">
        <f>'март 2016 '!AS74+'февраль 2016'!AS73+'январь 2016'!AS74</f>
        <v>0</v>
      </c>
      <c r="AT79" s="18">
        <f>'март 2016 '!AT74+'февраль 2016'!AT73+'январь 2016'!AT74</f>
        <v>0.99</v>
      </c>
      <c r="AU79" s="18">
        <f>'март 2016 '!AU74+'февраль 2016'!AU73+'январь 2016'!AU74</f>
        <v>3.9580000000000002</v>
      </c>
      <c r="AV79" s="18">
        <f>'март 2016 '!AV74+'февраль 2016'!AV73+'январь 2016'!AV74</f>
        <v>5.0490000000000004</v>
      </c>
      <c r="AW79" s="18">
        <f>'март 2016 '!AW74+'февраль 2016'!AW73+'январь 2016'!AW74</f>
        <v>0</v>
      </c>
      <c r="AX79" s="18">
        <f>'март 2016 '!AX74+'февраль 2016'!AX73+'январь 2016'!AX74</f>
        <v>0</v>
      </c>
      <c r="AY79" s="18">
        <f>'март 2016 '!AY74+'февраль 2016'!AY73+'январь 2016'!AY74</f>
        <v>0</v>
      </c>
      <c r="AZ79" s="18">
        <f>'март 2016 '!AZ74+'февраль 2016'!AZ73+'январь 2016'!AZ74</f>
        <v>0.99</v>
      </c>
      <c r="BA79" s="18">
        <f>'март 2016 '!BA74+'февраль 2016'!BA73+'январь 2016'!BA74</f>
        <v>0</v>
      </c>
      <c r="BB79" s="18">
        <f>'март 2016 '!BB74+'февраль 2016'!BB73+'январь 2016'!BB74</f>
        <v>0</v>
      </c>
      <c r="BC79" s="18">
        <f>'март 2016 '!BC74+'февраль 2016'!BC73+'январь 2016'!BC74</f>
        <v>2.9689999999999999</v>
      </c>
      <c r="BD79" s="18">
        <f>'март 2016 '!BD74+'февраль 2016'!BD73+'январь 2016'!BD74</f>
        <v>0</v>
      </c>
      <c r="BE79" s="18">
        <f>'март 2016 '!BE74+'февраль 2016'!BE73+'январь 2016'!BE74</f>
        <v>0</v>
      </c>
      <c r="BF79" s="18">
        <f>'март 2016 '!BF74+'февраль 2016'!BF73+'январь 2016'!BF74</f>
        <v>0</v>
      </c>
      <c r="BG79" s="18">
        <f>'март 2016 '!BG74+'февраль 2016'!BG73+'январь 2016'!BG74</f>
        <v>0</v>
      </c>
      <c r="BH79" s="18">
        <f>'март 2016 '!BH74+'февраль 2016'!BH73+'январь 2016'!BH74</f>
        <v>0</v>
      </c>
      <c r="BI79" s="18">
        <f>'март 2016 '!BI74+'февраль 2016'!BI73+'январь 2016'!BI74</f>
        <v>0</v>
      </c>
      <c r="BJ79" s="18">
        <f>'март 2016 '!BJ74+'февраль 2016'!BJ73+'январь 2016'!BJ74</f>
        <v>0</v>
      </c>
      <c r="BK79" s="18">
        <f>'март 2016 '!BK74+'февраль 2016'!BK73+'январь 2016'!BK74</f>
        <v>0</v>
      </c>
      <c r="BL79" s="18">
        <f>'март 2016 '!BL74+'февраль 2016'!BL73+'январь 2016'!BL74</f>
        <v>0</v>
      </c>
      <c r="BM79" s="18">
        <f>'март 2016 '!BM74+'февраль 2016'!BM73+'январь 2016'!BM74</f>
        <v>0</v>
      </c>
      <c r="BN79" s="18">
        <f>'март 2016 '!BN74+'февраль 2016'!BN73+'январь 2016'!BN74</f>
        <v>0</v>
      </c>
      <c r="BO79" s="18">
        <f>'март 2016 '!BO74+'февраль 2016'!BO73+'январь 2016'!BO74</f>
        <v>4.9320000000000004</v>
      </c>
      <c r="BP79" s="18">
        <f>'март 2016 '!BP74+'февраль 2016'!BP73+'январь 2016'!BP74</f>
        <v>0</v>
      </c>
      <c r="BQ79" s="18">
        <f>'март 2016 '!BQ74+'февраль 2016'!BQ73+'январь 2016'!BQ74</f>
        <v>0</v>
      </c>
      <c r="BR79" s="18">
        <f>'март 2016 '!BR74+'февраль 2016'!BR73+'январь 2016'!BR74</f>
        <v>0</v>
      </c>
      <c r="BS79" s="18">
        <f>'март 2016 '!BS74+'февраль 2016'!BS73+'январь 2016'!BS74</f>
        <v>0</v>
      </c>
      <c r="BT79" s="18">
        <f>'март 2016 '!BT74+'февраль 2016'!BT73+'январь 2016'!BT74</f>
        <v>0</v>
      </c>
      <c r="BU79" s="18">
        <f>'март 2016 '!BU74+'февраль 2016'!BU73+'январь 2016'!BU74</f>
        <v>0</v>
      </c>
      <c r="BV79" s="18">
        <f>'март 2016 '!BV74+'февраль 2016'!BV73+'январь 2016'!BV74</f>
        <v>0</v>
      </c>
      <c r="BW79" s="18">
        <f>'март 2016 '!BW74+'февраль 2016'!BW73+'январь 2016'!BW74</f>
        <v>0</v>
      </c>
      <c r="BX79" s="18">
        <f>'март 2016 '!BX74+'февраль 2016'!BX73+'январь 2016'!BX74</f>
        <v>0</v>
      </c>
      <c r="BY79" s="18">
        <f>'март 2016 '!BY74+'февраль 2016'!BY73+'январь 2016'!BY74</f>
        <v>0</v>
      </c>
      <c r="BZ79" s="18">
        <f>'март 2016 '!BZ74+'февраль 2016'!BZ73+'январь 2016'!BZ74</f>
        <v>0</v>
      </c>
      <c r="CA79" s="18">
        <f>'март 2016 '!CA74+'февраль 2016'!CA73+'январь 2016'!CA74</f>
        <v>7.915</v>
      </c>
      <c r="CB79" s="18">
        <f>'март 2016 '!CB74+'февраль 2016'!CB73+'январь 2016'!CB74</f>
        <v>11.874000000000001</v>
      </c>
      <c r="CC79" s="18">
        <f>'март 2016 '!CC74+'февраль 2016'!CC73+'январь 2016'!CC74</f>
        <v>0</v>
      </c>
      <c r="CD79" s="18">
        <f>'март 2016 '!CD74+'февраль 2016'!CD73+'январь 2016'!CD74</f>
        <v>0</v>
      </c>
      <c r="CE79" s="18">
        <f>'март 2016 '!CE74+'февраль 2016'!CE73+'январь 2016'!CE74</f>
        <v>0</v>
      </c>
      <c r="CF79" s="18">
        <f>'март 2016 '!CF74+'февраль 2016'!CF73+'январь 2016'!CF74</f>
        <v>0</v>
      </c>
      <c r="CG79" s="18">
        <f>'март 2016 '!CG74+'февраль 2016'!CG73+'январь 2016'!CG74</f>
        <v>0</v>
      </c>
      <c r="CH79" s="18">
        <f>'март 2016 '!CH74+'февраль 2016'!CH73+'январь 2016'!CH74</f>
        <v>0</v>
      </c>
      <c r="CI79" s="18">
        <f>'март 2016 '!CI74+'февраль 2016'!CI73+'январь 2016'!CI74</f>
        <v>0</v>
      </c>
      <c r="CJ79" s="18">
        <f>'март 2016 '!CJ74+'февраль 2016'!CJ73+'январь 2016'!CJ74</f>
        <v>0</v>
      </c>
      <c r="CK79" s="18">
        <f>'март 2016 '!CK74+'февраль 2016'!CK73+'январь 2016'!CK74</f>
        <v>0</v>
      </c>
      <c r="CL79" s="18">
        <f>'март 2016 '!CL74+'февраль 2016'!CL73+'январь 2016'!CL74</f>
        <v>0</v>
      </c>
      <c r="CM79" s="18">
        <f>'март 2016 '!CM74+'февраль 2016'!CM73+'январь 2016'!CM74</f>
        <v>0</v>
      </c>
      <c r="CN79" s="18">
        <f>'март 2016 '!CN74+'февраль 2016'!CN73+'январь 2016'!CN74</f>
        <v>0</v>
      </c>
      <c r="CO79" s="18">
        <f>'март 2016 '!CO74+'февраль 2016'!CO73+'январь 2016'!CO74</f>
        <v>0</v>
      </c>
      <c r="CP79" s="18">
        <f>'март 2016 '!CP74+'февраль 2016'!CP73+'январь 2016'!CP74</f>
        <v>2.9689999999999999</v>
      </c>
      <c r="CQ79" s="18">
        <f>'март 2016 '!CQ74+'февраль 2016'!CQ73+'январь 2016'!CQ74</f>
        <v>2.9689999999999999</v>
      </c>
      <c r="CR79" s="18">
        <f>'март 2016 '!CR74+'февраль 2016'!CR73+'январь 2016'!CR74</f>
        <v>2.9689999999999999</v>
      </c>
      <c r="CS79" s="18">
        <f>'март 2016 '!CS74+'февраль 2016'!CS73+'январь 2016'!CS74</f>
        <v>0</v>
      </c>
      <c r="CT79" s="18">
        <f>'март 2016 '!CT74+'февраль 2016'!CT73+'январь 2016'!CT74</f>
        <v>0</v>
      </c>
      <c r="CU79" s="18">
        <f>'март 2016 '!CU74+'февраль 2016'!CU73+'январь 2016'!CU74</f>
        <v>0</v>
      </c>
      <c r="CV79" s="18">
        <f>'март 2016 '!CV74+'февраль 2016'!CV73+'январь 2016'!CV74</f>
        <v>0</v>
      </c>
      <c r="CW79" s="18">
        <f>'март 2016 '!CW74+'февраль 2016'!CW73+'январь 2016'!CW74</f>
        <v>0</v>
      </c>
      <c r="CX79" s="18">
        <f>'март 2016 '!CX74+'февраль 2016'!CX73+'январь 2016'!CX74</f>
        <v>0</v>
      </c>
      <c r="CY79" s="18">
        <f>'март 2016 '!CY74+'февраль 2016'!CY73+'январь 2016'!CY74</f>
        <v>1.9790000000000001</v>
      </c>
      <c r="CZ79" s="18">
        <f>'март 2016 '!CZ74+'февраль 2016'!CZ73+'январь 2016'!CZ74</f>
        <v>0</v>
      </c>
      <c r="DA79" s="18">
        <f>'март 2016 '!DA74+'февраль 2016'!DA73+'январь 2016'!DA74</f>
        <v>0</v>
      </c>
      <c r="DB79" s="18">
        <f>'март 2016 '!DB74+'февраль 2016'!DB73+'январь 2016'!DB74</f>
        <v>0</v>
      </c>
      <c r="DC79" s="18">
        <f>'март 2016 '!DC74+'февраль 2016'!DC73+'январь 2016'!DC74</f>
        <v>0</v>
      </c>
      <c r="DD79" s="18">
        <f>'март 2016 '!DD74+'февраль 2016'!DD73+'январь 2016'!DD74</f>
        <v>0</v>
      </c>
      <c r="DE79" s="18">
        <f>'март 2016 '!DE74+'февраль 2016'!DE73+'январь 2016'!DE74</f>
        <v>0</v>
      </c>
      <c r="DF79" s="18">
        <f>'март 2016 '!DF74+'февраль 2016'!DF73+'январь 2016'!DF74</f>
        <v>0</v>
      </c>
      <c r="DG79" s="18">
        <f>'март 2016 '!DG74+'февраль 2016'!DG73+'январь 2016'!DG74</f>
        <v>0</v>
      </c>
      <c r="DH79" s="18">
        <f>'март 2016 '!DH74+'февраль 2016'!DH73+'январь 2016'!DH74</f>
        <v>0</v>
      </c>
      <c r="DI79" s="18">
        <f>'март 2016 '!DI74+'февраль 2016'!DI73+'январь 2016'!DI74</f>
        <v>0</v>
      </c>
      <c r="DJ79" s="18">
        <f>'март 2016 '!DJ74+'февраль 2016'!DJ73+'январь 2016'!DJ74</f>
        <v>0</v>
      </c>
      <c r="DK79" s="18">
        <f>'март 2016 '!DK74+'февраль 2016'!DK73+'январь 2016'!DK74</f>
        <v>0</v>
      </c>
      <c r="DL79" s="18">
        <f>'март 2016 '!DL74+'февраль 2016'!DL73+'январь 2016'!DL74</f>
        <v>0</v>
      </c>
      <c r="DM79" s="18">
        <f>'март 2016 '!DM74+'февраль 2016'!DM73+'январь 2016'!DM74</f>
        <v>0</v>
      </c>
      <c r="DN79" s="18">
        <f>'март 2016 '!DN74+'февраль 2016'!DN73+'январь 2016'!DN74</f>
        <v>0</v>
      </c>
      <c r="DO79" s="18">
        <f>'март 2016 '!DO74+'февраль 2016'!DO73+'январь 2016'!DO74</f>
        <v>4.2030000000000003</v>
      </c>
      <c r="DP79" s="18">
        <f>'март 2016 '!DP74+'февраль 2016'!DP73+'январь 2016'!DP74</f>
        <v>0</v>
      </c>
      <c r="DQ79" s="18">
        <f>'март 2016 '!DQ74+'февраль 2016'!DQ73+'январь 2016'!DQ74</f>
        <v>0</v>
      </c>
      <c r="DR79" s="18">
        <f>'март 2016 '!DR74+'февраль 2016'!DR73+'январь 2016'!DR74</f>
        <v>0</v>
      </c>
      <c r="DS79" s="18">
        <f>'март 2016 '!DS74+'февраль 2016'!DS73+'январь 2016'!DS74</f>
        <v>0</v>
      </c>
      <c r="DT79" s="18">
        <f>'март 2016 '!DT74+'февраль 2016'!DT73+'январь 2016'!DT74</f>
        <v>0</v>
      </c>
      <c r="DU79" s="18">
        <f>'март 2016 '!DU74+'февраль 2016'!DU73+'январь 2016'!DU74</f>
        <v>0</v>
      </c>
      <c r="DV79" s="18">
        <f>'март 2016 '!DV74+'февраль 2016'!DV73+'январь 2016'!DV74</f>
        <v>0</v>
      </c>
      <c r="DW79" s="18">
        <f>'март 2016 '!DW74+'февраль 2016'!DW73+'январь 2016'!DW74</f>
        <v>0</v>
      </c>
      <c r="DX79" s="18">
        <f>'март 2016 '!DX74+'февраль 2016'!DX73+'январь 2016'!DX74</f>
        <v>0</v>
      </c>
      <c r="DY79" s="18">
        <f>'март 2016 '!DY74+'февраль 2016'!DY73+'январь 2016'!DY74</f>
        <v>0</v>
      </c>
      <c r="DZ79" s="18">
        <f>'март 2016 '!DZ74+'февраль 2016'!DZ73+'январь 2016'!DZ74</f>
        <v>0</v>
      </c>
      <c r="EA79" s="18">
        <f>'март 2016 '!EA74+'февраль 2016'!EA73+'январь 2016'!EA74</f>
        <v>0</v>
      </c>
      <c r="EB79" s="18">
        <f>'март 2016 '!EB74+'февраль 2016'!EB73+'январь 2016'!EB74</f>
        <v>0</v>
      </c>
      <c r="EC79" s="18">
        <f>'март 2016 '!EC74+'февраль 2016'!EC73+'январь 2016'!EC74</f>
        <v>0</v>
      </c>
      <c r="ED79" s="18">
        <f>'март 2016 '!ED74+'февраль 2016'!ED73+'январь 2016'!ED74</f>
        <v>0</v>
      </c>
      <c r="EE79" s="18">
        <f>'март 2016 '!EE74+'февраль 2016'!EE73+'январь 2016'!EE74</f>
        <v>0</v>
      </c>
      <c r="EF79" s="18">
        <f>'март 2016 '!EF74+'февраль 2016'!EF73+'январь 2016'!EF74</f>
        <v>0</v>
      </c>
      <c r="EG79" s="18">
        <f>'март 2016 '!EG74+'февраль 2016'!EG73+'январь 2016'!EG74</f>
        <v>0</v>
      </c>
      <c r="EH79" s="18">
        <f>'март 2016 '!EH74+'февраль 2016'!EH73+'январь 2016'!EH74</f>
        <v>0</v>
      </c>
      <c r="EI79" s="18">
        <f>'март 2016 '!EI74+'февраль 2016'!EI73+'январь 2016'!EI74</f>
        <v>0</v>
      </c>
      <c r="EJ79" s="18">
        <f>'март 2016 '!EJ74+'февраль 2016'!EJ73+'январь 2016'!EJ74</f>
        <v>0</v>
      </c>
      <c r="EK79" s="18">
        <f>'март 2016 '!EK74+'февраль 2016'!EK73+'январь 2016'!EK74</f>
        <v>0</v>
      </c>
      <c r="EL79" s="18">
        <f>'март 2016 '!EL74+'февраль 2016'!EL73+'январь 2016'!EL74</f>
        <v>0</v>
      </c>
      <c r="EM79" s="18">
        <f>'март 2016 '!EM74+'февраль 2016'!EM73+'январь 2016'!EM74</f>
        <v>0</v>
      </c>
      <c r="EN79" s="18">
        <f>'март 2016 '!EN74+'февраль 2016'!EN73+'январь 2016'!EN74</f>
        <v>2.9689999999999999</v>
      </c>
      <c r="EO79" s="18">
        <f>'март 2016 '!EO74+'февраль 2016'!EO73+'январь 2016'!EO74</f>
        <v>0</v>
      </c>
      <c r="EP79" s="18">
        <f>'март 2016 '!EP74+'февраль 2016'!EP73+'январь 2016'!EP74</f>
        <v>0</v>
      </c>
      <c r="EQ79" s="18">
        <f>'март 2016 '!EQ74+'февраль 2016'!EQ73+'январь 2016'!EQ74</f>
        <v>0</v>
      </c>
      <c r="ER79" s="18">
        <f>'март 2016 '!ER74+'февраль 2016'!ER73+'январь 2016'!ER74</f>
        <v>0</v>
      </c>
      <c r="ES79" s="18">
        <f>'март 2016 '!ES74+'февраль 2016'!ES73+'январь 2016'!ES74</f>
        <v>0</v>
      </c>
      <c r="ET79" s="18">
        <f>'март 2016 '!ET74+'февраль 2016'!ET73+'январь 2016'!ET74</f>
        <v>0</v>
      </c>
      <c r="EU79" s="18">
        <f>'март 2016 '!EU74+'февраль 2016'!EU73+'январь 2016'!EU74</f>
        <v>0</v>
      </c>
      <c r="EV79" s="18">
        <f>'март 2016 '!EV74+'февраль 2016'!EV73+'январь 2016'!EV74</f>
        <v>0</v>
      </c>
      <c r="EW79" s="18">
        <f>'март 2016 '!EW74+'февраль 2016'!EW73+'январь 2016'!EW74</f>
        <v>0</v>
      </c>
      <c r="EX79" s="18">
        <f>'март 2016 '!EX74+'февраль 2016'!EX73+'январь 2016'!EX74</f>
        <v>0</v>
      </c>
      <c r="EY79" s="18">
        <f>'март 2016 '!EY74+'февраль 2016'!EY73+'январь 2016'!EY74</f>
        <v>0</v>
      </c>
      <c r="EZ79" s="18">
        <f>'март 2016 '!EZ74+'февраль 2016'!EZ73+'январь 2016'!EZ74</f>
        <v>0</v>
      </c>
      <c r="FA79" s="18">
        <f>'март 2016 '!FA74+'февраль 2016'!FA73+'январь 2016'!FA74</f>
        <v>1.841</v>
      </c>
      <c r="FB79" s="18">
        <f>'март 2016 '!FB74+'февраль 2016'!FB73+'январь 2016'!FB74</f>
        <v>0</v>
      </c>
      <c r="FC79" s="18">
        <f>'март 2016 '!FC74+'февраль 2016'!FC73+'январь 2016'!FC74</f>
        <v>0</v>
      </c>
      <c r="FD79" s="18">
        <f>'март 2016 '!FD74+'февраль 2016'!FD73+'январь 2016'!FD74</f>
        <v>0</v>
      </c>
      <c r="FE79" s="18">
        <f>'март 2016 '!FE74+'февраль 2016'!FE73+'январь 2016'!FE74</f>
        <v>0</v>
      </c>
      <c r="FF79" s="18">
        <f>'март 2016 '!FF74+'февраль 2016'!FF73+'январь 2016'!FF74</f>
        <v>0</v>
      </c>
      <c r="FG79" s="18">
        <f>'март 2016 '!FG74+'февраль 2016'!FG73+'январь 2016'!FG74</f>
        <v>9.8650000000000002</v>
      </c>
      <c r="FH79" s="18">
        <f>'март 2016 '!FH74+'февраль 2016'!FH73+'январь 2016'!FH74</f>
        <v>0</v>
      </c>
      <c r="FI79" s="18">
        <f>'март 2016 '!FI74+'февраль 2016'!FI73+'январь 2016'!FI74</f>
        <v>0</v>
      </c>
      <c r="FJ79" s="18">
        <f>'март 2016 '!FJ74+'февраль 2016'!FJ73+'январь 2016'!FJ74</f>
        <v>0</v>
      </c>
      <c r="FK79" s="18">
        <f>'март 2016 '!FK74+'февраль 2016'!FK73+'январь 2016'!FK74</f>
        <v>0</v>
      </c>
      <c r="FL79" s="18">
        <f>'март 2016 '!FL74+'февраль 2016'!FL73+'январь 2016'!FL74</f>
        <v>13.538</v>
      </c>
      <c r="FM79" s="18">
        <f>'март 2016 '!FM74+'февраль 2016'!FM73+'январь 2016'!FM74</f>
        <v>0</v>
      </c>
      <c r="FN79" s="18">
        <f>'март 2016 '!FN74+'февраль 2016'!FN73+'январь 2016'!FN74</f>
        <v>0</v>
      </c>
      <c r="FO79" s="18">
        <f>'март 2016 '!FO74+'февраль 2016'!FO73+'январь 2016'!FO74</f>
        <v>3.9580000000000002</v>
      </c>
      <c r="FP79" s="18">
        <f>'март 2016 '!FP74+'февраль 2016'!FP73+'январь 2016'!FP74</f>
        <v>0</v>
      </c>
      <c r="FQ79" s="18">
        <f>'март 2016 '!FQ74+'февраль 2016'!FQ73+'январь 2016'!FQ74</f>
        <v>0</v>
      </c>
      <c r="FR79" s="18">
        <f>'март 2016 '!FR74+'февраль 2016'!FR73+'январь 2016'!FR74</f>
        <v>0</v>
      </c>
      <c r="FS79" s="18">
        <f>'март 2016 '!FS74+'февраль 2016'!FS73+'январь 2016'!FS74</f>
        <v>0</v>
      </c>
      <c r="FT79" s="18">
        <f>'март 2016 '!FT74+'февраль 2016'!FT73+'январь 2016'!FT74</f>
        <v>0</v>
      </c>
      <c r="FU79" s="18">
        <f>'март 2016 '!FU74+'февраль 2016'!FU73+'январь 2016'!FU74</f>
        <v>0</v>
      </c>
      <c r="FV79" s="18">
        <f>'март 2016 '!FV74+'февраль 2016'!FV73+'январь 2016'!FV74</f>
        <v>0</v>
      </c>
      <c r="FW79" s="18">
        <f>'март 2016 '!FW74+'февраль 2016'!FW73+'январь 2016'!FW74</f>
        <v>0</v>
      </c>
      <c r="FX79" s="18">
        <f>'март 2016 '!FX74+'февраль 2016'!FX73+'январь 2016'!FX74</f>
        <v>0.98899999999999999</v>
      </c>
      <c r="FY79" s="18">
        <f>'март 2016 '!FY74+'февраль 2016'!FY73+'январь 2016'!FY74</f>
        <v>3.9580000000000002</v>
      </c>
      <c r="FZ79" s="18">
        <f>'март 2016 '!FZ74+'февраль 2016'!FZ73+'январь 2016'!FZ74</f>
        <v>0</v>
      </c>
      <c r="GA79" s="18">
        <f>'март 2016 '!GA74+'февраль 2016'!GA73+'январь 2016'!GA74</f>
        <v>1.9790000000000001</v>
      </c>
      <c r="GB79" s="18">
        <f>'март 2016 '!GB74+'февраль 2016'!GB73+'январь 2016'!GB74</f>
        <v>0</v>
      </c>
      <c r="GC79" s="18">
        <f>'март 2016 '!GC74+'февраль 2016'!GC73+'январь 2016'!GC74</f>
        <v>0</v>
      </c>
      <c r="GD79" s="18">
        <f>'март 2016 '!GD74+'февраль 2016'!GD73+'январь 2016'!GD74</f>
        <v>0</v>
      </c>
      <c r="GE79" s="18">
        <f>'март 2016 '!GE74+'февраль 2016'!GE73+'январь 2016'!GE74</f>
        <v>0</v>
      </c>
      <c r="GF79" s="18">
        <f>'март 2016 '!GF74+'февраль 2016'!GF73+'январь 2016'!GF74</f>
        <v>0</v>
      </c>
      <c r="GG79" s="18">
        <f>'март 2016 '!GG74+'февраль 2016'!GG73+'январь 2016'!GG74</f>
        <v>0</v>
      </c>
      <c r="GH79" s="18">
        <f>'март 2016 '!GH74+'февраль 2016'!GH73+'январь 2016'!GH74</f>
        <v>0</v>
      </c>
      <c r="GI79" s="18">
        <f>'март 2016 '!GI74+'февраль 2016'!GI73+'январь 2016'!GI74</f>
        <v>0</v>
      </c>
      <c r="GJ79" s="18">
        <f>'март 2016 '!GJ74+'февраль 2016'!GJ73+'январь 2016'!GJ74</f>
        <v>0</v>
      </c>
      <c r="GK79" s="18">
        <f>'март 2016 '!GK74+'февраль 2016'!GK73+'январь 2016'!GK74</f>
        <v>0</v>
      </c>
      <c r="GL79" s="18">
        <f>'март 2016 '!GL74+'февраль 2016'!GL73+'январь 2016'!GL74</f>
        <v>0</v>
      </c>
      <c r="GM79" s="18">
        <f>'март 2016 '!GM74+'февраль 2016'!GM73+'январь 2016'!GM74</f>
        <v>0</v>
      </c>
      <c r="GN79" s="18">
        <f>'март 2016 '!GN74+'февраль 2016'!GN73+'январь 2016'!GN74</f>
        <v>0</v>
      </c>
      <c r="GO79" s="18">
        <f>'март 2016 '!GO74+'февраль 2016'!GO73+'январь 2016'!GO74</f>
        <v>0</v>
      </c>
      <c r="GP79" s="18">
        <f>'март 2016 '!GP74+'февраль 2016'!GP73+'январь 2016'!GP74</f>
        <v>0</v>
      </c>
      <c r="GQ79" s="18">
        <f>'март 2016 '!GQ74+'февраль 2016'!GQ73+'январь 2016'!GQ74</f>
        <v>0</v>
      </c>
      <c r="GR79" s="18">
        <f>'март 2016 '!GR74+'февраль 2016'!GR73+'январь 2016'!GR74</f>
        <v>0</v>
      </c>
      <c r="GS79" s="18">
        <f>'март 2016 '!GS74+'февраль 2016'!GS73+'январь 2016'!GS74</f>
        <v>0</v>
      </c>
      <c r="GT79" s="18">
        <f>'март 2016 '!GT74+'февраль 2016'!GT73+'январь 2016'!GT74</f>
        <v>0</v>
      </c>
      <c r="GU79" s="18">
        <f>'март 2016 '!GU74+'февраль 2016'!GU73+'январь 2016'!GU74</f>
        <v>0</v>
      </c>
      <c r="GV79" s="18">
        <f>'март 2016 '!GV74+'февраль 2016'!GV73+'январь 2016'!GV74</f>
        <v>1.978</v>
      </c>
      <c r="GW79" s="18">
        <f>'март 2016 '!GW74+'февраль 2016'!GW73+'январь 2016'!GW74</f>
        <v>0</v>
      </c>
      <c r="GX79" s="18">
        <f>'март 2016 '!GX74+'февраль 2016'!GX73+'январь 2016'!GX74</f>
        <v>0</v>
      </c>
      <c r="GY79" s="18">
        <f>'март 2016 '!GY74+'февраль 2016'!GY73+'январь 2016'!GY74</f>
        <v>0</v>
      </c>
      <c r="GZ79" s="18">
        <f>'март 2016 '!GZ74+'февраль 2016'!GZ73+'январь 2016'!GZ74</f>
        <v>0</v>
      </c>
      <c r="HA79" s="18">
        <f>'март 2016 '!HA74+'февраль 2016'!HA73+'январь 2016'!HA74</f>
        <v>0</v>
      </c>
      <c r="HB79" s="18">
        <f>'март 2016 '!HB74+'февраль 2016'!HB73+'январь 2016'!HB74</f>
        <v>0</v>
      </c>
      <c r="HC79" s="18">
        <f>'март 2016 '!HC74+'февраль 2016'!HC73+'январь 2016'!HC74</f>
        <v>0</v>
      </c>
      <c r="HD79" s="18">
        <f>'март 2016 '!HD74+'февраль 2016'!HD73+'январь 2016'!HD74</f>
        <v>0</v>
      </c>
      <c r="HE79" s="18">
        <f>'март 2016 '!HE74+'февраль 2016'!HE73+'январь 2016'!HE74</f>
        <v>0</v>
      </c>
      <c r="HF79" s="18">
        <f>'март 2016 '!HF74+'февраль 2016'!HF73+'январь 2016'!HF74</f>
        <v>0</v>
      </c>
      <c r="HG79" s="18">
        <f>'март 2016 '!HG74+'февраль 2016'!HG73+'январь 2016'!HG74</f>
        <v>1.9790000000000001</v>
      </c>
      <c r="HH79" s="18">
        <f>'март 2016 '!HH74+'февраль 2016'!HH73+'январь 2016'!HH74</f>
        <v>0</v>
      </c>
      <c r="HI79" s="18">
        <f>'март 2016 '!HI74+'февраль 2016'!HI73+'январь 2016'!HI74</f>
        <v>0</v>
      </c>
      <c r="HJ79" s="18">
        <f>'март 2016 '!HJ74+'февраль 2016'!HJ73+'январь 2016'!HJ74</f>
        <v>0</v>
      </c>
      <c r="HK79" s="18">
        <f>'март 2016 '!HK74+'февраль 2016'!HK73+'январь 2016'!HK74</f>
        <v>0</v>
      </c>
      <c r="HL79" s="18">
        <f>'март 2016 '!HL74+'февраль 2016'!HL73+'январь 2016'!HL74</f>
        <v>0</v>
      </c>
      <c r="HM79" s="18">
        <f>'март 2016 '!HM74+'февраль 2016'!HM73+'январь 2016'!HM74</f>
        <v>0</v>
      </c>
      <c r="HN79" s="18">
        <f>'март 2016 '!HN74+'февраль 2016'!HN73+'январь 2016'!HN74</f>
        <v>0</v>
      </c>
      <c r="HO79" s="18">
        <f>'март 2016 '!HO74+'февраль 2016'!HO73+'январь 2016'!HO74</f>
        <v>15.358000000000001</v>
      </c>
      <c r="HP79" s="18">
        <f>'март 2016 '!HP74+'февраль 2016'!HP73+'январь 2016'!HP74</f>
        <v>0</v>
      </c>
      <c r="HQ79" s="18">
        <f>'март 2016 '!HQ74+'февраль 2016'!HQ73+'январь 2016'!HQ74</f>
        <v>0</v>
      </c>
      <c r="HR79" s="18">
        <f>'март 2016 '!HR74+'февраль 2016'!HR73+'январь 2016'!HR74</f>
        <v>4.9320000000000004</v>
      </c>
      <c r="HS79" s="18">
        <f>'март 2016 '!HS74+'февраль 2016'!HS73+'январь 2016'!HS74</f>
        <v>0</v>
      </c>
      <c r="HT79" s="18">
        <f>'март 2016 '!HT74+'февраль 2016'!HT73+'январь 2016'!HT74</f>
        <v>0</v>
      </c>
      <c r="HU79" s="18">
        <f>'март 2016 '!HU74+'февраль 2016'!HU73+'январь 2016'!HU74</f>
        <v>0</v>
      </c>
      <c r="HV79" s="18">
        <f>'март 2016 '!HV74+'февраль 2016'!HV73+'январь 2016'!HV74</f>
        <v>0</v>
      </c>
      <c r="HW79" s="18">
        <f>'март 2016 '!HW74+'февраль 2016'!HW73+'январь 2016'!HW74</f>
        <v>0</v>
      </c>
      <c r="HX79" s="18">
        <f>'март 2016 '!HX74+'февраль 2016'!HX73+'январь 2016'!HX74</f>
        <v>0</v>
      </c>
      <c r="HY79" s="18">
        <f>'март 2016 '!HY74+'февраль 2016'!HY73+'январь 2016'!HY74</f>
        <v>0</v>
      </c>
      <c r="HZ79" s="18">
        <f>'март 2016 '!HZ74+'февраль 2016'!HZ73+'январь 2016'!HZ74</f>
        <v>1.9730000000000001</v>
      </c>
      <c r="IA79" s="18">
        <f>'март 2016 '!IA74+'февраль 2016'!IA73+'январь 2016'!IA74</f>
        <v>0</v>
      </c>
      <c r="IB79" s="18">
        <f>'март 2016 '!IB74+'февраль 2016'!IB73+'январь 2016'!IB74</f>
        <v>0</v>
      </c>
      <c r="IC79" s="18">
        <f>'март 2016 '!IC74+'февраль 2016'!IC73+'январь 2016'!IC74</f>
        <v>0</v>
      </c>
      <c r="ID79" s="18">
        <f>'март 2016 '!ID74+'февраль 2016'!ID73+'январь 2016'!ID74</f>
        <v>48.588999999999999</v>
      </c>
      <c r="IE79" s="18">
        <f>'март 2016 '!IE74+'февраль 2016'!IE73+'январь 2016'!IE74</f>
        <v>0.46400000000000002</v>
      </c>
      <c r="IF79" s="18">
        <f>'март 2016 '!IF74+'февраль 2016'!IF73+'январь 2016'!IF74</f>
        <v>0</v>
      </c>
    </row>
    <row r="80" spans="1:240" ht="13.5" customHeight="1">
      <c r="A80" s="15" t="s">
        <v>96</v>
      </c>
      <c r="B80" s="44" t="s">
        <v>97</v>
      </c>
      <c r="C80" s="16" t="s">
        <v>45</v>
      </c>
      <c r="D80" s="38">
        <f t="shared" si="6"/>
        <v>0.14200000000000004</v>
      </c>
      <c r="E80" s="24">
        <f t="shared" si="7"/>
        <v>0.14200000000000004</v>
      </c>
      <c r="F80" s="25"/>
      <c r="G80" s="18">
        <f>'март 2016 '!G75+'февраль 2016'!G74+'январь 2016'!G75</f>
        <v>0</v>
      </c>
      <c r="H80" s="18">
        <f>'март 2016 '!H75+'февраль 2016'!H74+'январь 2016'!H75</f>
        <v>0</v>
      </c>
      <c r="I80" s="18">
        <f>'март 2016 '!I75+'февраль 2016'!I74+'январь 2016'!I75</f>
        <v>0</v>
      </c>
      <c r="J80" s="18">
        <f>'март 2016 '!J75+'февраль 2016'!J74+'январь 2016'!J75</f>
        <v>0</v>
      </c>
      <c r="K80" s="18">
        <f>'март 2016 '!K75+'февраль 2016'!K74+'январь 2016'!K75</f>
        <v>0</v>
      </c>
      <c r="L80" s="18">
        <f>'март 2016 '!L75+'февраль 2016'!L74+'январь 2016'!L75</f>
        <v>0</v>
      </c>
      <c r="M80" s="18">
        <f>'март 2016 '!M75+'февраль 2016'!M74+'январь 2016'!M75</f>
        <v>0</v>
      </c>
      <c r="N80" s="18">
        <f>'март 2016 '!N75+'февраль 2016'!N74+'январь 2016'!N75</f>
        <v>0</v>
      </c>
      <c r="O80" s="18">
        <f>'март 2016 '!O75+'февраль 2016'!O74+'январь 2016'!O75</f>
        <v>0</v>
      </c>
      <c r="P80" s="18">
        <f>'март 2016 '!P75+'февраль 2016'!P74+'январь 2016'!P75</f>
        <v>0</v>
      </c>
      <c r="Q80" s="18">
        <f>'март 2016 '!Q75+'февраль 2016'!Q74+'январь 2016'!Q75</f>
        <v>0</v>
      </c>
      <c r="R80" s="18">
        <f>'март 2016 '!R75+'февраль 2016'!R74+'январь 2016'!R75</f>
        <v>0</v>
      </c>
      <c r="S80" s="18">
        <f>'март 2016 '!S75+'февраль 2016'!S74+'январь 2016'!S75</f>
        <v>0</v>
      </c>
      <c r="T80" s="18">
        <f>'март 2016 '!T75+'февраль 2016'!T74+'январь 2016'!T75</f>
        <v>0</v>
      </c>
      <c r="U80" s="18">
        <f>'март 2016 '!U75+'февраль 2016'!U74+'январь 2016'!U75</f>
        <v>0</v>
      </c>
      <c r="V80" s="18">
        <f>'март 2016 '!V75+'февраль 2016'!V74+'январь 2016'!V75</f>
        <v>0</v>
      </c>
      <c r="W80" s="18">
        <f>'март 2016 '!W75+'февраль 2016'!W74+'январь 2016'!W75</f>
        <v>0</v>
      </c>
      <c r="X80" s="18">
        <f>'март 2016 '!X75+'февраль 2016'!X74+'январь 2016'!X75</f>
        <v>0</v>
      </c>
      <c r="Y80" s="18">
        <f>'март 2016 '!Y75+'февраль 2016'!Y74+'январь 2016'!Y75</f>
        <v>0</v>
      </c>
      <c r="Z80" s="18">
        <f>'март 2016 '!Z75+'февраль 2016'!Z74+'январь 2016'!Z75</f>
        <v>0</v>
      </c>
      <c r="AA80" s="18">
        <f>'март 2016 '!AA75+'февраль 2016'!AA74+'январь 2016'!AA75</f>
        <v>0</v>
      </c>
      <c r="AB80" s="18">
        <f>'март 2016 '!AB75+'февраль 2016'!AB74+'январь 2016'!AB75</f>
        <v>0</v>
      </c>
      <c r="AC80" s="18">
        <f>'март 2016 '!AC75+'февраль 2016'!AC74+'январь 2016'!AC75</f>
        <v>0</v>
      </c>
      <c r="AD80" s="18">
        <f>'март 2016 '!AD75+'февраль 2016'!AD74+'январь 2016'!AD75</f>
        <v>0</v>
      </c>
      <c r="AE80" s="18">
        <f>'март 2016 '!AE75+'февраль 2016'!AE74+'январь 2016'!AE75</f>
        <v>0</v>
      </c>
      <c r="AF80" s="18">
        <f>'март 2016 '!AF75+'февраль 2016'!AF74+'январь 2016'!AF75</f>
        <v>4.0000000000000001E-3</v>
      </c>
      <c r="AG80" s="18">
        <f>'март 2016 '!AG75+'февраль 2016'!AG74+'январь 2016'!AG75</f>
        <v>4.0000000000000001E-3</v>
      </c>
      <c r="AH80" s="18">
        <f>'март 2016 '!AH75+'февраль 2016'!AH74+'январь 2016'!AH75</f>
        <v>6.0000000000000001E-3</v>
      </c>
      <c r="AI80" s="18">
        <f>'март 2016 '!AI75+'февраль 2016'!AI74+'январь 2016'!AI75</f>
        <v>0</v>
      </c>
      <c r="AJ80" s="18">
        <f>'март 2016 '!AJ75+'февраль 2016'!AJ74+'январь 2016'!AJ75</f>
        <v>0</v>
      </c>
      <c r="AK80" s="18">
        <f>'март 2016 '!AK75+'февраль 2016'!AK74+'январь 2016'!AK75</f>
        <v>0</v>
      </c>
      <c r="AL80" s="18">
        <f>'март 2016 '!AL75+'февраль 2016'!AL74+'январь 2016'!AL75</f>
        <v>0</v>
      </c>
      <c r="AM80" s="18">
        <f>'март 2016 '!AM75+'февраль 2016'!AM74+'январь 2016'!AM75</f>
        <v>5.0000000000000001E-3</v>
      </c>
      <c r="AN80" s="18">
        <f>'март 2016 '!AN75+'февраль 2016'!AN74+'январь 2016'!AN75</f>
        <v>0</v>
      </c>
      <c r="AO80" s="18">
        <f>'март 2016 '!AO75+'февраль 2016'!AO74+'январь 2016'!AO75</f>
        <v>0</v>
      </c>
      <c r="AP80" s="18">
        <f>'март 2016 '!AP75+'февраль 2016'!AP74+'январь 2016'!AP75</f>
        <v>0</v>
      </c>
      <c r="AQ80" s="18">
        <f>'март 2016 '!AQ75+'февраль 2016'!AQ74+'январь 2016'!AQ75</f>
        <v>0</v>
      </c>
      <c r="AR80" s="18">
        <f>'март 2016 '!AR75+'февраль 2016'!AR74+'январь 2016'!AR75</f>
        <v>0</v>
      </c>
      <c r="AS80" s="18">
        <f>'март 2016 '!AS75+'февраль 2016'!AS74+'январь 2016'!AS75</f>
        <v>0</v>
      </c>
      <c r="AT80" s="18">
        <f>'март 2016 '!AT75+'февраль 2016'!AT74+'январь 2016'!AT75</f>
        <v>6.0000000000000001E-3</v>
      </c>
      <c r="AU80" s="18">
        <f>'март 2016 '!AU75+'февраль 2016'!AU74+'январь 2016'!AU75</f>
        <v>5.0000000000000001E-3</v>
      </c>
      <c r="AV80" s="18">
        <f>'март 2016 '!AV75+'февраль 2016'!AV74+'январь 2016'!AV75</f>
        <v>0</v>
      </c>
      <c r="AW80" s="18">
        <f>'март 2016 '!AW75+'февраль 2016'!AW74+'январь 2016'!AW75</f>
        <v>0</v>
      </c>
      <c r="AX80" s="18">
        <f>'март 2016 '!AX75+'февраль 2016'!AX74+'январь 2016'!AX75</f>
        <v>0</v>
      </c>
      <c r="AY80" s="18">
        <f>'март 2016 '!AY75+'февраль 2016'!AY74+'январь 2016'!AY75</f>
        <v>0</v>
      </c>
      <c r="AZ80" s="18">
        <f>'март 2016 '!AZ75+'февраль 2016'!AZ74+'январь 2016'!AZ75</f>
        <v>0</v>
      </c>
      <c r="BA80" s="18">
        <f>'март 2016 '!BA75+'февраль 2016'!BA74+'январь 2016'!BA75</f>
        <v>0</v>
      </c>
      <c r="BB80" s="18">
        <f>'март 2016 '!BB75+'февраль 2016'!BB74+'январь 2016'!BB75</f>
        <v>0</v>
      </c>
      <c r="BC80" s="18">
        <f>'март 2016 '!BC75+'февраль 2016'!BC74+'январь 2016'!BC75</f>
        <v>5.0000000000000001E-3</v>
      </c>
      <c r="BD80" s="18">
        <f>'март 2016 '!BD75+'февраль 2016'!BD74+'январь 2016'!BD75</f>
        <v>0</v>
      </c>
      <c r="BE80" s="18">
        <f>'март 2016 '!BE75+'февраль 2016'!BE74+'январь 2016'!BE75</f>
        <v>0</v>
      </c>
      <c r="BF80" s="18">
        <f>'март 2016 '!BF75+'февраль 2016'!BF74+'январь 2016'!BF75</f>
        <v>0</v>
      </c>
      <c r="BG80" s="18">
        <f>'март 2016 '!BG75+'февраль 2016'!BG74+'январь 2016'!BG75</f>
        <v>2.0999999999999998E-2</v>
      </c>
      <c r="BH80" s="18">
        <f>'март 2016 '!BH75+'февраль 2016'!BH74+'январь 2016'!BH75</f>
        <v>0</v>
      </c>
      <c r="BI80" s="18">
        <f>'март 2016 '!BI75+'февраль 2016'!BI74+'январь 2016'!BI75</f>
        <v>0</v>
      </c>
      <c r="BJ80" s="18">
        <f>'март 2016 '!BJ75+'февраль 2016'!BJ74+'январь 2016'!BJ75</f>
        <v>0</v>
      </c>
      <c r="BK80" s="18">
        <f>'март 2016 '!BK75+'февраль 2016'!BK74+'январь 2016'!BK75</f>
        <v>0</v>
      </c>
      <c r="BL80" s="18">
        <f>'март 2016 '!BL75+'февраль 2016'!BL74+'январь 2016'!BL75</f>
        <v>0</v>
      </c>
      <c r="BM80" s="18">
        <f>'март 2016 '!BM75+'февраль 2016'!BM74+'январь 2016'!BM75</f>
        <v>0</v>
      </c>
      <c r="BN80" s="18">
        <f>'март 2016 '!BN75+'февраль 2016'!BN74+'январь 2016'!BN75</f>
        <v>0</v>
      </c>
      <c r="BO80" s="18">
        <f>'март 2016 '!BO75+'февраль 2016'!BO74+'январь 2016'!BO75</f>
        <v>0</v>
      </c>
      <c r="BP80" s="18">
        <f>'март 2016 '!BP75+'февраль 2016'!BP74+'январь 2016'!BP75</f>
        <v>0</v>
      </c>
      <c r="BQ80" s="18">
        <f>'март 2016 '!BQ75+'февраль 2016'!BQ74+'январь 2016'!BQ75</f>
        <v>0</v>
      </c>
      <c r="BR80" s="18">
        <f>'март 2016 '!BR75+'февраль 2016'!BR74+'январь 2016'!BR75</f>
        <v>0</v>
      </c>
      <c r="BS80" s="18">
        <f>'март 2016 '!BS75+'февраль 2016'!BS74+'январь 2016'!BS75</f>
        <v>0</v>
      </c>
      <c r="BT80" s="18">
        <f>'март 2016 '!BT75+'февраль 2016'!BT74+'январь 2016'!BT75</f>
        <v>0</v>
      </c>
      <c r="BU80" s="18">
        <f>'март 2016 '!BU75+'февраль 2016'!BU74+'январь 2016'!BU75</f>
        <v>0</v>
      </c>
      <c r="BV80" s="18">
        <f>'март 2016 '!BV75+'февраль 2016'!BV74+'январь 2016'!BV75</f>
        <v>0</v>
      </c>
      <c r="BW80" s="18">
        <f>'март 2016 '!BW75+'февраль 2016'!BW74+'январь 2016'!BW75</f>
        <v>0</v>
      </c>
      <c r="BX80" s="18">
        <f>'март 2016 '!BX75+'февраль 2016'!BX74+'январь 2016'!BX75</f>
        <v>0</v>
      </c>
      <c r="BY80" s="18">
        <f>'март 2016 '!BY75+'февраль 2016'!BY74+'январь 2016'!BY75</f>
        <v>0</v>
      </c>
      <c r="BZ80" s="18">
        <f>'март 2016 '!BZ75+'февраль 2016'!BZ74+'январь 2016'!BZ75</f>
        <v>0</v>
      </c>
      <c r="CA80" s="18">
        <f>'март 2016 '!CA75+'февраль 2016'!CA74+'январь 2016'!CA75</f>
        <v>1E-3</v>
      </c>
      <c r="CB80" s="18">
        <f>'март 2016 '!CB75+'февраль 2016'!CB74+'январь 2016'!CB75</f>
        <v>0</v>
      </c>
      <c r="CC80" s="18">
        <f>'март 2016 '!CC75+'февраль 2016'!CC74+'январь 2016'!CC75</f>
        <v>0</v>
      </c>
      <c r="CD80" s="18">
        <f>'март 2016 '!CD75+'февраль 2016'!CD74+'январь 2016'!CD75</f>
        <v>0</v>
      </c>
      <c r="CE80" s="18">
        <f>'март 2016 '!CE75+'февраль 2016'!CE74+'январь 2016'!CE75</f>
        <v>0</v>
      </c>
      <c r="CF80" s="18">
        <f>'март 2016 '!CF75+'февраль 2016'!CF74+'январь 2016'!CF75</f>
        <v>0</v>
      </c>
      <c r="CG80" s="18">
        <f>'март 2016 '!CG75+'февраль 2016'!CG74+'январь 2016'!CG75</f>
        <v>0</v>
      </c>
      <c r="CH80" s="18">
        <f>'март 2016 '!CH75+'февраль 2016'!CH74+'январь 2016'!CH75</f>
        <v>0</v>
      </c>
      <c r="CI80" s="18">
        <f>'март 2016 '!CI75+'февраль 2016'!CI74+'январь 2016'!CI75</f>
        <v>0</v>
      </c>
      <c r="CJ80" s="18">
        <f>'март 2016 '!CJ75+'февраль 2016'!CJ74+'январь 2016'!CJ75</f>
        <v>0</v>
      </c>
      <c r="CK80" s="18">
        <f>'март 2016 '!CK75+'февраль 2016'!CK74+'январь 2016'!CK75</f>
        <v>0</v>
      </c>
      <c r="CL80" s="18">
        <f>'март 2016 '!CL75+'февраль 2016'!CL74+'январь 2016'!CL75</f>
        <v>0</v>
      </c>
      <c r="CM80" s="18">
        <f>'март 2016 '!CM75+'февраль 2016'!CM74+'январь 2016'!CM75</f>
        <v>1E-3</v>
      </c>
      <c r="CN80" s="18">
        <f>'март 2016 '!CN75+'февраль 2016'!CN74+'январь 2016'!CN75</f>
        <v>2E-3</v>
      </c>
      <c r="CO80" s="18">
        <f>'март 2016 '!CO75+'февраль 2016'!CO74+'январь 2016'!CO75</f>
        <v>0</v>
      </c>
      <c r="CP80" s="18">
        <f>'март 2016 '!CP75+'февраль 2016'!CP74+'январь 2016'!CP75</f>
        <v>1.3000000000000001E-2</v>
      </c>
      <c r="CQ80" s="18">
        <f>'март 2016 '!CQ75+'февраль 2016'!CQ74+'январь 2016'!CQ75</f>
        <v>3.0000000000000001E-3</v>
      </c>
      <c r="CR80" s="18">
        <f>'март 2016 '!CR75+'февраль 2016'!CR74+'январь 2016'!CR75</f>
        <v>4.0000000000000001E-3</v>
      </c>
      <c r="CS80" s="18">
        <f>'март 2016 '!CS75+'февраль 2016'!CS74+'январь 2016'!CS75</f>
        <v>0</v>
      </c>
      <c r="CT80" s="18">
        <f>'март 2016 '!CT75+'февраль 2016'!CT74+'январь 2016'!CT75</f>
        <v>0</v>
      </c>
      <c r="CU80" s="18">
        <f>'март 2016 '!CU75+'февраль 2016'!CU74+'январь 2016'!CU75</f>
        <v>0</v>
      </c>
      <c r="CV80" s="18">
        <f>'март 2016 '!CV75+'февраль 2016'!CV74+'январь 2016'!CV75</f>
        <v>0</v>
      </c>
      <c r="CW80" s="18">
        <f>'март 2016 '!CW75+'февраль 2016'!CW74+'январь 2016'!CW75</f>
        <v>0</v>
      </c>
      <c r="CX80" s="18">
        <f>'март 2016 '!CX75+'февраль 2016'!CX74+'январь 2016'!CX75</f>
        <v>0</v>
      </c>
      <c r="CY80" s="18">
        <f>'март 2016 '!CY75+'февраль 2016'!CY74+'январь 2016'!CY75</f>
        <v>3.0000000000000001E-3</v>
      </c>
      <c r="CZ80" s="18">
        <f>'март 2016 '!CZ75+'февраль 2016'!CZ74+'январь 2016'!CZ75</f>
        <v>0</v>
      </c>
      <c r="DA80" s="18">
        <f>'март 2016 '!DA75+'февраль 2016'!DA74+'январь 2016'!DA75</f>
        <v>0</v>
      </c>
      <c r="DB80" s="18">
        <f>'март 2016 '!DB75+'февраль 2016'!DB74+'январь 2016'!DB75</f>
        <v>0</v>
      </c>
      <c r="DC80" s="18">
        <f>'март 2016 '!DC75+'февраль 2016'!DC74+'январь 2016'!DC75</f>
        <v>0</v>
      </c>
      <c r="DD80" s="18">
        <f>'март 2016 '!DD75+'февраль 2016'!DD74+'январь 2016'!DD75</f>
        <v>0</v>
      </c>
      <c r="DE80" s="18">
        <f>'март 2016 '!DE75+'февраль 2016'!DE74+'январь 2016'!DE75</f>
        <v>0</v>
      </c>
      <c r="DF80" s="18">
        <f>'март 2016 '!DF75+'февраль 2016'!DF74+'январь 2016'!DF75</f>
        <v>0</v>
      </c>
      <c r="DG80" s="18">
        <f>'март 2016 '!DG75+'февраль 2016'!DG74+'январь 2016'!DG75</f>
        <v>0</v>
      </c>
      <c r="DH80" s="18">
        <f>'март 2016 '!DH75+'февраль 2016'!DH74+'январь 2016'!DH75</f>
        <v>0</v>
      </c>
      <c r="DI80" s="18">
        <f>'март 2016 '!DI75+'февраль 2016'!DI74+'январь 2016'!DI75</f>
        <v>0</v>
      </c>
      <c r="DJ80" s="18">
        <f>'март 2016 '!DJ75+'февраль 2016'!DJ74+'январь 2016'!DJ75</f>
        <v>0</v>
      </c>
      <c r="DK80" s="18">
        <f>'март 2016 '!DK75+'февраль 2016'!DK74+'январь 2016'!DK75</f>
        <v>0</v>
      </c>
      <c r="DL80" s="18">
        <f>'март 2016 '!DL75+'февраль 2016'!DL74+'январь 2016'!DL75</f>
        <v>3.0000000000000001E-3</v>
      </c>
      <c r="DM80" s="18">
        <f>'март 2016 '!DM75+'февраль 2016'!DM74+'январь 2016'!DM75</f>
        <v>0</v>
      </c>
      <c r="DN80" s="18">
        <f>'март 2016 '!DN75+'февраль 2016'!DN74+'январь 2016'!DN75</f>
        <v>0</v>
      </c>
      <c r="DO80" s="18">
        <f>'март 2016 '!DO75+'февраль 2016'!DO74+'январь 2016'!DO75</f>
        <v>8.0000000000000002E-3</v>
      </c>
      <c r="DP80" s="18">
        <f>'март 2016 '!DP75+'февраль 2016'!DP74+'январь 2016'!DP75</f>
        <v>0</v>
      </c>
      <c r="DQ80" s="18">
        <f>'март 2016 '!DQ75+'февраль 2016'!DQ74+'январь 2016'!DQ75</f>
        <v>0</v>
      </c>
      <c r="DR80" s="18">
        <f>'март 2016 '!DR75+'февраль 2016'!DR74+'январь 2016'!DR75</f>
        <v>0</v>
      </c>
      <c r="DS80" s="18">
        <f>'март 2016 '!DS75+'февраль 2016'!DS74+'январь 2016'!DS75</f>
        <v>0</v>
      </c>
      <c r="DT80" s="18">
        <f>'март 2016 '!DT75+'февраль 2016'!DT74+'январь 2016'!DT75</f>
        <v>0</v>
      </c>
      <c r="DU80" s="18">
        <f>'март 2016 '!DU75+'февраль 2016'!DU74+'январь 2016'!DU75</f>
        <v>0</v>
      </c>
      <c r="DV80" s="18">
        <f>'март 2016 '!DV75+'февраль 2016'!DV74+'январь 2016'!DV75</f>
        <v>0</v>
      </c>
      <c r="DW80" s="18">
        <f>'март 2016 '!DW75+'февраль 2016'!DW74+'январь 2016'!DW75</f>
        <v>0</v>
      </c>
      <c r="DX80" s="18">
        <f>'март 2016 '!DX75+'февраль 2016'!DX74+'январь 2016'!DX75</f>
        <v>0</v>
      </c>
      <c r="DY80" s="18">
        <f>'март 2016 '!DY75+'февраль 2016'!DY74+'январь 2016'!DY75</f>
        <v>1.6E-2</v>
      </c>
      <c r="DZ80" s="18">
        <f>'март 2016 '!DZ75+'февраль 2016'!DZ74+'январь 2016'!DZ75</f>
        <v>0</v>
      </c>
      <c r="EA80" s="18">
        <f>'март 2016 '!EA75+'февраль 2016'!EA74+'январь 2016'!EA75</f>
        <v>0</v>
      </c>
      <c r="EB80" s="18">
        <f>'март 2016 '!EB75+'февраль 2016'!EB74+'январь 2016'!EB75</f>
        <v>0</v>
      </c>
      <c r="EC80" s="18">
        <f>'март 2016 '!EC75+'февраль 2016'!EC74+'январь 2016'!EC75</f>
        <v>0</v>
      </c>
      <c r="ED80" s="18">
        <f>'март 2016 '!ED75+'февраль 2016'!ED74+'январь 2016'!ED75</f>
        <v>0</v>
      </c>
      <c r="EE80" s="18">
        <f>'март 2016 '!EE75+'февраль 2016'!EE74+'январь 2016'!EE75</f>
        <v>0</v>
      </c>
      <c r="EF80" s="18">
        <f>'март 2016 '!EF75+'февраль 2016'!EF74+'январь 2016'!EF75</f>
        <v>0</v>
      </c>
      <c r="EG80" s="18">
        <f>'март 2016 '!EG75+'февраль 2016'!EG74+'январь 2016'!EG75</f>
        <v>0</v>
      </c>
      <c r="EH80" s="18">
        <f>'март 2016 '!EH75+'февраль 2016'!EH74+'январь 2016'!EH75</f>
        <v>0</v>
      </c>
      <c r="EI80" s="18">
        <f>'март 2016 '!EI75+'февраль 2016'!EI74+'январь 2016'!EI75</f>
        <v>0</v>
      </c>
      <c r="EJ80" s="18">
        <f>'март 2016 '!EJ75+'февраль 2016'!EJ74+'январь 2016'!EJ75</f>
        <v>0</v>
      </c>
      <c r="EK80" s="18">
        <f>'март 2016 '!EK75+'февраль 2016'!EK74+'январь 2016'!EK75</f>
        <v>0</v>
      </c>
      <c r="EL80" s="18">
        <f>'март 2016 '!EL75+'февраль 2016'!EL74+'январь 2016'!EL75</f>
        <v>0</v>
      </c>
      <c r="EM80" s="18">
        <f>'март 2016 '!EM75+'февраль 2016'!EM74+'январь 2016'!EM75</f>
        <v>0</v>
      </c>
      <c r="EN80" s="18">
        <f>'март 2016 '!EN75+'февраль 2016'!EN74+'январь 2016'!EN75</f>
        <v>5.0000000000000001E-3</v>
      </c>
      <c r="EO80" s="18">
        <f>'март 2016 '!EO75+'февраль 2016'!EO74+'январь 2016'!EO75</f>
        <v>0</v>
      </c>
      <c r="EP80" s="18">
        <f>'март 2016 '!EP75+'февраль 2016'!EP74+'январь 2016'!EP75</f>
        <v>0</v>
      </c>
      <c r="EQ80" s="18">
        <f>'март 2016 '!EQ75+'февраль 2016'!EQ74+'январь 2016'!EQ75</f>
        <v>0</v>
      </c>
      <c r="ER80" s="18">
        <f>'март 2016 '!ER75+'февраль 2016'!ER74+'январь 2016'!ER75</f>
        <v>0</v>
      </c>
      <c r="ES80" s="18">
        <f>'март 2016 '!ES75+'февраль 2016'!ES74+'январь 2016'!ES75</f>
        <v>0</v>
      </c>
      <c r="ET80" s="18">
        <f>'март 2016 '!ET75+'февраль 2016'!ET74+'январь 2016'!ET75</f>
        <v>0</v>
      </c>
      <c r="EU80" s="18">
        <f>'март 2016 '!EU75+'февраль 2016'!EU74+'январь 2016'!EU75</f>
        <v>0</v>
      </c>
      <c r="EV80" s="18">
        <f>'март 2016 '!EV75+'февраль 2016'!EV74+'январь 2016'!EV75</f>
        <v>0</v>
      </c>
      <c r="EW80" s="18">
        <f>'март 2016 '!EW75+'февраль 2016'!EW74+'январь 2016'!EW75</f>
        <v>0</v>
      </c>
      <c r="EX80" s="18">
        <f>'март 2016 '!EX75+'февраль 2016'!EX74+'январь 2016'!EX75</f>
        <v>0</v>
      </c>
      <c r="EY80" s="18">
        <f>'март 2016 '!EY75+'февраль 2016'!EY74+'январь 2016'!EY75</f>
        <v>0</v>
      </c>
      <c r="EZ80" s="18">
        <f>'март 2016 '!EZ75+'февраль 2016'!EZ74+'январь 2016'!EZ75</f>
        <v>0</v>
      </c>
      <c r="FA80" s="18">
        <f>'март 2016 '!FA75+'февраль 2016'!FA74+'январь 2016'!FA75</f>
        <v>0</v>
      </c>
      <c r="FB80" s="18">
        <f>'март 2016 '!FB75+'февраль 2016'!FB74+'январь 2016'!FB75</f>
        <v>0</v>
      </c>
      <c r="FC80" s="18">
        <f>'март 2016 '!FC75+'февраль 2016'!FC74+'январь 2016'!FC75</f>
        <v>0</v>
      </c>
      <c r="FD80" s="18">
        <f>'март 2016 '!FD75+'февраль 2016'!FD74+'январь 2016'!FD75</f>
        <v>0</v>
      </c>
      <c r="FE80" s="18">
        <f>'март 2016 '!FE75+'февраль 2016'!FE74+'январь 2016'!FE75</f>
        <v>0</v>
      </c>
      <c r="FF80" s="18">
        <f>'март 2016 '!FF75+'февраль 2016'!FF74+'январь 2016'!FF75</f>
        <v>0</v>
      </c>
      <c r="FG80" s="18">
        <f>'март 2016 '!FG75+'февраль 2016'!FG74+'январь 2016'!FG75</f>
        <v>0</v>
      </c>
      <c r="FH80" s="18">
        <f>'март 2016 '!FH75+'февраль 2016'!FH74+'январь 2016'!FH75</f>
        <v>0</v>
      </c>
      <c r="FI80" s="18">
        <f>'март 2016 '!FI75+'февраль 2016'!FI74+'январь 2016'!FI75</f>
        <v>0</v>
      </c>
      <c r="FJ80" s="18">
        <f>'март 2016 '!FJ75+'февраль 2016'!FJ74+'январь 2016'!FJ75</f>
        <v>0</v>
      </c>
      <c r="FK80" s="18">
        <f>'март 2016 '!FK75+'февраль 2016'!FK74+'январь 2016'!FK75</f>
        <v>0</v>
      </c>
      <c r="FL80" s="18">
        <f>'март 2016 '!FL75+'февраль 2016'!FL74+'январь 2016'!FL75</f>
        <v>0</v>
      </c>
      <c r="FM80" s="18">
        <f>'март 2016 '!FM75+'февраль 2016'!FM74+'январь 2016'!FM75</f>
        <v>0</v>
      </c>
      <c r="FN80" s="18">
        <f>'март 2016 '!FN75+'февраль 2016'!FN74+'январь 2016'!FN75</f>
        <v>0</v>
      </c>
      <c r="FO80" s="18">
        <f>'март 2016 '!FO75+'февраль 2016'!FO74+'январь 2016'!FO75</f>
        <v>0</v>
      </c>
      <c r="FP80" s="18">
        <f>'март 2016 '!FP75+'февраль 2016'!FP74+'январь 2016'!FP75</f>
        <v>0</v>
      </c>
      <c r="FQ80" s="18">
        <f>'март 2016 '!FQ75+'февраль 2016'!FQ74+'январь 2016'!FQ75</f>
        <v>0</v>
      </c>
      <c r="FR80" s="18">
        <f>'март 2016 '!FR75+'февраль 2016'!FR74+'январь 2016'!FR75</f>
        <v>1.4E-2</v>
      </c>
      <c r="FS80" s="18">
        <f>'март 2016 '!FS75+'февраль 2016'!FS74+'январь 2016'!FS75</f>
        <v>0</v>
      </c>
      <c r="FT80" s="18">
        <f>'март 2016 '!FT75+'февраль 2016'!FT74+'январь 2016'!FT75</f>
        <v>0</v>
      </c>
      <c r="FU80" s="18">
        <f>'март 2016 '!FU75+'февраль 2016'!FU74+'январь 2016'!FU75</f>
        <v>0</v>
      </c>
      <c r="FV80" s="18">
        <f>'март 2016 '!FV75+'февраль 2016'!FV74+'январь 2016'!FV75</f>
        <v>0</v>
      </c>
      <c r="FW80" s="18">
        <f>'март 2016 '!FW75+'февраль 2016'!FW74+'январь 2016'!FW75</f>
        <v>0</v>
      </c>
      <c r="FX80" s="18">
        <f>'март 2016 '!FX75+'февраль 2016'!FX74+'январь 2016'!FX75</f>
        <v>0</v>
      </c>
      <c r="FY80" s="18">
        <f>'март 2016 '!FY75+'февраль 2016'!FY74+'январь 2016'!FY75</f>
        <v>6.0000000000000001E-3</v>
      </c>
      <c r="FZ80" s="18">
        <f>'март 2016 '!FZ75+'февраль 2016'!FZ74+'январь 2016'!FZ75</f>
        <v>0</v>
      </c>
      <c r="GA80" s="18">
        <f>'март 2016 '!GA75+'февраль 2016'!GA74+'январь 2016'!GA75</f>
        <v>3.0000000000000001E-3</v>
      </c>
      <c r="GB80" s="18">
        <f>'март 2016 '!GB75+'февраль 2016'!GB74+'январь 2016'!GB75</f>
        <v>0</v>
      </c>
      <c r="GC80" s="18">
        <f>'март 2016 '!GC75+'февраль 2016'!GC74+'январь 2016'!GC75</f>
        <v>0</v>
      </c>
      <c r="GD80" s="18">
        <f>'март 2016 '!GD75+'февраль 2016'!GD74+'январь 2016'!GD75</f>
        <v>0</v>
      </c>
      <c r="GE80" s="18">
        <f>'март 2016 '!GE75+'февраль 2016'!GE74+'январь 2016'!GE75</f>
        <v>0</v>
      </c>
      <c r="GF80" s="18">
        <f>'март 2016 '!GF75+'февраль 2016'!GF74+'январь 2016'!GF75</f>
        <v>0</v>
      </c>
      <c r="GG80" s="18">
        <f>'март 2016 '!GG75+'февраль 2016'!GG74+'январь 2016'!GG75</f>
        <v>0</v>
      </c>
      <c r="GH80" s="18">
        <f>'март 2016 '!GH75+'февраль 2016'!GH74+'январь 2016'!GH75</f>
        <v>0</v>
      </c>
      <c r="GI80" s="18">
        <f>'март 2016 '!GI75+'февраль 2016'!GI74+'январь 2016'!GI75</f>
        <v>0</v>
      </c>
      <c r="GJ80" s="18">
        <f>'март 2016 '!GJ75+'февраль 2016'!GJ74+'январь 2016'!GJ75</f>
        <v>0</v>
      </c>
      <c r="GK80" s="18">
        <f>'март 2016 '!GK75+'февраль 2016'!GK74+'январь 2016'!GK75</f>
        <v>0</v>
      </c>
      <c r="GL80" s="18">
        <f>'март 2016 '!GL75+'февраль 2016'!GL74+'январь 2016'!GL75</f>
        <v>0</v>
      </c>
      <c r="GM80" s="18">
        <f>'март 2016 '!GM75+'февраль 2016'!GM74+'январь 2016'!GM75</f>
        <v>0</v>
      </c>
      <c r="GN80" s="18">
        <f>'март 2016 '!GN75+'февраль 2016'!GN74+'январь 2016'!GN75</f>
        <v>0</v>
      </c>
      <c r="GO80" s="18">
        <f>'март 2016 '!GO75+'февраль 2016'!GO74+'январь 2016'!GO75</f>
        <v>0</v>
      </c>
      <c r="GP80" s="18">
        <f>'март 2016 '!GP75+'февраль 2016'!GP74+'январь 2016'!GP75</f>
        <v>0</v>
      </c>
      <c r="GQ80" s="18">
        <f>'март 2016 '!GQ75+'февраль 2016'!GQ74+'январь 2016'!GQ75</f>
        <v>0</v>
      </c>
      <c r="GR80" s="18">
        <f>'март 2016 '!GR75+'февраль 2016'!GR74+'январь 2016'!GR75</f>
        <v>0</v>
      </c>
      <c r="GS80" s="18">
        <f>'март 2016 '!GS75+'февраль 2016'!GS74+'январь 2016'!GS75</f>
        <v>0</v>
      </c>
      <c r="GT80" s="18">
        <f>'март 2016 '!GT75+'февраль 2016'!GT74+'январь 2016'!GT75</f>
        <v>0</v>
      </c>
      <c r="GU80" s="18">
        <f>'март 2016 '!GU75+'февраль 2016'!GU74+'январь 2016'!GU75</f>
        <v>0</v>
      </c>
      <c r="GV80" s="18">
        <f>'март 2016 '!GV75+'февраль 2016'!GV74+'январь 2016'!GV75</f>
        <v>0</v>
      </c>
      <c r="GW80" s="18">
        <f>'март 2016 '!GW75+'февраль 2016'!GW74+'январь 2016'!GW75</f>
        <v>0</v>
      </c>
      <c r="GX80" s="18">
        <f>'март 2016 '!GX75+'февраль 2016'!GX74+'январь 2016'!GX75</f>
        <v>0</v>
      </c>
      <c r="GY80" s="18">
        <f>'март 2016 '!GY75+'февраль 2016'!GY74+'январь 2016'!GY75</f>
        <v>0</v>
      </c>
      <c r="GZ80" s="18">
        <f>'март 2016 '!GZ75+'февраль 2016'!GZ74+'январь 2016'!GZ75</f>
        <v>0</v>
      </c>
      <c r="HA80" s="18">
        <f>'март 2016 '!HA75+'февраль 2016'!HA74+'январь 2016'!HA75</f>
        <v>0</v>
      </c>
      <c r="HB80" s="18">
        <f>'март 2016 '!HB75+'февраль 2016'!HB74+'январь 2016'!HB75</f>
        <v>0</v>
      </c>
      <c r="HC80" s="18">
        <f>'март 2016 '!HC75+'февраль 2016'!HC74+'январь 2016'!HC75</f>
        <v>0</v>
      </c>
      <c r="HD80" s="18">
        <f>'март 2016 '!HD75+'февраль 2016'!HD74+'январь 2016'!HD75</f>
        <v>0</v>
      </c>
      <c r="HE80" s="18">
        <f>'март 2016 '!HE75+'февраль 2016'!HE74+'январь 2016'!HE75</f>
        <v>0</v>
      </c>
      <c r="HF80" s="18">
        <f>'март 2016 '!HF75+'февраль 2016'!HF74+'январь 2016'!HF75</f>
        <v>0</v>
      </c>
      <c r="HG80" s="18">
        <f>'март 2016 '!HG75+'февраль 2016'!HG74+'январь 2016'!HG75</f>
        <v>4.0000000000000001E-3</v>
      </c>
      <c r="HH80" s="18">
        <f>'март 2016 '!HH75+'февраль 2016'!HH74+'январь 2016'!HH75</f>
        <v>0</v>
      </c>
      <c r="HI80" s="18">
        <f>'март 2016 '!HI75+'февраль 2016'!HI74+'январь 2016'!HI75</f>
        <v>0</v>
      </c>
      <c r="HJ80" s="18">
        <f>'март 2016 '!HJ75+'февраль 2016'!HJ74+'январь 2016'!HJ75</f>
        <v>0</v>
      </c>
      <c r="HK80" s="18">
        <f>'март 2016 '!HK75+'февраль 2016'!HK74+'январь 2016'!HK75</f>
        <v>0</v>
      </c>
      <c r="HL80" s="18">
        <f>'март 2016 '!HL75+'февраль 2016'!HL74+'январь 2016'!HL75</f>
        <v>0</v>
      </c>
      <c r="HM80" s="18">
        <f>'март 2016 '!HM75+'февраль 2016'!HM74+'январь 2016'!HM75</f>
        <v>0</v>
      </c>
      <c r="HN80" s="18">
        <f>'март 2016 '!HN75+'февраль 2016'!HN74+'январь 2016'!HN75</f>
        <v>0</v>
      </c>
      <c r="HO80" s="18">
        <f>'март 2016 '!HO75+'февраль 2016'!HO74+'январь 2016'!HO75</f>
        <v>0</v>
      </c>
      <c r="HP80" s="18">
        <f>'март 2016 '!HP75+'февраль 2016'!HP74+'январь 2016'!HP75</f>
        <v>0</v>
      </c>
      <c r="HQ80" s="18">
        <f>'март 2016 '!HQ75+'февраль 2016'!HQ74+'январь 2016'!HQ75</f>
        <v>0</v>
      </c>
      <c r="HR80" s="18">
        <f>'март 2016 '!HR75+'февраль 2016'!HR74+'январь 2016'!HR75</f>
        <v>0</v>
      </c>
      <c r="HS80" s="18">
        <f>'март 2016 '!HS75+'февраль 2016'!HS74+'январь 2016'!HS75</f>
        <v>0</v>
      </c>
      <c r="HT80" s="18">
        <f>'март 2016 '!HT75+'февраль 2016'!HT74+'январь 2016'!HT75</f>
        <v>0</v>
      </c>
      <c r="HU80" s="18">
        <f>'март 2016 '!HU75+'февраль 2016'!HU74+'январь 2016'!HU75</f>
        <v>0</v>
      </c>
      <c r="HV80" s="18">
        <f>'март 2016 '!HV75+'февраль 2016'!HV74+'январь 2016'!HV75</f>
        <v>0</v>
      </c>
      <c r="HW80" s="18">
        <f>'март 2016 '!HW75+'февраль 2016'!HW74+'январь 2016'!HW75</f>
        <v>0</v>
      </c>
      <c r="HX80" s="18">
        <f>'март 2016 '!HX75+'февраль 2016'!HX74+'январь 2016'!HX75</f>
        <v>0</v>
      </c>
      <c r="HY80" s="18">
        <f>'март 2016 '!HY75+'февраль 2016'!HY74+'январь 2016'!HY75</f>
        <v>0</v>
      </c>
      <c r="HZ80" s="18">
        <f>'март 2016 '!HZ75+'февраль 2016'!HZ74+'январь 2016'!HZ75</f>
        <v>0</v>
      </c>
      <c r="IA80" s="18">
        <f>'март 2016 '!IA75+'февраль 2016'!IA74+'январь 2016'!IA75</f>
        <v>0</v>
      </c>
      <c r="IB80" s="18">
        <f>'март 2016 '!IB75+'февраль 2016'!IB74+'январь 2016'!IB75</f>
        <v>0</v>
      </c>
      <c r="IC80" s="18">
        <f>'март 2016 '!IC75+'февраль 2016'!IC74+'январь 2016'!IC75</f>
        <v>0</v>
      </c>
      <c r="ID80" s="18">
        <f>'март 2016 '!ID75+'февраль 2016'!ID74+'январь 2016'!ID75</f>
        <v>0</v>
      </c>
      <c r="IE80" s="18">
        <f>'март 2016 '!IE75+'февраль 2016'!IE74+'январь 2016'!IE75</f>
        <v>0</v>
      </c>
      <c r="IF80" s="18">
        <f>'март 2016 '!IF75+'февраль 2016'!IF74+'январь 2016'!IF75</f>
        <v>0</v>
      </c>
    </row>
    <row r="81" spans="1:240" ht="13.5" customHeight="1">
      <c r="A81" s="15"/>
      <c r="B81" s="44"/>
      <c r="C81" s="16" t="s">
        <v>17</v>
      </c>
      <c r="D81" s="38">
        <f t="shared" si="6"/>
        <v>213.54600000000005</v>
      </c>
      <c r="E81" s="24">
        <f t="shared" si="7"/>
        <v>213.54600000000005</v>
      </c>
      <c r="F81" s="25"/>
      <c r="G81" s="18">
        <f>'март 2016 '!G76+'февраль 2016'!G75+'январь 2016'!G76</f>
        <v>0</v>
      </c>
      <c r="H81" s="18">
        <f>'март 2016 '!H76+'февраль 2016'!H75+'январь 2016'!H76</f>
        <v>0</v>
      </c>
      <c r="I81" s="18">
        <f>'март 2016 '!I76+'февраль 2016'!I75+'январь 2016'!I76</f>
        <v>0</v>
      </c>
      <c r="J81" s="18">
        <f>'март 2016 '!J76+'февраль 2016'!J75+'январь 2016'!J76</f>
        <v>0</v>
      </c>
      <c r="K81" s="18">
        <f>'март 2016 '!K76+'февраль 2016'!K75+'январь 2016'!K76</f>
        <v>0</v>
      </c>
      <c r="L81" s="18">
        <f>'март 2016 '!L76+'февраль 2016'!L75+'январь 2016'!L76</f>
        <v>0</v>
      </c>
      <c r="M81" s="18">
        <f>'март 2016 '!M76+'февраль 2016'!M75+'январь 2016'!M76</f>
        <v>0</v>
      </c>
      <c r="N81" s="18">
        <f>'март 2016 '!N76+'февраль 2016'!N75+'январь 2016'!N76</f>
        <v>0</v>
      </c>
      <c r="O81" s="18">
        <f>'март 2016 '!O76+'февраль 2016'!O75+'январь 2016'!O76</f>
        <v>0</v>
      </c>
      <c r="P81" s="18">
        <f>'март 2016 '!P76+'февраль 2016'!P75+'январь 2016'!P76</f>
        <v>0</v>
      </c>
      <c r="Q81" s="18">
        <f>'март 2016 '!Q76+'февраль 2016'!Q75+'январь 2016'!Q76</f>
        <v>0</v>
      </c>
      <c r="R81" s="18">
        <f>'март 2016 '!R76+'февраль 2016'!R75+'январь 2016'!R76</f>
        <v>0</v>
      </c>
      <c r="S81" s="18">
        <f>'март 2016 '!S76+'февраль 2016'!S75+'январь 2016'!S76</f>
        <v>0</v>
      </c>
      <c r="T81" s="18">
        <f>'март 2016 '!T76+'февраль 2016'!T75+'январь 2016'!T76</f>
        <v>0</v>
      </c>
      <c r="U81" s="18">
        <f>'март 2016 '!U76+'февраль 2016'!U75+'январь 2016'!U76</f>
        <v>0</v>
      </c>
      <c r="V81" s="18">
        <f>'март 2016 '!V76+'февраль 2016'!V75+'январь 2016'!V76</f>
        <v>0</v>
      </c>
      <c r="W81" s="18">
        <f>'март 2016 '!W76+'февраль 2016'!W75+'январь 2016'!W76</f>
        <v>0</v>
      </c>
      <c r="X81" s="18">
        <f>'март 2016 '!X76+'февраль 2016'!X75+'январь 2016'!X76</f>
        <v>0</v>
      </c>
      <c r="Y81" s="18">
        <f>'март 2016 '!Y76+'февраль 2016'!Y75+'январь 2016'!Y76</f>
        <v>0</v>
      </c>
      <c r="Z81" s="18">
        <f>'март 2016 '!Z76+'февраль 2016'!Z75+'январь 2016'!Z76</f>
        <v>0</v>
      </c>
      <c r="AA81" s="18">
        <f>'март 2016 '!AA76+'февраль 2016'!AA75+'январь 2016'!AA76</f>
        <v>0</v>
      </c>
      <c r="AB81" s="18">
        <f>'март 2016 '!AB76+'февраль 2016'!AB75+'январь 2016'!AB76</f>
        <v>0</v>
      </c>
      <c r="AC81" s="18">
        <f>'март 2016 '!AC76+'февраль 2016'!AC75+'январь 2016'!AC76</f>
        <v>0</v>
      </c>
      <c r="AD81" s="18">
        <f>'март 2016 '!AD76+'февраль 2016'!AD75+'январь 2016'!AD76</f>
        <v>0</v>
      </c>
      <c r="AE81" s="18">
        <f>'март 2016 '!AE76+'февраль 2016'!AE75+'январь 2016'!AE76</f>
        <v>0</v>
      </c>
      <c r="AF81" s="18">
        <f>'март 2016 '!AF76+'февраль 2016'!AF75+'январь 2016'!AF76</f>
        <v>6.49</v>
      </c>
      <c r="AG81" s="18">
        <f>'март 2016 '!AG76+'февраль 2016'!AG75+'январь 2016'!AG76</f>
        <v>6.49</v>
      </c>
      <c r="AH81" s="18">
        <f>'март 2016 '!AH76+'февраль 2016'!AH75+'январь 2016'!AH76</f>
        <v>9.734</v>
      </c>
      <c r="AI81" s="18">
        <f>'март 2016 '!AI76+'февраль 2016'!AI75+'январь 2016'!AI76</f>
        <v>0</v>
      </c>
      <c r="AJ81" s="18">
        <f>'март 2016 '!AJ76+'февраль 2016'!AJ75+'январь 2016'!AJ76</f>
        <v>0</v>
      </c>
      <c r="AK81" s="18">
        <f>'март 2016 '!AK76+'февраль 2016'!AK75+'январь 2016'!AK76</f>
        <v>0</v>
      </c>
      <c r="AL81" s="18">
        <f>'март 2016 '!AL76+'февраль 2016'!AL75+'январь 2016'!AL76</f>
        <v>0</v>
      </c>
      <c r="AM81" s="18">
        <f>'март 2016 '!AM76+'февраль 2016'!AM75+'январь 2016'!AM76</f>
        <v>8.1110000000000007</v>
      </c>
      <c r="AN81" s="18">
        <f>'март 2016 '!AN76+'февраль 2016'!AN75+'январь 2016'!AN76</f>
        <v>0</v>
      </c>
      <c r="AO81" s="18">
        <f>'март 2016 '!AO76+'февраль 2016'!AO75+'январь 2016'!AO76</f>
        <v>0</v>
      </c>
      <c r="AP81" s="18">
        <f>'март 2016 '!AP76+'февраль 2016'!AP75+'январь 2016'!AP76</f>
        <v>0</v>
      </c>
      <c r="AQ81" s="18">
        <f>'март 2016 '!AQ76+'февраль 2016'!AQ75+'январь 2016'!AQ76</f>
        <v>0</v>
      </c>
      <c r="AR81" s="18">
        <f>'март 2016 '!AR76+'февраль 2016'!AR75+'январь 2016'!AR76</f>
        <v>0</v>
      </c>
      <c r="AS81" s="18">
        <f>'март 2016 '!AS76+'февраль 2016'!AS75+'январь 2016'!AS76</f>
        <v>0</v>
      </c>
      <c r="AT81" s="18">
        <f>'март 2016 '!AT76+'февраль 2016'!AT75+'январь 2016'!AT76</f>
        <v>9.734</v>
      </c>
      <c r="AU81" s="18">
        <f>'март 2016 '!AU76+'февраль 2016'!AU75+'январь 2016'!AU76</f>
        <v>8.1110000000000007</v>
      </c>
      <c r="AV81" s="18">
        <f>'март 2016 '!AV76+'февраль 2016'!AV75+'январь 2016'!AV76</f>
        <v>0</v>
      </c>
      <c r="AW81" s="18">
        <f>'март 2016 '!AW76+'февраль 2016'!AW75+'январь 2016'!AW76</f>
        <v>0</v>
      </c>
      <c r="AX81" s="18">
        <f>'март 2016 '!AX76+'февраль 2016'!AX75+'январь 2016'!AX76</f>
        <v>0</v>
      </c>
      <c r="AY81" s="18">
        <f>'март 2016 '!AY76+'февраль 2016'!AY75+'январь 2016'!AY76</f>
        <v>0</v>
      </c>
      <c r="AZ81" s="18">
        <f>'март 2016 '!AZ76+'февраль 2016'!AZ75+'январь 2016'!AZ76</f>
        <v>0</v>
      </c>
      <c r="BA81" s="18">
        <f>'март 2016 '!BA76+'февраль 2016'!BA75+'январь 2016'!BA76</f>
        <v>0</v>
      </c>
      <c r="BB81" s="18">
        <f>'март 2016 '!BB76+'февраль 2016'!BB75+'январь 2016'!BB76</f>
        <v>0</v>
      </c>
      <c r="BC81" s="18">
        <f>'март 2016 '!BC76+'февраль 2016'!BC75+'январь 2016'!BC76</f>
        <v>8.1110000000000007</v>
      </c>
      <c r="BD81" s="18">
        <f>'март 2016 '!BD76+'февраль 2016'!BD75+'январь 2016'!BD76</f>
        <v>0</v>
      </c>
      <c r="BE81" s="18">
        <f>'март 2016 '!BE76+'февраль 2016'!BE75+'январь 2016'!BE76</f>
        <v>0</v>
      </c>
      <c r="BF81" s="18">
        <f>'март 2016 '!BF76+'февраль 2016'!BF75+'январь 2016'!BF76</f>
        <v>0</v>
      </c>
      <c r="BG81" s="18">
        <f>'март 2016 '!BG76+'февраль 2016'!BG75+'январь 2016'!BG76</f>
        <v>32.290999999999997</v>
      </c>
      <c r="BH81" s="18">
        <f>'март 2016 '!BH76+'февраль 2016'!BH75+'январь 2016'!BH76</f>
        <v>0</v>
      </c>
      <c r="BI81" s="18">
        <f>'март 2016 '!BI76+'февраль 2016'!BI75+'январь 2016'!BI76</f>
        <v>0</v>
      </c>
      <c r="BJ81" s="18">
        <f>'март 2016 '!BJ76+'февраль 2016'!BJ75+'январь 2016'!BJ76</f>
        <v>0</v>
      </c>
      <c r="BK81" s="18">
        <f>'март 2016 '!BK76+'февраль 2016'!BK75+'январь 2016'!BK76</f>
        <v>0</v>
      </c>
      <c r="BL81" s="18">
        <f>'март 2016 '!BL76+'февраль 2016'!BL75+'январь 2016'!BL76</f>
        <v>0</v>
      </c>
      <c r="BM81" s="18">
        <f>'март 2016 '!BM76+'февраль 2016'!BM75+'январь 2016'!BM76</f>
        <v>0</v>
      </c>
      <c r="BN81" s="18">
        <f>'март 2016 '!BN76+'февраль 2016'!BN75+'январь 2016'!BN76</f>
        <v>0</v>
      </c>
      <c r="BO81" s="18">
        <f>'март 2016 '!BO76+'февраль 2016'!BO75+'январь 2016'!BO76</f>
        <v>0</v>
      </c>
      <c r="BP81" s="18">
        <f>'март 2016 '!BP76+'февраль 2016'!BP75+'январь 2016'!BP76</f>
        <v>0</v>
      </c>
      <c r="BQ81" s="18">
        <f>'март 2016 '!BQ76+'февраль 2016'!BQ75+'январь 2016'!BQ76</f>
        <v>0</v>
      </c>
      <c r="BR81" s="18">
        <f>'март 2016 '!BR76+'февраль 2016'!BR75+'январь 2016'!BR76</f>
        <v>0</v>
      </c>
      <c r="BS81" s="18">
        <f>'март 2016 '!BS76+'февраль 2016'!BS75+'январь 2016'!BS76</f>
        <v>0</v>
      </c>
      <c r="BT81" s="18">
        <f>'март 2016 '!BT76+'февраль 2016'!BT75+'январь 2016'!BT76</f>
        <v>0</v>
      </c>
      <c r="BU81" s="18">
        <f>'март 2016 '!BU76+'февраль 2016'!BU75+'январь 2016'!BU76</f>
        <v>0</v>
      </c>
      <c r="BV81" s="18">
        <f>'март 2016 '!BV76+'февраль 2016'!BV75+'январь 2016'!BV76</f>
        <v>0</v>
      </c>
      <c r="BW81" s="18">
        <f>'март 2016 '!BW76+'февраль 2016'!BW75+'январь 2016'!BW76</f>
        <v>0</v>
      </c>
      <c r="BX81" s="18">
        <f>'март 2016 '!BX76+'февраль 2016'!BX75+'январь 2016'!BX76</f>
        <v>0</v>
      </c>
      <c r="BY81" s="18">
        <f>'март 2016 '!BY76+'февраль 2016'!BY75+'январь 2016'!BY76</f>
        <v>0</v>
      </c>
      <c r="BZ81" s="18">
        <f>'март 2016 '!BZ76+'февраль 2016'!BZ75+'январь 2016'!BZ76</f>
        <v>0</v>
      </c>
      <c r="CA81" s="18">
        <f>'март 2016 '!CA76+'февраль 2016'!CA75+'январь 2016'!CA76</f>
        <v>1.623</v>
      </c>
      <c r="CB81" s="18">
        <f>'март 2016 '!CB76+'февраль 2016'!CB75+'январь 2016'!CB76</f>
        <v>0</v>
      </c>
      <c r="CC81" s="18">
        <f>'март 2016 '!CC76+'февраль 2016'!CC75+'январь 2016'!CC76</f>
        <v>0</v>
      </c>
      <c r="CD81" s="18">
        <f>'март 2016 '!CD76+'февраль 2016'!CD75+'январь 2016'!CD76</f>
        <v>0</v>
      </c>
      <c r="CE81" s="18">
        <f>'март 2016 '!CE76+'февраль 2016'!CE75+'январь 2016'!CE76</f>
        <v>0</v>
      </c>
      <c r="CF81" s="18">
        <f>'март 2016 '!CF76+'февраль 2016'!CF75+'январь 2016'!CF76</f>
        <v>0</v>
      </c>
      <c r="CG81" s="18">
        <f>'март 2016 '!CG76+'февраль 2016'!CG75+'январь 2016'!CG76</f>
        <v>0</v>
      </c>
      <c r="CH81" s="18">
        <f>'март 2016 '!CH76+'февраль 2016'!CH75+'январь 2016'!CH76</f>
        <v>0</v>
      </c>
      <c r="CI81" s="18">
        <f>'март 2016 '!CI76+'февраль 2016'!CI75+'январь 2016'!CI76</f>
        <v>0</v>
      </c>
      <c r="CJ81" s="18">
        <f>'март 2016 '!CJ76+'февраль 2016'!CJ75+'январь 2016'!CJ76</f>
        <v>0</v>
      </c>
      <c r="CK81" s="18">
        <f>'март 2016 '!CK76+'февраль 2016'!CK75+'январь 2016'!CK76</f>
        <v>0</v>
      </c>
      <c r="CL81" s="18">
        <f>'март 2016 '!CL76+'февраль 2016'!CL75+'январь 2016'!CL76</f>
        <v>0</v>
      </c>
      <c r="CM81" s="18">
        <f>'март 2016 '!CM76+'февраль 2016'!CM75+'январь 2016'!CM76</f>
        <v>1.623</v>
      </c>
      <c r="CN81" s="18">
        <f>'март 2016 '!CN76+'февраль 2016'!CN75+'январь 2016'!CN76</f>
        <v>3.62</v>
      </c>
      <c r="CO81" s="18">
        <f>'март 2016 '!CO76+'февраль 2016'!CO75+'январь 2016'!CO76</f>
        <v>0</v>
      </c>
      <c r="CP81" s="18">
        <f>'март 2016 '!CP76+'февраль 2016'!CP75+'январь 2016'!CP76</f>
        <v>15.474</v>
      </c>
      <c r="CQ81" s="18">
        <f>'март 2016 '!CQ76+'февраль 2016'!CQ75+'январь 2016'!CQ76</f>
        <v>4.8659999999999997</v>
      </c>
      <c r="CR81" s="18">
        <f>'март 2016 '!CR76+'февраль 2016'!CR75+'январь 2016'!CR76</f>
        <v>6.49</v>
      </c>
      <c r="CS81" s="18">
        <f>'март 2016 '!CS76+'февраль 2016'!CS75+'январь 2016'!CS76</f>
        <v>0</v>
      </c>
      <c r="CT81" s="18">
        <f>'март 2016 '!CT76+'февраль 2016'!CT75+'январь 2016'!CT76</f>
        <v>0</v>
      </c>
      <c r="CU81" s="18">
        <f>'март 2016 '!CU76+'февраль 2016'!CU75+'январь 2016'!CU76</f>
        <v>0</v>
      </c>
      <c r="CV81" s="18">
        <f>'март 2016 '!CV76+'февраль 2016'!CV75+'январь 2016'!CV76</f>
        <v>0</v>
      </c>
      <c r="CW81" s="18">
        <f>'март 2016 '!CW76+'февраль 2016'!CW75+'январь 2016'!CW76</f>
        <v>0</v>
      </c>
      <c r="CX81" s="18">
        <f>'март 2016 '!CX76+'февраль 2016'!CX75+'январь 2016'!CX76</f>
        <v>0</v>
      </c>
      <c r="CY81" s="18">
        <f>'март 2016 '!CY76+'февраль 2016'!CY75+'январь 2016'!CY76</f>
        <v>4.8659999999999997</v>
      </c>
      <c r="CZ81" s="18">
        <f>'март 2016 '!CZ76+'февраль 2016'!CZ75+'январь 2016'!CZ76</f>
        <v>0</v>
      </c>
      <c r="DA81" s="18">
        <f>'март 2016 '!DA76+'февраль 2016'!DA75+'январь 2016'!DA76</f>
        <v>0</v>
      </c>
      <c r="DB81" s="18">
        <f>'март 2016 '!DB76+'февраль 2016'!DB75+'январь 2016'!DB76</f>
        <v>0</v>
      </c>
      <c r="DC81" s="18">
        <f>'март 2016 '!DC76+'февраль 2016'!DC75+'январь 2016'!DC76</f>
        <v>0</v>
      </c>
      <c r="DD81" s="18">
        <f>'март 2016 '!DD76+'февраль 2016'!DD75+'январь 2016'!DD76</f>
        <v>0</v>
      </c>
      <c r="DE81" s="18">
        <f>'март 2016 '!DE76+'февраль 2016'!DE75+'январь 2016'!DE76</f>
        <v>0</v>
      </c>
      <c r="DF81" s="18">
        <f>'март 2016 '!DF76+'февраль 2016'!DF75+'январь 2016'!DF76</f>
        <v>0</v>
      </c>
      <c r="DG81" s="18">
        <f>'март 2016 '!DG76+'февраль 2016'!DG75+'январь 2016'!DG76</f>
        <v>0</v>
      </c>
      <c r="DH81" s="18">
        <f>'март 2016 '!DH76+'февраль 2016'!DH75+'январь 2016'!DH76</f>
        <v>0</v>
      </c>
      <c r="DI81" s="18">
        <f>'март 2016 '!DI76+'февраль 2016'!DI75+'январь 2016'!DI76</f>
        <v>0</v>
      </c>
      <c r="DJ81" s="18">
        <f>'март 2016 '!DJ76+'февраль 2016'!DJ75+'январь 2016'!DJ76</f>
        <v>0</v>
      </c>
      <c r="DK81" s="18">
        <f>'март 2016 '!DK76+'февраль 2016'!DK75+'январь 2016'!DK76</f>
        <v>0</v>
      </c>
      <c r="DL81" s="18">
        <f>'март 2016 '!DL76+'февраль 2016'!DL75+'январь 2016'!DL76</f>
        <v>4.5460000000000003</v>
      </c>
      <c r="DM81" s="18">
        <f>'март 2016 '!DM76+'февраль 2016'!DM75+'январь 2016'!DM76</f>
        <v>0</v>
      </c>
      <c r="DN81" s="18">
        <f>'март 2016 '!DN76+'февраль 2016'!DN75+'январь 2016'!DN76</f>
        <v>0</v>
      </c>
      <c r="DO81" s="18">
        <f>'март 2016 '!DO76+'февраль 2016'!DO75+'январь 2016'!DO76</f>
        <v>10.823</v>
      </c>
      <c r="DP81" s="18">
        <f>'март 2016 '!DP76+'февраль 2016'!DP75+'январь 2016'!DP76</f>
        <v>0</v>
      </c>
      <c r="DQ81" s="18">
        <f>'март 2016 '!DQ76+'февраль 2016'!DQ75+'январь 2016'!DQ76</f>
        <v>0</v>
      </c>
      <c r="DR81" s="18">
        <f>'март 2016 '!DR76+'февраль 2016'!DR75+'январь 2016'!DR76</f>
        <v>0</v>
      </c>
      <c r="DS81" s="18">
        <f>'март 2016 '!DS76+'февраль 2016'!DS75+'январь 2016'!DS76</f>
        <v>0</v>
      </c>
      <c r="DT81" s="18">
        <f>'март 2016 '!DT76+'февраль 2016'!DT75+'январь 2016'!DT76</f>
        <v>0</v>
      </c>
      <c r="DU81" s="18">
        <f>'март 2016 '!DU76+'февраль 2016'!DU75+'январь 2016'!DU76</f>
        <v>0</v>
      </c>
      <c r="DV81" s="18">
        <f>'март 2016 '!DV76+'февраль 2016'!DV75+'январь 2016'!DV76</f>
        <v>0</v>
      </c>
      <c r="DW81" s="18">
        <f>'март 2016 '!DW76+'февраль 2016'!DW75+'январь 2016'!DW76</f>
        <v>0</v>
      </c>
      <c r="DX81" s="18">
        <f>'март 2016 '!DX76+'февраль 2016'!DX75+'январь 2016'!DX76</f>
        <v>0</v>
      </c>
      <c r="DY81" s="18">
        <f>'март 2016 '!DY76+'февраль 2016'!DY75+'январь 2016'!DY76</f>
        <v>22.402000000000001</v>
      </c>
      <c r="DZ81" s="18">
        <f>'март 2016 '!DZ76+'февраль 2016'!DZ75+'январь 2016'!DZ76</f>
        <v>0</v>
      </c>
      <c r="EA81" s="18">
        <f>'март 2016 '!EA76+'февраль 2016'!EA75+'январь 2016'!EA76</f>
        <v>0</v>
      </c>
      <c r="EB81" s="18">
        <f>'март 2016 '!EB76+'февраль 2016'!EB75+'январь 2016'!EB76</f>
        <v>0</v>
      </c>
      <c r="EC81" s="18">
        <f>'март 2016 '!EC76+'февраль 2016'!EC75+'январь 2016'!EC76</f>
        <v>0</v>
      </c>
      <c r="ED81" s="18">
        <f>'март 2016 '!ED76+'февраль 2016'!ED75+'январь 2016'!ED76</f>
        <v>0</v>
      </c>
      <c r="EE81" s="18">
        <f>'март 2016 '!EE76+'февраль 2016'!EE75+'январь 2016'!EE76</f>
        <v>0</v>
      </c>
      <c r="EF81" s="18">
        <f>'март 2016 '!EF76+'февраль 2016'!EF75+'январь 2016'!EF76</f>
        <v>0</v>
      </c>
      <c r="EG81" s="18">
        <f>'март 2016 '!EG76+'февраль 2016'!EG75+'январь 2016'!EG76</f>
        <v>0</v>
      </c>
      <c r="EH81" s="18">
        <f>'март 2016 '!EH76+'февраль 2016'!EH75+'январь 2016'!EH76</f>
        <v>0</v>
      </c>
      <c r="EI81" s="18">
        <f>'март 2016 '!EI76+'февраль 2016'!EI75+'январь 2016'!EI76</f>
        <v>0</v>
      </c>
      <c r="EJ81" s="18">
        <f>'март 2016 '!EJ76+'февраль 2016'!EJ75+'январь 2016'!EJ76</f>
        <v>0</v>
      </c>
      <c r="EK81" s="18">
        <f>'март 2016 '!EK76+'февраль 2016'!EK75+'январь 2016'!EK76</f>
        <v>0</v>
      </c>
      <c r="EL81" s="18">
        <f>'март 2016 '!EL76+'февраль 2016'!EL75+'январь 2016'!EL76</f>
        <v>0</v>
      </c>
      <c r="EM81" s="18">
        <f>'март 2016 '!EM76+'февраль 2016'!EM75+'январь 2016'!EM76</f>
        <v>0</v>
      </c>
      <c r="EN81" s="18">
        <f>'март 2016 '!EN76+'февраль 2016'!EN75+'январь 2016'!EN76</f>
        <v>8.1110000000000007</v>
      </c>
      <c r="EO81" s="18">
        <f>'март 2016 '!EO76+'февраль 2016'!EO75+'январь 2016'!EO76</f>
        <v>0</v>
      </c>
      <c r="EP81" s="18">
        <f>'март 2016 '!EP76+'февраль 2016'!EP75+'январь 2016'!EP76</f>
        <v>0</v>
      </c>
      <c r="EQ81" s="18">
        <f>'март 2016 '!EQ76+'февраль 2016'!EQ75+'январь 2016'!EQ76</f>
        <v>0</v>
      </c>
      <c r="ER81" s="18">
        <f>'март 2016 '!ER76+'февраль 2016'!ER75+'январь 2016'!ER76</f>
        <v>0</v>
      </c>
      <c r="ES81" s="18">
        <f>'март 2016 '!ES76+'февраль 2016'!ES75+'январь 2016'!ES76</f>
        <v>0</v>
      </c>
      <c r="ET81" s="18">
        <f>'март 2016 '!ET76+'февраль 2016'!ET75+'январь 2016'!ET76</f>
        <v>0</v>
      </c>
      <c r="EU81" s="18">
        <f>'март 2016 '!EU76+'февраль 2016'!EU75+'январь 2016'!EU76</f>
        <v>0</v>
      </c>
      <c r="EV81" s="18">
        <f>'март 2016 '!EV76+'февраль 2016'!EV75+'январь 2016'!EV76</f>
        <v>0</v>
      </c>
      <c r="EW81" s="18">
        <f>'март 2016 '!EW76+'февраль 2016'!EW75+'январь 2016'!EW76</f>
        <v>0</v>
      </c>
      <c r="EX81" s="18">
        <f>'март 2016 '!EX76+'февраль 2016'!EX75+'январь 2016'!EX76</f>
        <v>0</v>
      </c>
      <c r="EY81" s="18">
        <f>'март 2016 '!EY76+'февраль 2016'!EY75+'январь 2016'!EY76</f>
        <v>0</v>
      </c>
      <c r="EZ81" s="18">
        <f>'март 2016 '!EZ76+'февраль 2016'!EZ75+'январь 2016'!EZ76</f>
        <v>0</v>
      </c>
      <c r="FA81" s="18">
        <f>'март 2016 '!FA76+'февраль 2016'!FA75+'январь 2016'!FA76</f>
        <v>0</v>
      </c>
      <c r="FB81" s="18">
        <f>'март 2016 '!FB76+'февраль 2016'!FB75+'январь 2016'!FB76</f>
        <v>0</v>
      </c>
      <c r="FC81" s="18">
        <f>'март 2016 '!FC76+'февраль 2016'!FC75+'январь 2016'!FC76</f>
        <v>0</v>
      </c>
      <c r="FD81" s="18">
        <f>'март 2016 '!FD76+'февраль 2016'!FD75+'январь 2016'!FD76</f>
        <v>0</v>
      </c>
      <c r="FE81" s="18">
        <f>'март 2016 '!FE76+'февраль 2016'!FE75+'январь 2016'!FE76</f>
        <v>0</v>
      </c>
      <c r="FF81" s="18">
        <f>'март 2016 '!FF76+'февраль 2016'!FF75+'январь 2016'!FF76</f>
        <v>0</v>
      </c>
      <c r="FG81" s="18">
        <f>'март 2016 '!FG76+'февраль 2016'!FG75+'январь 2016'!FG76</f>
        <v>0</v>
      </c>
      <c r="FH81" s="18">
        <f>'март 2016 '!FH76+'февраль 2016'!FH75+'январь 2016'!FH76</f>
        <v>0</v>
      </c>
      <c r="FI81" s="18">
        <f>'март 2016 '!FI76+'февраль 2016'!FI75+'январь 2016'!FI76</f>
        <v>0</v>
      </c>
      <c r="FJ81" s="18">
        <f>'март 2016 '!FJ76+'февраль 2016'!FJ75+'январь 2016'!FJ76</f>
        <v>0</v>
      </c>
      <c r="FK81" s="18">
        <f>'март 2016 '!FK76+'февраль 2016'!FK75+'январь 2016'!FK76</f>
        <v>0</v>
      </c>
      <c r="FL81" s="18">
        <f>'март 2016 '!FL76+'февраль 2016'!FL75+'январь 2016'!FL76</f>
        <v>0</v>
      </c>
      <c r="FM81" s="18">
        <f>'март 2016 '!FM76+'февраль 2016'!FM75+'январь 2016'!FM76</f>
        <v>0</v>
      </c>
      <c r="FN81" s="18">
        <f>'март 2016 '!FN76+'февраль 2016'!FN75+'январь 2016'!FN76</f>
        <v>0</v>
      </c>
      <c r="FO81" s="18">
        <f>'март 2016 '!FO76+'февраль 2016'!FO75+'январь 2016'!FO76</f>
        <v>0</v>
      </c>
      <c r="FP81" s="18">
        <f>'март 2016 '!FP76+'февраль 2016'!FP75+'январь 2016'!FP76</f>
        <v>0</v>
      </c>
      <c r="FQ81" s="18">
        <f>'март 2016 '!FQ76+'февраль 2016'!FQ75+'январь 2016'!FQ76</f>
        <v>0</v>
      </c>
      <c r="FR81" s="18">
        <f>'март 2016 '!FR76+'февраль 2016'!FR75+'январь 2016'!FR76</f>
        <v>18.940000000000001</v>
      </c>
      <c r="FS81" s="18">
        <f>'март 2016 '!FS76+'февраль 2016'!FS75+'январь 2016'!FS76</f>
        <v>0</v>
      </c>
      <c r="FT81" s="18">
        <f>'март 2016 '!FT76+'февраль 2016'!FT75+'январь 2016'!FT76</f>
        <v>0</v>
      </c>
      <c r="FU81" s="18">
        <f>'март 2016 '!FU76+'февраль 2016'!FU75+'январь 2016'!FU76</f>
        <v>0</v>
      </c>
      <c r="FV81" s="18">
        <f>'март 2016 '!FV76+'февраль 2016'!FV75+'январь 2016'!FV76</f>
        <v>0</v>
      </c>
      <c r="FW81" s="18">
        <f>'март 2016 '!FW76+'февраль 2016'!FW75+'январь 2016'!FW76</f>
        <v>0</v>
      </c>
      <c r="FX81" s="18">
        <f>'март 2016 '!FX76+'февраль 2016'!FX75+'январь 2016'!FX76</f>
        <v>0</v>
      </c>
      <c r="FY81" s="18">
        <f>'март 2016 '!FY76+'февраль 2016'!FY75+'январь 2016'!FY76</f>
        <v>9.734</v>
      </c>
      <c r="FZ81" s="18">
        <f>'март 2016 '!FZ76+'февраль 2016'!FZ75+'январь 2016'!FZ76</f>
        <v>0</v>
      </c>
      <c r="GA81" s="18">
        <f>'март 2016 '!GA76+'февраль 2016'!GA75+'январь 2016'!GA76</f>
        <v>4.8659999999999997</v>
      </c>
      <c r="GB81" s="18">
        <f>'март 2016 '!GB76+'февраль 2016'!GB75+'январь 2016'!GB76</f>
        <v>0</v>
      </c>
      <c r="GC81" s="18">
        <f>'март 2016 '!GC76+'февраль 2016'!GC75+'январь 2016'!GC76</f>
        <v>0</v>
      </c>
      <c r="GD81" s="18">
        <f>'март 2016 '!GD76+'февраль 2016'!GD75+'январь 2016'!GD76</f>
        <v>0</v>
      </c>
      <c r="GE81" s="18">
        <f>'март 2016 '!GE76+'февраль 2016'!GE75+'январь 2016'!GE76</f>
        <v>0</v>
      </c>
      <c r="GF81" s="18">
        <f>'март 2016 '!GF76+'февраль 2016'!GF75+'январь 2016'!GF76</f>
        <v>0</v>
      </c>
      <c r="GG81" s="18">
        <f>'март 2016 '!GG76+'февраль 2016'!GG75+'январь 2016'!GG76</f>
        <v>0</v>
      </c>
      <c r="GH81" s="18">
        <f>'март 2016 '!GH76+'февраль 2016'!GH75+'январь 2016'!GH76</f>
        <v>0</v>
      </c>
      <c r="GI81" s="18">
        <f>'март 2016 '!GI76+'февраль 2016'!GI75+'январь 2016'!GI76</f>
        <v>0</v>
      </c>
      <c r="GJ81" s="18">
        <f>'март 2016 '!GJ76+'февраль 2016'!GJ75+'январь 2016'!GJ76</f>
        <v>0</v>
      </c>
      <c r="GK81" s="18">
        <f>'март 2016 '!GK76+'февраль 2016'!GK75+'январь 2016'!GK76</f>
        <v>0</v>
      </c>
      <c r="GL81" s="18">
        <f>'март 2016 '!GL76+'февраль 2016'!GL75+'январь 2016'!GL76</f>
        <v>0</v>
      </c>
      <c r="GM81" s="18">
        <f>'март 2016 '!GM76+'февраль 2016'!GM75+'январь 2016'!GM76</f>
        <v>0</v>
      </c>
      <c r="GN81" s="18">
        <f>'март 2016 '!GN76+'февраль 2016'!GN75+'январь 2016'!GN76</f>
        <v>0</v>
      </c>
      <c r="GO81" s="18">
        <f>'март 2016 '!GO76+'февраль 2016'!GO75+'январь 2016'!GO76</f>
        <v>0</v>
      </c>
      <c r="GP81" s="18">
        <f>'март 2016 '!GP76+'февраль 2016'!GP75+'январь 2016'!GP76</f>
        <v>0</v>
      </c>
      <c r="GQ81" s="18">
        <f>'март 2016 '!GQ76+'февраль 2016'!GQ75+'январь 2016'!GQ76</f>
        <v>0</v>
      </c>
      <c r="GR81" s="18">
        <f>'март 2016 '!GR76+'февраль 2016'!GR75+'январь 2016'!GR76</f>
        <v>0</v>
      </c>
      <c r="GS81" s="18">
        <f>'март 2016 '!GS76+'февраль 2016'!GS75+'январь 2016'!GS76</f>
        <v>0</v>
      </c>
      <c r="GT81" s="18">
        <f>'март 2016 '!GT76+'февраль 2016'!GT75+'январь 2016'!GT76</f>
        <v>0</v>
      </c>
      <c r="GU81" s="18">
        <f>'март 2016 '!GU76+'февраль 2016'!GU75+'январь 2016'!GU76</f>
        <v>0</v>
      </c>
      <c r="GV81" s="18">
        <f>'март 2016 '!GV76+'февраль 2016'!GV75+'январь 2016'!GV76</f>
        <v>0</v>
      </c>
      <c r="GW81" s="18">
        <f>'март 2016 '!GW76+'февраль 2016'!GW75+'январь 2016'!GW76</f>
        <v>0</v>
      </c>
      <c r="GX81" s="18">
        <f>'март 2016 '!GX76+'февраль 2016'!GX75+'январь 2016'!GX76</f>
        <v>0</v>
      </c>
      <c r="GY81" s="18">
        <f>'март 2016 '!GY76+'февраль 2016'!GY75+'январь 2016'!GY76</f>
        <v>0</v>
      </c>
      <c r="GZ81" s="18">
        <f>'март 2016 '!GZ76+'февраль 2016'!GZ75+'январь 2016'!GZ76</f>
        <v>0</v>
      </c>
      <c r="HA81" s="18">
        <f>'март 2016 '!HA76+'февраль 2016'!HA75+'январь 2016'!HA76</f>
        <v>0</v>
      </c>
      <c r="HB81" s="18">
        <f>'март 2016 '!HB76+'февраль 2016'!HB75+'январь 2016'!HB76</f>
        <v>0</v>
      </c>
      <c r="HC81" s="18">
        <f>'март 2016 '!HC76+'февраль 2016'!HC75+'январь 2016'!HC76</f>
        <v>0</v>
      </c>
      <c r="HD81" s="18">
        <f>'март 2016 '!HD76+'февраль 2016'!HD75+'январь 2016'!HD76</f>
        <v>0</v>
      </c>
      <c r="HE81" s="18">
        <f>'март 2016 '!HE76+'февраль 2016'!HE75+'январь 2016'!HE76</f>
        <v>0</v>
      </c>
      <c r="HF81" s="18">
        <f>'март 2016 '!HF76+'февраль 2016'!HF75+'январь 2016'!HF76</f>
        <v>0</v>
      </c>
      <c r="HG81" s="18">
        <f>'март 2016 '!HG76+'февраль 2016'!HG75+'январь 2016'!HG76</f>
        <v>6.49</v>
      </c>
      <c r="HH81" s="18">
        <f>'март 2016 '!HH76+'февраль 2016'!HH75+'январь 2016'!HH76</f>
        <v>0</v>
      </c>
      <c r="HI81" s="18">
        <f>'март 2016 '!HI76+'февраль 2016'!HI75+'январь 2016'!HI76</f>
        <v>0</v>
      </c>
      <c r="HJ81" s="18">
        <f>'март 2016 '!HJ76+'февраль 2016'!HJ75+'январь 2016'!HJ76</f>
        <v>0</v>
      </c>
      <c r="HK81" s="18">
        <f>'март 2016 '!HK76+'февраль 2016'!HK75+'январь 2016'!HK76</f>
        <v>0</v>
      </c>
      <c r="HL81" s="18">
        <f>'март 2016 '!HL76+'февраль 2016'!HL75+'январь 2016'!HL76</f>
        <v>0</v>
      </c>
      <c r="HM81" s="18">
        <f>'март 2016 '!HM76+'февраль 2016'!HM75+'январь 2016'!HM76</f>
        <v>0</v>
      </c>
      <c r="HN81" s="18">
        <f>'март 2016 '!HN76+'февраль 2016'!HN75+'январь 2016'!HN76</f>
        <v>0</v>
      </c>
      <c r="HO81" s="18">
        <f>'март 2016 '!HO76+'февраль 2016'!HO75+'январь 2016'!HO76</f>
        <v>0</v>
      </c>
      <c r="HP81" s="18">
        <f>'март 2016 '!HP76+'февраль 2016'!HP75+'январь 2016'!HP76</f>
        <v>0</v>
      </c>
      <c r="HQ81" s="18">
        <f>'март 2016 '!HQ76+'февраль 2016'!HQ75+'январь 2016'!HQ76</f>
        <v>0</v>
      </c>
      <c r="HR81" s="18">
        <f>'март 2016 '!HR76+'февраль 2016'!HR75+'январь 2016'!HR76</f>
        <v>0</v>
      </c>
      <c r="HS81" s="18">
        <f>'март 2016 '!HS76+'февраль 2016'!HS75+'январь 2016'!HS76</f>
        <v>0</v>
      </c>
      <c r="HT81" s="18">
        <f>'март 2016 '!HT76+'февраль 2016'!HT75+'январь 2016'!HT76</f>
        <v>0</v>
      </c>
      <c r="HU81" s="18">
        <f>'март 2016 '!HU76+'февраль 2016'!HU75+'январь 2016'!HU76</f>
        <v>0</v>
      </c>
      <c r="HV81" s="18">
        <f>'март 2016 '!HV76+'февраль 2016'!HV75+'январь 2016'!HV76</f>
        <v>0</v>
      </c>
      <c r="HW81" s="18">
        <f>'март 2016 '!HW76+'февраль 2016'!HW75+'январь 2016'!HW76</f>
        <v>0</v>
      </c>
      <c r="HX81" s="18">
        <f>'март 2016 '!HX76+'февраль 2016'!HX75+'январь 2016'!HX76</f>
        <v>0</v>
      </c>
      <c r="HY81" s="18">
        <f>'март 2016 '!HY76+'февраль 2016'!HY75+'январь 2016'!HY76</f>
        <v>0</v>
      </c>
      <c r="HZ81" s="18">
        <f>'март 2016 '!HZ76+'февраль 2016'!HZ75+'январь 2016'!HZ76</f>
        <v>0</v>
      </c>
      <c r="IA81" s="18">
        <f>'март 2016 '!IA76+'февраль 2016'!IA75+'январь 2016'!IA76</f>
        <v>0</v>
      </c>
      <c r="IB81" s="18">
        <f>'март 2016 '!IB76+'февраль 2016'!IB75+'январь 2016'!IB76</f>
        <v>0</v>
      </c>
      <c r="IC81" s="18">
        <f>'март 2016 '!IC76+'февраль 2016'!IC75+'январь 2016'!IC76</f>
        <v>0</v>
      </c>
      <c r="ID81" s="18">
        <f>'март 2016 '!ID76+'февраль 2016'!ID75+'январь 2016'!ID76</f>
        <v>0</v>
      </c>
      <c r="IE81" s="18">
        <f>'март 2016 '!IE76+'февраль 2016'!IE75+'январь 2016'!IE76</f>
        <v>0</v>
      </c>
      <c r="IF81" s="18">
        <f>'март 2016 '!IF76+'февраль 2016'!IF75+'январь 2016'!IF76</f>
        <v>0</v>
      </c>
    </row>
    <row r="82" spans="1:240" ht="13.5" customHeight="1">
      <c r="A82" s="15" t="s">
        <v>98</v>
      </c>
      <c r="B82" s="44" t="s">
        <v>99</v>
      </c>
      <c r="C82" s="16" t="s">
        <v>40</v>
      </c>
      <c r="D82" s="39">
        <f t="shared" si="6"/>
        <v>11</v>
      </c>
      <c r="E82" s="25">
        <f t="shared" si="7"/>
        <v>11</v>
      </c>
      <c r="F82" s="25"/>
      <c r="G82" s="18">
        <f>'март 2016 '!G77+'февраль 2016'!G76+'январь 2016'!G77</f>
        <v>0</v>
      </c>
      <c r="H82" s="18">
        <f>'март 2016 '!H77+'февраль 2016'!H76+'январь 2016'!H77</f>
        <v>0</v>
      </c>
      <c r="I82" s="18">
        <f>'март 2016 '!I77+'февраль 2016'!I76+'январь 2016'!I77</f>
        <v>0</v>
      </c>
      <c r="J82" s="18">
        <f>'март 2016 '!J77+'февраль 2016'!J76+'январь 2016'!J77</f>
        <v>0</v>
      </c>
      <c r="K82" s="18">
        <f>'март 2016 '!K77+'февраль 2016'!K76+'январь 2016'!K77</f>
        <v>0</v>
      </c>
      <c r="L82" s="18">
        <f>'март 2016 '!L77+'февраль 2016'!L76+'январь 2016'!L77</f>
        <v>0</v>
      </c>
      <c r="M82" s="18">
        <f>'март 2016 '!M77+'февраль 2016'!M76+'январь 2016'!M77</f>
        <v>0</v>
      </c>
      <c r="N82" s="18">
        <f>'март 2016 '!N77+'февраль 2016'!N76+'январь 2016'!N77</f>
        <v>0</v>
      </c>
      <c r="O82" s="18">
        <f>'март 2016 '!O77+'февраль 2016'!O76+'январь 2016'!O77</f>
        <v>0</v>
      </c>
      <c r="P82" s="18">
        <f>'март 2016 '!P77+'февраль 2016'!P76+'январь 2016'!P77</f>
        <v>0</v>
      </c>
      <c r="Q82" s="18">
        <f>'март 2016 '!Q77+'февраль 2016'!Q76+'январь 2016'!Q77</f>
        <v>0</v>
      </c>
      <c r="R82" s="18">
        <f>'март 2016 '!R77+'февраль 2016'!R76+'январь 2016'!R77</f>
        <v>0</v>
      </c>
      <c r="S82" s="18">
        <f>'март 2016 '!S77+'февраль 2016'!S76+'январь 2016'!S77</f>
        <v>0</v>
      </c>
      <c r="T82" s="18">
        <f>'март 2016 '!T77+'февраль 2016'!T76+'январь 2016'!T77</f>
        <v>0</v>
      </c>
      <c r="U82" s="18">
        <f>'март 2016 '!U77+'февраль 2016'!U76+'январь 2016'!U77</f>
        <v>0</v>
      </c>
      <c r="V82" s="18">
        <f>'март 2016 '!V77+'февраль 2016'!V76+'январь 2016'!V77</f>
        <v>0</v>
      </c>
      <c r="W82" s="18">
        <f>'март 2016 '!W77+'февраль 2016'!W76+'январь 2016'!W77</f>
        <v>0</v>
      </c>
      <c r="X82" s="18">
        <f>'март 2016 '!X77+'февраль 2016'!X76+'январь 2016'!X77</f>
        <v>0</v>
      </c>
      <c r="Y82" s="18">
        <f>'март 2016 '!Y77+'февраль 2016'!Y76+'январь 2016'!Y77</f>
        <v>0</v>
      </c>
      <c r="Z82" s="18">
        <f>'март 2016 '!Z77+'февраль 2016'!Z76+'январь 2016'!Z77</f>
        <v>0</v>
      </c>
      <c r="AA82" s="18">
        <f>'март 2016 '!AA77+'февраль 2016'!AA76+'январь 2016'!AA77</f>
        <v>0</v>
      </c>
      <c r="AB82" s="18">
        <f>'март 2016 '!AB77+'февраль 2016'!AB76+'январь 2016'!AB77</f>
        <v>0</v>
      </c>
      <c r="AC82" s="18">
        <f>'март 2016 '!AC77+'февраль 2016'!AC76+'январь 2016'!AC77</f>
        <v>0</v>
      </c>
      <c r="AD82" s="18">
        <f>'март 2016 '!AD77+'февраль 2016'!AD76+'январь 2016'!AD77</f>
        <v>0</v>
      </c>
      <c r="AE82" s="18">
        <f>'март 2016 '!AE77+'февраль 2016'!AE76+'январь 2016'!AE77</f>
        <v>0</v>
      </c>
      <c r="AF82" s="18">
        <f>'март 2016 '!AF77+'февраль 2016'!AF76+'январь 2016'!AF77</f>
        <v>0</v>
      </c>
      <c r="AG82" s="18">
        <f>'март 2016 '!AG77+'февраль 2016'!AG76+'январь 2016'!AG77</f>
        <v>0</v>
      </c>
      <c r="AH82" s="18">
        <f>'март 2016 '!AH77+'февраль 2016'!AH76+'январь 2016'!AH77</f>
        <v>0</v>
      </c>
      <c r="AI82" s="18">
        <f>'март 2016 '!AI77+'февраль 2016'!AI76+'январь 2016'!AI77</f>
        <v>0</v>
      </c>
      <c r="AJ82" s="18">
        <f>'март 2016 '!AJ77+'февраль 2016'!AJ76+'январь 2016'!AJ77</f>
        <v>0</v>
      </c>
      <c r="AK82" s="18">
        <f>'март 2016 '!AK77+'февраль 2016'!AK76+'январь 2016'!AK77</f>
        <v>0</v>
      </c>
      <c r="AL82" s="18">
        <f>'март 2016 '!AL77+'февраль 2016'!AL76+'январь 2016'!AL77</f>
        <v>0</v>
      </c>
      <c r="AM82" s="18">
        <f>'март 2016 '!AM77+'февраль 2016'!AM76+'январь 2016'!AM77</f>
        <v>0</v>
      </c>
      <c r="AN82" s="18">
        <f>'март 2016 '!AN77+'февраль 2016'!AN76+'январь 2016'!AN77</f>
        <v>0</v>
      </c>
      <c r="AO82" s="18">
        <f>'март 2016 '!AO77+'февраль 2016'!AO76+'январь 2016'!AO77</f>
        <v>0</v>
      </c>
      <c r="AP82" s="18">
        <f>'март 2016 '!AP77+'февраль 2016'!AP76+'январь 2016'!AP77</f>
        <v>0</v>
      </c>
      <c r="AQ82" s="18">
        <f>'март 2016 '!AQ77+'февраль 2016'!AQ76+'январь 2016'!AQ77</f>
        <v>0</v>
      </c>
      <c r="AR82" s="18">
        <f>'март 2016 '!AR77+'февраль 2016'!AR76+'январь 2016'!AR77</f>
        <v>0</v>
      </c>
      <c r="AS82" s="18">
        <f>'март 2016 '!AS77+'февраль 2016'!AS76+'январь 2016'!AS77</f>
        <v>0</v>
      </c>
      <c r="AT82" s="18">
        <f>'март 2016 '!AT77+'февраль 2016'!AT76+'январь 2016'!AT77</f>
        <v>0</v>
      </c>
      <c r="AU82" s="18">
        <f>'март 2016 '!AU77+'февраль 2016'!AU76+'январь 2016'!AU77</f>
        <v>1</v>
      </c>
      <c r="AV82" s="18">
        <f>'март 2016 '!AV77+'февраль 2016'!AV76+'январь 2016'!AV77</f>
        <v>0</v>
      </c>
      <c r="AW82" s="18">
        <f>'март 2016 '!AW77+'февраль 2016'!AW76+'январь 2016'!AW77</f>
        <v>0</v>
      </c>
      <c r="AX82" s="18">
        <f>'март 2016 '!AX77+'февраль 2016'!AX76+'январь 2016'!AX77</f>
        <v>0</v>
      </c>
      <c r="AY82" s="18">
        <f>'март 2016 '!AY77+'февраль 2016'!AY76+'январь 2016'!AY77</f>
        <v>0</v>
      </c>
      <c r="AZ82" s="18">
        <f>'март 2016 '!AZ77+'февраль 2016'!AZ76+'январь 2016'!AZ77</f>
        <v>0</v>
      </c>
      <c r="BA82" s="18">
        <f>'март 2016 '!BA77+'февраль 2016'!BA76+'январь 2016'!BA77</f>
        <v>0</v>
      </c>
      <c r="BB82" s="18">
        <f>'март 2016 '!BB77+'февраль 2016'!BB76+'январь 2016'!BB77</f>
        <v>0</v>
      </c>
      <c r="BC82" s="18">
        <f>'март 2016 '!BC77+'февраль 2016'!BC76+'январь 2016'!BC77</f>
        <v>0</v>
      </c>
      <c r="BD82" s="18">
        <f>'март 2016 '!BD77+'февраль 2016'!BD76+'январь 2016'!BD77</f>
        <v>0</v>
      </c>
      <c r="BE82" s="18">
        <f>'март 2016 '!BE77+'февраль 2016'!BE76+'январь 2016'!BE77</f>
        <v>0</v>
      </c>
      <c r="BF82" s="18">
        <f>'март 2016 '!BF77+'февраль 2016'!BF76+'январь 2016'!BF77</f>
        <v>0</v>
      </c>
      <c r="BG82" s="18">
        <f>'март 2016 '!BG77+'февраль 2016'!BG76+'январь 2016'!BG77</f>
        <v>0</v>
      </c>
      <c r="BH82" s="18">
        <f>'март 2016 '!BH77+'февраль 2016'!BH76+'январь 2016'!BH77</f>
        <v>0</v>
      </c>
      <c r="BI82" s="18">
        <f>'март 2016 '!BI77+'февраль 2016'!BI76+'январь 2016'!BI77</f>
        <v>0</v>
      </c>
      <c r="BJ82" s="18">
        <f>'март 2016 '!BJ77+'февраль 2016'!BJ76+'январь 2016'!BJ77</f>
        <v>0</v>
      </c>
      <c r="BK82" s="18">
        <f>'март 2016 '!BK77+'февраль 2016'!BK76+'январь 2016'!BK77</f>
        <v>0</v>
      </c>
      <c r="BL82" s="18">
        <f>'март 2016 '!BL77+'февраль 2016'!BL76+'январь 2016'!BL77</f>
        <v>0</v>
      </c>
      <c r="BM82" s="18">
        <f>'март 2016 '!BM77+'февраль 2016'!BM76+'январь 2016'!BM77</f>
        <v>0</v>
      </c>
      <c r="BN82" s="18">
        <f>'март 2016 '!BN77+'февраль 2016'!BN76+'январь 2016'!BN77</f>
        <v>0</v>
      </c>
      <c r="BO82" s="18">
        <f>'март 2016 '!BO77+'февраль 2016'!BO76+'январь 2016'!BO77</f>
        <v>0</v>
      </c>
      <c r="BP82" s="18">
        <f>'март 2016 '!BP77+'февраль 2016'!BP76+'январь 2016'!BP77</f>
        <v>0</v>
      </c>
      <c r="BQ82" s="18">
        <f>'март 2016 '!BQ77+'февраль 2016'!BQ76+'январь 2016'!BQ77</f>
        <v>0</v>
      </c>
      <c r="BR82" s="18">
        <f>'март 2016 '!BR77+'февраль 2016'!BR76+'январь 2016'!BR77</f>
        <v>0</v>
      </c>
      <c r="BS82" s="18">
        <f>'март 2016 '!BS77+'февраль 2016'!BS76+'январь 2016'!BS77</f>
        <v>0</v>
      </c>
      <c r="BT82" s="18">
        <f>'март 2016 '!BT77+'февраль 2016'!BT76+'январь 2016'!BT77</f>
        <v>0</v>
      </c>
      <c r="BU82" s="18">
        <f>'март 2016 '!BU77+'февраль 2016'!BU76+'январь 2016'!BU77</f>
        <v>0</v>
      </c>
      <c r="BV82" s="18">
        <f>'март 2016 '!BV77+'февраль 2016'!BV76+'январь 2016'!BV77</f>
        <v>0</v>
      </c>
      <c r="BW82" s="18">
        <f>'март 2016 '!BW77+'февраль 2016'!BW76+'январь 2016'!BW77</f>
        <v>0</v>
      </c>
      <c r="BX82" s="18">
        <f>'март 2016 '!BX77+'февраль 2016'!BX76+'январь 2016'!BX77</f>
        <v>0</v>
      </c>
      <c r="BY82" s="18">
        <f>'март 2016 '!BY77+'февраль 2016'!BY76+'январь 2016'!BY77</f>
        <v>0</v>
      </c>
      <c r="BZ82" s="18">
        <f>'март 2016 '!BZ77+'февраль 2016'!BZ76+'январь 2016'!BZ77</f>
        <v>0</v>
      </c>
      <c r="CA82" s="18">
        <f>'март 2016 '!CA77+'февраль 2016'!CA76+'январь 2016'!CA77</f>
        <v>0</v>
      </c>
      <c r="CB82" s="18">
        <f>'март 2016 '!CB77+'февраль 2016'!CB76+'январь 2016'!CB77</f>
        <v>0</v>
      </c>
      <c r="CC82" s="18">
        <f>'март 2016 '!CC77+'февраль 2016'!CC76+'январь 2016'!CC77</f>
        <v>0</v>
      </c>
      <c r="CD82" s="18">
        <f>'март 2016 '!CD77+'февраль 2016'!CD76+'январь 2016'!CD77</f>
        <v>0</v>
      </c>
      <c r="CE82" s="18">
        <f>'март 2016 '!CE77+'февраль 2016'!CE76+'январь 2016'!CE77</f>
        <v>0</v>
      </c>
      <c r="CF82" s="18">
        <f>'март 2016 '!CF77+'февраль 2016'!CF76+'январь 2016'!CF77</f>
        <v>0</v>
      </c>
      <c r="CG82" s="18">
        <f>'март 2016 '!CG77+'февраль 2016'!CG76+'январь 2016'!CG77</f>
        <v>0</v>
      </c>
      <c r="CH82" s="18">
        <f>'март 2016 '!CH77+'февраль 2016'!CH76+'январь 2016'!CH77</f>
        <v>0</v>
      </c>
      <c r="CI82" s="18">
        <f>'март 2016 '!CI77+'февраль 2016'!CI76+'январь 2016'!CI77</f>
        <v>0</v>
      </c>
      <c r="CJ82" s="18">
        <f>'март 2016 '!CJ77+'февраль 2016'!CJ76+'январь 2016'!CJ77</f>
        <v>0</v>
      </c>
      <c r="CK82" s="18">
        <f>'март 2016 '!CK77+'февраль 2016'!CK76+'январь 2016'!CK77</f>
        <v>0</v>
      </c>
      <c r="CL82" s="18">
        <f>'март 2016 '!CL77+'февраль 2016'!CL76+'январь 2016'!CL77</f>
        <v>0</v>
      </c>
      <c r="CM82" s="18">
        <f>'март 2016 '!CM77+'февраль 2016'!CM76+'январь 2016'!CM77</f>
        <v>0</v>
      </c>
      <c r="CN82" s="18">
        <f>'март 2016 '!CN77+'февраль 2016'!CN76+'январь 2016'!CN77</f>
        <v>0</v>
      </c>
      <c r="CO82" s="18">
        <f>'март 2016 '!CO77+'февраль 2016'!CO76+'январь 2016'!CO77</f>
        <v>0</v>
      </c>
      <c r="CP82" s="18">
        <f>'март 2016 '!CP77+'февраль 2016'!CP76+'январь 2016'!CP77</f>
        <v>0</v>
      </c>
      <c r="CQ82" s="18">
        <f>'март 2016 '!CQ77+'февраль 2016'!CQ76+'январь 2016'!CQ77</f>
        <v>0</v>
      </c>
      <c r="CR82" s="18">
        <f>'март 2016 '!CR77+'февраль 2016'!CR76+'январь 2016'!CR77</f>
        <v>0</v>
      </c>
      <c r="CS82" s="18">
        <f>'март 2016 '!CS77+'февраль 2016'!CS76+'январь 2016'!CS77</f>
        <v>0</v>
      </c>
      <c r="CT82" s="18">
        <f>'март 2016 '!CT77+'февраль 2016'!CT76+'январь 2016'!CT77</f>
        <v>0</v>
      </c>
      <c r="CU82" s="18">
        <f>'март 2016 '!CU77+'февраль 2016'!CU76+'январь 2016'!CU77</f>
        <v>0</v>
      </c>
      <c r="CV82" s="18">
        <f>'март 2016 '!CV77+'февраль 2016'!CV76+'январь 2016'!CV77</f>
        <v>0</v>
      </c>
      <c r="CW82" s="18">
        <f>'март 2016 '!CW77+'февраль 2016'!CW76+'январь 2016'!CW77</f>
        <v>0</v>
      </c>
      <c r="CX82" s="18">
        <f>'март 2016 '!CX77+'февраль 2016'!CX76+'январь 2016'!CX77</f>
        <v>0</v>
      </c>
      <c r="CY82" s="18">
        <f>'март 2016 '!CY77+'февраль 2016'!CY76+'январь 2016'!CY77</f>
        <v>0</v>
      </c>
      <c r="CZ82" s="18">
        <f>'март 2016 '!CZ77+'февраль 2016'!CZ76+'январь 2016'!CZ77</f>
        <v>0</v>
      </c>
      <c r="DA82" s="18">
        <f>'март 2016 '!DA77+'февраль 2016'!DA76+'январь 2016'!DA77</f>
        <v>0</v>
      </c>
      <c r="DB82" s="18">
        <f>'март 2016 '!DB77+'февраль 2016'!DB76+'январь 2016'!DB77</f>
        <v>0</v>
      </c>
      <c r="DC82" s="18">
        <f>'март 2016 '!DC77+'февраль 2016'!DC76+'январь 2016'!DC77</f>
        <v>0</v>
      </c>
      <c r="DD82" s="18">
        <f>'март 2016 '!DD77+'февраль 2016'!DD76+'январь 2016'!DD77</f>
        <v>0</v>
      </c>
      <c r="DE82" s="18">
        <f>'март 2016 '!DE77+'февраль 2016'!DE76+'январь 2016'!DE77</f>
        <v>0</v>
      </c>
      <c r="DF82" s="18">
        <f>'март 2016 '!DF77+'февраль 2016'!DF76+'январь 2016'!DF77</f>
        <v>0</v>
      </c>
      <c r="DG82" s="18">
        <f>'март 2016 '!DG77+'февраль 2016'!DG76+'январь 2016'!DG77</f>
        <v>0</v>
      </c>
      <c r="DH82" s="18">
        <f>'март 2016 '!DH77+'февраль 2016'!DH76+'январь 2016'!DH77</f>
        <v>0</v>
      </c>
      <c r="DI82" s="18">
        <f>'март 2016 '!DI77+'февраль 2016'!DI76+'январь 2016'!DI77</f>
        <v>0</v>
      </c>
      <c r="DJ82" s="18">
        <f>'март 2016 '!DJ77+'февраль 2016'!DJ76+'январь 2016'!DJ77</f>
        <v>0</v>
      </c>
      <c r="DK82" s="18">
        <f>'март 2016 '!DK77+'февраль 2016'!DK76+'январь 2016'!DK77</f>
        <v>2</v>
      </c>
      <c r="DL82" s="18">
        <f>'март 2016 '!DL77+'февраль 2016'!DL76+'январь 2016'!DL77</f>
        <v>0</v>
      </c>
      <c r="DM82" s="18">
        <f>'март 2016 '!DM77+'февраль 2016'!DM76+'январь 2016'!DM77</f>
        <v>0</v>
      </c>
      <c r="DN82" s="18">
        <f>'март 2016 '!DN77+'февраль 2016'!DN76+'январь 2016'!DN77</f>
        <v>0</v>
      </c>
      <c r="DO82" s="18">
        <f>'март 2016 '!DO77+'февраль 2016'!DO76+'январь 2016'!DO77</f>
        <v>0</v>
      </c>
      <c r="DP82" s="18">
        <f>'март 2016 '!DP77+'февраль 2016'!DP76+'январь 2016'!DP77</f>
        <v>0</v>
      </c>
      <c r="DQ82" s="18">
        <f>'март 2016 '!DQ77+'февраль 2016'!DQ76+'январь 2016'!DQ77</f>
        <v>0</v>
      </c>
      <c r="DR82" s="18">
        <f>'март 2016 '!DR77+'февраль 2016'!DR76+'январь 2016'!DR77</f>
        <v>0</v>
      </c>
      <c r="DS82" s="18">
        <f>'март 2016 '!DS77+'февраль 2016'!DS76+'январь 2016'!DS77</f>
        <v>0</v>
      </c>
      <c r="DT82" s="18">
        <f>'март 2016 '!DT77+'февраль 2016'!DT76+'январь 2016'!DT77</f>
        <v>0</v>
      </c>
      <c r="DU82" s="18">
        <f>'март 2016 '!DU77+'февраль 2016'!DU76+'январь 2016'!DU77</f>
        <v>0</v>
      </c>
      <c r="DV82" s="18">
        <f>'март 2016 '!DV77+'февраль 2016'!DV76+'январь 2016'!DV77</f>
        <v>0</v>
      </c>
      <c r="DW82" s="18">
        <f>'март 2016 '!DW77+'февраль 2016'!DW76+'январь 2016'!DW77</f>
        <v>0</v>
      </c>
      <c r="DX82" s="18">
        <f>'март 2016 '!DX77+'февраль 2016'!DX76+'январь 2016'!DX77</f>
        <v>0</v>
      </c>
      <c r="DY82" s="18">
        <f>'март 2016 '!DY77+'февраль 2016'!DY76+'январь 2016'!DY77</f>
        <v>0</v>
      </c>
      <c r="DZ82" s="18">
        <f>'март 2016 '!DZ77+'февраль 2016'!DZ76+'январь 2016'!DZ77</f>
        <v>0</v>
      </c>
      <c r="EA82" s="18">
        <f>'март 2016 '!EA77+'февраль 2016'!EA76+'январь 2016'!EA77</f>
        <v>0</v>
      </c>
      <c r="EB82" s="18">
        <f>'март 2016 '!EB77+'февраль 2016'!EB76+'январь 2016'!EB77</f>
        <v>0</v>
      </c>
      <c r="EC82" s="18">
        <f>'март 2016 '!EC77+'февраль 2016'!EC76+'январь 2016'!EC77</f>
        <v>0</v>
      </c>
      <c r="ED82" s="18">
        <f>'март 2016 '!ED77+'февраль 2016'!ED76+'январь 2016'!ED77</f>
        <v>0</v>
      </c>
      <c r="EE82" s="18">
        <f>'март 2016 '!EE77+'февраль 2016'!EE76+'январь 2016'!EE77</f>
        <v>0</v>
      </c>
      <c r="EF82" s="18">
        <f>'март 2016 '!EF77+'февраль 2016'!EF76+'январь 2016'!EF77</f>
        <v>0</v>
      </c>
      <c r="EG82" s="18">
        <f>'март 2016 '!EG77+'февраль 2016'!EG76+'январь 2016'!EG77</f>
        <v>0</v>
      </c>
      <c r="EH82" s="18">
        <f>'март 2016 '!EH77+'февраль 2016'!EH76+'январь 2016'!EH77</f>
        <v>0</v>
      </c>
      <c r="EI82" s="18">
        <f>'март 2016 '!EI77+'февраль 2016'!EI76+'январь 2016'!EI77</f>
        <v>0</v>
      </c>
      <c r="EJ82" s="18">
        <f>'март 2016 '!EJ77+'февраль 2016'!EJ76+'январь 2016'!EJ77</f>
        <v>0</v>
      </c>
      <c r="EK82" s="18">
        <f>'март 2016 '!EK77+'февраль 2016'!EK76+'январь 2016'!EK77</f>
        <v>0</v>
      </c>
      <c r="EL82" s="18">
        <f>'март 2016 '!EL77+'февраль 2016'!EL76+'январь 2016'!EL77</f>
        <v>0</v>
      </c>
      <c r="EM82" s="18">
        <f>'март 2016 '!EM77+'февраль 2016'!EM76+'январь 2016'!EM77</f>
        <v>0</v>
      </c>
      <c r="EN82" s="18">
        <f>'март 2016 '!EN77+'февраль 2016'!EN76+'январь 2016'!EN77</f>
        <v>0</v>
      </c>
      <c r="EO82" s="18">
        <f>'март 2016 '!EO77+'февраль 2016'!EO76+'январь 2016'!EO77</f>
        <v>0</v>
      </c>
      <c r="EP82" s="18">
        <f>'март 2016 '!EP77+'февраль 2016'!EP76+'январь 2016'!EP77</f>
        <v>0</v>
      </c>
      <c r="EQ82" s="18">
        <f>'март 2016 '!EQ77+'февраль 2016'!EQ76+'январь 2016'!EQ77</f>
        <v>0</v>
      </c>
      <c r="ER82" s="18">
        <f>'март 2016 '!ER77+'февраль 2016'!ER76+'январь 2016'!ER77</f>
        <v>0</v>
      </c>
      <c r="ES82" s="18">
        <f>'март 2016 '!ES77+'февраль 2016'!ES76+'январь 2016'!ES77</f>
        <v>0</v>
      </c>
      <c r="ET82" s="18">
        <f>'март 2016 '!ET77+'февраль 2016'!ET76+'январь 2016'!ET77</f>
        <v>0</v>
      </c>
      <c r="EU82" s="18">
        <f>'март 2016 '!EU77+'февраль 2016'!EU76+'январь 2016'!EU77</f>
        <v>0</v>
      </c>
      <c r="EV82" s="18">
        <f>'март 2016 '!EV77+'февраль 2016'!EV76+'январь 2016'!EV77</f>
        <v>0</v>
      </c>
      <c r="EW82" s="18">
        <f>'март 2016 '!EW77+'февраль 2016'!EW76+'январь 2016'!EW77</f>
        <v>0</v>
      </c>
      <c r="EX82" s="18">
        <f>'март 2016 '!EX77+'февраль 2016'!EX76+'январь 2016'!EX77</f>
        <v>0</v>
      </c>
      <c r="EY82" s="18">
        <f>'март 2016 '!EY77+'февраль 2016'!EY76+'январь 2016'!EY77</f>
        <v>0</v>
      </c>
      <c r="EZ82" s="18">
        <f>'март 2016 '!EZ77+'февраль 2016'!EZ76+'январь 2016'!EZ77</f>
        <v>0</v>
      </c>
      <c r="FA82" s="18">
        <f>'март 2016 '!FA77+'февраль 2016'!FA76+'январь 2016'!FA77</f>
        <v>0</v>
      </c>
      <c r="FB82" s="18">
        <f>'март 2016 '!FB77+'февраль 2016'!FB76+'январь 2016'!FB77</f>
        <v>0</v>
      </c>
      <c r="FC82" s="18">
        <f>'март 2016 '!FC77+'февраль 2016'!FC76+'январь 2016'!FC77</f>
        <v>0</v>
      </c>
      <c r="FD82" s="18">
        <f>'март 2016 '!FD77+'февраль 2016'!FD76+'январь 2016'!FD77</f>
        <v>0</v>
      </c>
      <c r="FE82" s="18">
        <f>'март 2016 '!FE77+'февраль 2016'!FE76+'январь 2016'!FE77</f>
        <v>0</v>
      </c>
      <c r="FF82" s="18">
        <f>'март 2016 '!FF77+'февраль 2016'!FF76+'январь 2016'!FF77</f>
        <v>0</v>
      </c>
      <c r="FG82" s="18">
        <f>'март 2016 '!FG77+'февраль 2016'!FG76+'январь 2016'!FG77</f>
        <v>0</v>
      </c>
      <c r="FH82" s="18">
        <f>'март 2016 '!FH77+'февраль 2016'!FH76+'январь 2016'!FH77</f>
        <v>0</v>
      </c>
      <c r="FI82" s="18">
        <f>'март 2016 '!FI77+'февраль 2016'!FI76+'январь 2016'!FI77</f>
        <v>0</v>
      </c>
      <c r="FJ82" s="18">
        <f>'март 2016 '!FJ77+'февраль 2016'!FJ76+'январь 2016'!FJ77</f>
        <v>0</v>
      </c>
      <c r="FK82" s="18">
        <f>'март 2016 '!FK77+'февраль 2016'!FK76+'январь 2016'!FK77</f>
        <v>0</v>
      </c>
      <c r="FL82" s="18">
        <f>'март 2016 '!FL77+'февраль 2016'!FL76+'январь 2016'!FL77</f>
        <v>0</v>
      </c>
      <c r="FM82" s="18">
        <f>'март 2016 '!FM77+'февраль 2016'!FM76+'январь 2016'!FM77</f>
        <v>0</v>
      </c>
      <c r="FN82" s="18">
        <f>'март 2016 '!FN77+'февраль 2016'!FN76+'январь 2016'!FN77</f>
        <v>0</v>
      </c>
      <c r="FO82" s="18">
        <f>'март 2016 '!FO77+'февраль 2016'!FO76+'январь 2016'!FO77</f>
        <v>1</v>
      </c>
      <c r="FP82" s="18">
        <f>'март 2016 '!FP77+'февраль 2016'!FP76+'январь 2016'!FP77</f>
        <v>0</v>
      </c>
      <c r="FQ82" s="18">
        <f>'март 2016 '!FQ77+'февраль 2016'!FQ76+'январь 2016'!FQ77</f>
        <v>0</v>
      </c>
      <c r="FR82" s="18">
        <f>'март 2016 '!FR77+'февраль 2016'!FR76+'январь 2016'!FR77</f>
        <v>0</v>
      </c>
      <c r="FS82" s="18">
        <f>'март 2016 '!FS77+'февраль 2016'!FS76+'январь 2016'!FS77</f>
        <v>0</v>
      </c>
      <c r="FT82" s="18">
        <f>'март 2016 '!FT77+'февраль 2016'!FT76+'январь 2016'!FT77</f>
        <v>0</v>
      </c>
      <c r="FU82" s="18">
        <f>'март 2016 '!FU77+'февраль 2016'!FU76+'январь 2016'!FU77</f>
        <v>0</v>
      </c>
      <c r="FV82" s="18">
        <f>'март 2016 '!FV77+'февраль 2016'!FV76+'январь 2016'!FV77</f>
        <v>0</v>
      </c>
      <c r="FW82" s="18">
        <f>'март 2016 '!FW77+'февраль 2016'!FW76+'январь 2016'!FW77</f>
        <v>0</v>
      </c>
      <c r="FX82" s="18">
        <f>'март 2016 '!FX77+'февраль 2016'!FX76+'январь 2016'!FX77</f>
        <v>0</v>
      </c>
      <c r="FY82" s="18">
        <f>'март 2016 '!FY77+'февраль 2016'!FY76+'январь 2016'!FY77</f>
        <v>0</v>
      </c>
      <c r="FZ82" s="18">
        <f>'март 2016 '!FZ77+'февраль 2016'!FZ76+'январь 2016'!FZ77</f>
        <v>0</v>
      </c>
      <c r="GA82" s="18">
        <f>'март 2016 '!GA77+'февраль 2016'!GA76+'январь 2016'!GA77</f>
        <v>0</v>
      </c>
      <c r="GB82" s="18">
        <f>'март 2016 '!GB77+'февраль 2016'!GB76+'январь 2016'!GB77</f>
        <v>0</v>
      </c>
      <c r="GC82" s="18">
        <f>'март 2016 '!GC77+'февраль 2016'!GC76+'январь 2016'!GC77</f>
        <v>0</v>
      </c>
      <c r="GD82" s="18">
        <f>'март 2016 '!GD77+'февраль 2016'!GD76+'январь 2016'!GD77</f>
        <v>0</v>
      </c>
      <c r="GE82" s="18">
        <f>'март 2016 '!GE77+'февраль 2016'!GE76+'январь 2016'!GE77</f>
        <v>0</v>
      </c>
      <c r="GF82" s="18">
        <f>'март 2016 '!GF77+'февраль 2016'!GF76+'январь 2016'!GF77</f>
        <v>0</v>
      </c>
      <c r="GG82" s="18">
        <f>'март 2016 '!GG77+'февраль 2016'!GG76+'январь 2016'!GG77</f>
        <v>0</v>
      </c>
      <c r="GH82" s="18">
        <f>'март 2016 '!GH77+'февраль 2016'!GH76+'январь 2016'!GH77</f>
        <v>0</v>
      </c>
      <c r="GI82" s="18">
        <f>'март 2016 '!GI77+'февраль 2016'!GI76+'январь 2016'!GI77</f>
        <v>0</v>
      </c>
      <c r="GJ82" s="18">
        <f>'март 2016 '!GJ77+'февраль 2016'!GJ76+'январь 2016'!GJ77</f>
        <v>0</v>
      </c>
      <c r="GK82" s="18">
        <f>'март 2016 '!GK77+'февраль 2016'!GK76+'январь 2016'!GK77</f>
        <v>0</v>
      </c>
      <c r="GL82" s="18">
        <f>'март 2016 '!GL77+'февраль 2016'!GL76+'январь 2016'!GL77</f>
        <v>0</v>
      </c>
      <c r="GM82" s="18">
        <f>'март 2016 '!GM77+'февраль 2016'!GM76+'январь 2016'!GM77</f>
        <v>0</v>
      </c>
      <c r="GN82" s="18">
        <f>'март 2016 '!GN77+'февраль 2016'!GN76+'январь 2016'!GN77</f>
        <v>0</v>
      </c>
      <c r="GO82" s="18">
        <f>'март 2016 '!GO77+'февраль 2016'!GO76+'январь 2016'!GO77</f>
        <v>0</v>
      </c>
      <c r="GP82" s="18">
        <f>'март 2016 '!GP77+'февраль 2016'!GP76+'январь 2016'!GP77</f>
        <v>0</v>
      </c>
      <c r="GQ82" s="18">
        <f>'март 2016 '!GQ77+'февраль 2016'!GQ76+'январь 2016'!GQ77</f>
        <v>0</v>
      </c>
      <c r="GR82" s="18">
        <f>'март 2016 '!GR77+'февраль 2016'!GR76+'январь 2016'!GR77</f>
        <v>0</v>
      </c>
      <c r="GS82" s="18">
        <f>'март 2016 '!GS77+'февраль 2016'!GS76+'январь 2016'!GS77</f>
        <v>0</v>
      </c>
      <c r="GT82" s="18">
        <f>'март 2016 '!GT77+'февраль 2016'!GT76+'январь 2016'!GT77</f>
        <v>0</v>
      </c>
      <c r="GU82" s="18">
        <f>'март 2016 '!GU77+'февраль 2016'!GU76+'январь 2016'!GU77</f>
        <v>0</v>
      </c>
      <c r="GV82" s="18">
        <f>'март 2016 '!GV77+'февраль 2016'!GV76+'январь 2016'!GV77</f>
        <v>0</v>
      </c>
      <c r="GW82" s="18">
        <f>'март 2016 '!GW77+'февраль 2016'!GW76+'январь 2016'!GW77</f>
        <v>0</v>
      </c>
      <c r="GX82" s="18">
        <f>'март 2016 '!GX77+'февраль 2016'!GX76+'январь 2016'!GX77</f>
        <v>0</v>
      </c>
      <c r="GY82" s="18">
        <f>'март 2016 '!GY77+'февраль 2016'!GY76+'январь 2016'!GY77</f>
        <v>0</v>
      </c>
      <c r="GZ82" s="18">
        <f>'март 2016 '!GZ77+'февраль 2016'!GZ76+'январь 2016'!GZ77</f>
        <v>0</v>
      </c>
      <c r="HA82" s="18">
        <f>'март 2016 '!HA77+'февраль 2016'!HA76+'январь 2016'!HA77</f>
        <v>0</v>
      </c>
      <c r="HB82" s="18">
        <f>'март 2016 '!HB77+'февраль 2016'!HB76+'январь 2016'!HB77</f>
        <v>0</v>
      </c>
      <c r="HC82" s="18">
        <f>'март 2016 '!HC77+'февраль 2016'!HC76+'январь 2016'!HC77</f>
        <v>0</v>
      </c>
      <c r="HD82" s="18">
        <f>'март 2016 '!HD77+'февраль 2016'!HD76+'январь 2016'!HD77</f>
        <v>0</v>
      </c>
      <c r="HE82" s="18">
        <f>'март 2016 '!HE77+'февраль 2016'!HE76+'январь 2016'!HE77</f>
        <v>0</v>
      </c>
      <c r="HF82" s="18">
        <f>'март 2016 '!HF77+'февраль 2016'!HF76+'январь 2016'!HF77</f>
        <v>0</v>
      </c>
      <c r="HG82" s="18">
        <f>'март 2016 '!HG77+'февраль 2016'!HG76+'январь 2016'!HG77</f>
        <v>0</v>
      </c>
      <c r="HH82" s="18">
        <f>'март 2016 '!HH77+'февраль 2016'!HH76+'январь 2016'!HH77</f>
        <v>0</v>
      </c>
      <c r="HI82" s="18">
        <f>'март 2016 '!HI77+'февраль 2016'!HI76+'январь 2016'!HI77</f>
        <v>0</v>
      </c>
      <c r="HJ82" s="18">
        <f>'март 2016 '!HJ77+'февраль 2016'!HJ76+'январь 2016'!HJ77</f>
        <v>0</v>
      </c>
      <c r="HK82" s="18">
        <f>'март 2016 '!HK77+'февраль 2016'!HK76+'январь 2016'!HK77</f>
        <v>0</v>
      </c>
      <c r="HL82" s="18">
        <f>'март 2016 '!HL77+'февраль 2016'!HL76+'январь 2016'!HL77</f>
        <v>0</v>
      </c>
      <c r="HM82" s="18">
        <f>'март 2016 '!HM77+'февраль 2016'!HM76+'январь 2016'!HM77</f>
        <v>0</v>
      </c>
      <c r="HN82" s="18">
        <f>'март 2016 '!HN77+'февраль 2016'!HN76+'январь 2016'!HN77</f>
        <v>0</v>
      </c>
      <c r="HO82" s="18">
        <f>'март 2016 '!HO77+'февраль 2016'!HO76+'январь 2016'!HO77</f>
        <v>0</v>
      </c>
      <c r="HP82" s="18">
        <f>'март 2016 '!HP77+'февраль 2016'!HP76+'январь 2016'!HP77</f>
        <v>0</v>
      </c>
      <c r="HQ82" s="18">
        <f>'март 2016 '!HQ77+'февраль 2016'!HQ76+'январь 2016'!HQ77</f>
        <v>0</v>
      </c>
      <c r="HR82" s="18">
        <f>'март 2016 '!HR77+'февраль 2016'!HR76+'январь 2016'!HR77</f>
        <v>0</v>
      </c>
      <c r="HS82" s="18">
        <f>'март 2016 '!HS77+'февраль 2016'!HS76+'январь 2016'!HS77</f>
        <v>0</v>
      </c>
      <c r="HT82" s="18">
        <f>'март 2016 '!HT77+'февраль 2016'!HT76+'январь 2016'!HT77</f>
        <v>0</v>
      </c>
      <c r="HU82" s="18">
        <f>'март 2016 '!HU77+'февраль 2016'!HU76+'январь 2016'!HU77</f>
        <v>0</v>
      </c>
      <c r="HV82" s="18">
        <f>'март 2016 '!HV77+'февраль 2016'!HV76+'январь 2016'!HV77</f>
        <v>0</v>
      </c>
      <c r="HW82" s="18">
        <f>'март 2016 '!HW77+'февраль 2016'!HW76+'январь 2016'!HW77</f>
        <v>0</v>
      </c>
      <c r="HX82" s="18">
        <f>'март 2016 '!HX77+'февраль 2016'!HX76+'январь 2016'!HX77</f>
        <v>0</v>
      </c>
      <c r="HY82" s="18">
        <f>'март 2016 '!HY77+'февраль 2016'!HY76+'январь 2016'!HY77</f>
        <v>0</v>
      </c>
      <c r="HZ82" s="18">
        <f>'март 2016 '!HZ77+'февраль 2016'!HZ76+'январь 2016'!HZ77</f>
        <v>0</v>
      </c>
      <c r="IA82" s="18">
        <f>'март 2016 '!IA77+'февраль 2016'!IA76+'январь 2016'!IA77</f>
        <v>0</v>
      </c>
      <c r="IB82" s="18">
        <f>'март 2016 '!IB77+'февраль 2016'!IB76+'январь 2016'!IB77</f>
        <v>0</v>
      </c>
      <c r="IC82" s="18">
        <f>'март 2016 '!IC77+'февраль 2016'!IC76+'январь 2016'!IC77</f>
        <v>0</v>
      </c>
      <c r="ID82" s="18">
        <f>'март 2016 '!ID77+'февраль 2016'!ID76+'январь 2016'!ID77</f>
        <v>7</v>
      </c>
      <c r="IE82" s="18">
        <f>'март 2016 '!IE77+'февраль 2016'!IE76+'январь 2016'!IE77</f>
        <v>0</v>
      </c>
      <c r="IF82" s="18">
        <f>'март 2016 '!IF77+'февраль 2016'!IF76+'январь 2016'!IF77</f>
        <v>0</v>
      </c>
    </row>
    <row r="83" spans="1:240" ht="13.5" customHeight="1">
      <c r="A83" s="15"/>
      <c r="B83" s="44"/>
      <c r="C83" s="16" t="s">
        <v>17</v>
      </c>
      <c r="D83" s="39">
        <f t="shared" si="6"/>
        <v>15.516000000000002</v>
      </c>
      <c r="E83" s="25">
        <f t="shared" si="7"/>
        <v>15.516000000000002</v>
      </c>
      <c r="F83" s="25"/>
      <c r="G83" s="18">
        <f>'март 2016 '!G78+'февраль 2016'!G77+'январь 2016'!G78</f>
        <v>0</v>
      </c>
      <c r="H83" s="18">
        <f>'март 2016 '!H78+'февраль 2016'!H77+'январь 2016'!H78</f>
        <v>0</v>
      </c>
      <c r="I83" s="18">
        <f>'март 2016 '!I78+'февраль 2016'!I77+'январь 2016'!I78</f>
        <v>0</v>
      </c>
      <c r="J83" s="18">
        <f>'март 2016 '!J78+'февраль 2016'!J77+'январь 2016'!J78</f>
        <v>0</v>
      </c>
      <c r="K83" s="18">
        <f>'март 2016 '!K78+'февраль 2016'!K77+'январь 2016'!K78</f>
        <v>0</v>
      </c>
      <c r="L83" s="18">
        <f>'март 2016 '!L78+'февраль 2016'!L77+'январь 2016'!L78</f>
        <v>0</v>
      </c>
      <c r="M83" s="18">
        <f>'март 2016 '!M78+'февраль 2016'!M77+'январь 2016'!M78</f>
        <v>0</v>
      </c>
      <c r="N83" s="18">
        <f>'март 2016 '!N78+'февраль 2016'!N77+'январь 2016'!N78</f>
        <v>0</v>
      </c>
      <c r="O83" s="18">
        <f>'март 2016 '!O78+'февраль 2016'!O77+'январь 2016'!O78</f>
        <v>0</v>
      </c>
      <c r="P83" s="18">
        <f>'март 2016 '!P78+'февраль 2016'!P77+'январь 2016'!P78</f>
        <v>0</v>
      </c>
      <c r="Q83" s="18">
        <f>'март 2016 '!Q78+'февраль 2016'!Q77+'январь 2016'!Q78</f>
        <v>0</v>
      </c>
      <c r="R83" s="18">
        <f>'март 2016 '!R78+'февраль 2016'!R77+'январь 2016'!R78</f>
        <v>0</v>
      </c>
      <c r="S83" s="18">
        <f>'март 2016 '!S78+'февраль 2016'!S77+'январь 2016'!S78</f>
        <v>0</v>
      </c>
      <c r="T83" s="18">
        <f>'март 2016 '!T78+'февраль 2016'!T77+'январь 2016'!T78</f>
        <v>0</v>
      </c>
      <c r="U83" s="18">
        <f>'март 2016 '!U78+'февраль 2016'!U77+'январь 2016'!U78</f>
        <v>0</v>
      </c>
      <c r="V83" s="18">
        <f>'март 2016 '!V78+'февраль 2016'!V77+'январь 2016'!V78</f>
        <v>0</v>
      </c>
      <c r="W83" s="18">
        <f>'март 2016 '!W78+'февраль 2016'!W77+'январь 2016'!W78</f>
        <v>0</v>
      </c>
      <c r="X83" s="18">
        <f>'март 2016 '!X78+'февраль 2016'!X77+'январь 2016'!X78</f>
        <v>0</v>
      </c>
      <c r="Y83" s="18">
        <f>'март 2016 '!Y78+'февраль 2016'!Y77+'январь 2016'!Y78</f>
        <v>0</v>
      </c>
      <c r="Z83" s="18">
        <f>'март 2016 '!Z78+'февраль 2016'!Z77+'январь 2016'!Z78</f>
        <v>0</v>
      </c>
      <c r="AA83" s="18">
        <f>'март 2016 '!AA78+'февраль 2016'!AA77+'январь 2016'!AA78</f>
        <v>0</v>
      </c>
      <c r="AB83" s="18">
        <f>'март 2016 '!AB78+'февраль 2016'!AB77+'январь 2016'!AB78</f>
        <v>0</v>
      </c>
      <c r="AC83" s="18">
        <f>'март 2016 '!AC78+'февраль 2016'!AC77+'январь 2016'!AC78</f>
        <v>0</v>
      </c>
      <c r="AD83" s="18">
        <f>'март 2016 '!AD78+'февраль 2016'!AD77+'январь 2016'!AD78</f>
        <v>0</v>
      </c>
      <c r="AE83" s="18">
        <f>'март 2016 '!AE78+'февраль 2016'!AE77+'январь 2016'!AE78</f>
        <v>0</v>
      </c>
      <c r="AF83" s="18">
        <f>'март 2016 '!AF78+'февраль 2016'!AF77+'январь 2016'!AF78</f>
        <v>0</v>
      </c>
      <c r="AG83" s="18">
        <f>'март 2016 '!AG78+'февраль 2016'!AG77+'январь 2016'!AG78</f>
        <v>0</v>
      </c>
      <c r="AH83" s="18">
        <f>'март 2016 '!AH78+'февраль 2016'!AH77+'январь 2016'!AH78</f>
        <v>0</v>
      </c>
      <c r="AI83" s="18">
        <f>'март 2016 '!AI78+'февраль 2016'!AI77+'январь 2016'!AI78</f>
        <v>0</v>
      </c>
      <c r="AJ83" s="18">
        <f>'март 2016 '!AJ78+'февраль 2016'!AJ77+'январь 2016'!AJ78</f>
        <v>0</v>
      </c>
      <c r="AK83" s="18">
        <f>'март 2016 '!AK78+'февраль 2016'!AK77+'январь 2016'!AK78</f>
        <v>0</v>
      </c>
      <c r="AL83" s="18">
        <f>'март 2016 '!AL78+'февраль 2016'!AL77+'январь 2016'!AL78</f>
        <v>0</v>
      </c>
      <c r="AM83" s="18">
        <f>'март 2016 '!AM78+'февраль 2016'!AM77+'январь 2016'!AM78</f>
        <v>0</v>
      </c>
      <c r="AN83" s="18">
        <f>'март 2016 '!AN78+'февраль 2016'!AN77+'январь 2016'!AN78</f>
        <v>0</v>
      </c>
      <c r="AO83" s="18">
        <f>'март 2016 '!AO78+'февраль 2016'!AO77+'январь 2016'!AO78</f>
        <v>0</v>
      </c>
      <c r="AP83" s="18">
        <f>'март 2016 '!AP78+'февраль 2016'!AP77+'январь 2016'!AP78</f>
        <v>0</v>
      </c>
      <c r="AQ83" s="18">
        <f>'март 2016 '!AQ78+'февраль 2016'!AQ77+'январь 2016'!AQ78</f>
        <v>0</v>
      </c>
      <c r="AR83" s="18">
        <f>'март 2016 '!AR78+'февраль 2016'!AR77+'январь 2016'!AR78</f>
        <v>0</v>
      </c>
      <c r="AS83" s="18">
        <f>'март 2016 '!AS78+'февраль 2016'!AS77+'январь 2016'!AS78</f>
        <v>0</v>
      </c>
      <c r="AT83" s="18">
        <f>'март 2016 '!AT78+'февраль 2016'!AT77+'январь 2016'!AT78</f>
        <v>0</v>
      </c>
      <c r="AU83" s="18">
        <f>'март 2016 '!AU78+'февраль 2016'!AU77+'январь 2016'!AU78</f>
        <v>1.69</v>
      </c>
      <c r="AV83" s="18">
        <f>'март 2016 '!AV78+'февраль 2016'!AV77+'январь 2016'!AV78</f>
        <v>0</v>
      </c>
      <c r="AW83" s="18">
        <f>'март 2016 '!AW78+'февраль 2016'!AW77+'январь 2016'!AW78</f>
        <v>0</v>
      </c>
      <c r="AX83" s="18">
        <f>'март 2016 '!AX78+'февраль 2016'!AX77+'январь 2016'!AX78</f>
        <v>0</v>
      </c>
      <c r="AY83" s="18">
        <f>'март 2016 '!AY78+'февраль 2016'!AY77+'январь 2016'!AY78</f>
        <v>0</v>
      </c>
      <c r="AZ83" s="18">
        <f>'март 2016 '!AZ78+'февраль 2016'!AZ77+'январь 2016'!AZ78</f>
        <v>0</v>
      </c>
      <c r="BA83" s="18">
        <f>'март 2016 '!BA78+'февраль 2016'!BA77+'январь 2016'!BA78</f>
        <v>0</v>
      </c>
      <c r="BB83" s="18">
        <f>'март 2016 '!BB78+'февраль 2016'!BB77+'январь 2016'!BB78</f>
        <v>0</v>
      </c>
      <c r="BC83" s="18">
        <f>'март 2016 '!BC78+'февраль 2016'!BC77+'январь 2016'!BC78</f>
        <v>0</v>
      </c>
      <c r="BD83" s="18">
        <f>'март 2016 '!BD78+'февраль 2016'!BD77+'январь 2016'!BD78</f>
        <v>0</v>
      </c>
      <c r="BE83" s="18">
        <f>'март 2016 '!BE78+'февраль 2016'!BE77+'январь 2016'!BE78</f>
        <v>0</v>
      </c>
      <c r="BF83" s="18">
        <f>'март 2016 '!BF78+'февраль 2016'!BF77+'январь 2016'!BF78</f>
        <v>0</v>
      </c>
      <c r="BG83" s="18">
        <f>'март 2016 '!BG78+'февраль 2016'!BG77+'январь 2016'!BG78</f>
        <v>0</v>
      </c>
      <c r="BH83" s="18">
        <f>'март 2016 '!BH78+'февраль 2016'!BH77+'январь 2016'!BH78</f>
        <v>0</v>
      </c>
      <c r="BI83" s="18">
        <f>'март 2016 '!BI78+'февраль 2016'!BI77+'январь 2016'!BI78</f>
        <v>0</v>
      </c>
      <c r="BJ83" s="18">
        <f>'март 2016 '!BJ78+'февраль 2016'!BJ77+'январь 2016'!BJ78</f>
        <v>0</v>
      </c>
      <c r="BK83" s="18">
        <f>'март 2016 '!BK78+'февраль 2016'!BK77+'январь 2016'!BK78</f>
        <v>0</v>
      </c>
      <c r="BL83" s="18">
        <f>'март 2016 '!BL78+'февраль 2016'!BL77+'январь 2016'!BL78</f>
        <v>0</v>
      </c>
      <c r="BM83" s="18">
        <f>'март 2016 '!BM78+'февраль 2016'!BM77+'январь 2016'!BM78</f>
        <v>0</v>
      </c>
      <c r="BN83" s="18">
        <f>'март 2016 '!BN78+'февраль 2016'!BN77+'январь 2016'!BN78</f>
        <v>0</v>
      </c>
      <c r="BO83" s="18">
        <f>'март 2016 '!BO78+'февраль 2016'!BO77+'январь 2016'!BO78</f>
        <v>0</v>
      </c>
      <c r="BP83" s="18">
        <f>'март 2016 '!BP78+'февраль 2016'!BP77+'январь 2016'!BP78</f>
        <v>0</v>
      </c>
      <c r="BQ83" s="18">
        <f>'март 2016 '!BQ78+'февраль 2016'!BQ77+'январь 2016'!BQ78</f>
        <v>0</v>
      </c>
      <c r="BR83" s="18">
        <f>'март 2016 '!BR78+'февраль 2016'!BR77+'январь 2016'!BR78</f>
        <v>0</v>
      </c>
      <c r="BS83" s="18">
        <f>'март 2016 '!BS78+'февраль 2016'!BS77+'январь 2016'!BS78</f>
        <v>0</v>
      </c>
      <c r="BT83" s="18">
        <f>'март 2016 '!BT78+'февраль 2016'!BT77+'январь 2016'!BT78</f>
        <v>0</v>
      </c>
      <c r="BU83" s="18">
        <f>'март 2016 '!BU78+'февраль 2016'!BU77+'январь 2016'!BU78</f>
        <v>0</v>
      </c>
      <c r="BV83" s="18">
        <f>'март 2016 '!BV78+'февраль 2016'!BV77+'январь 2016'!BV78</f>
        <v>0</v>
      </c>
      <c r="BW83" s="18">
        <f>'март 2016 '!BW78+'февраль 2016'!BW77+'январь 2016'!BW78</f>
        <v>0</v>
      </c>
      <c r="BX83" s="18">
        <f>'март 2016 '!BX78+'февраль 2016'!BX77+'январь 2016'!BX78</f>
        <v>0</v>
      </c>
      <c r="BY83" s="18">
        <f>'март 2016 '!BY78+'февраль 2016'!BY77+'январь 2016'!BY78</f>
        <v>0</v>
      </c>
      <c r="BZ83" s="18">
        <f>'март 2016 '!BZ78+'февраль 2016'!BZ77+'январь 2016'!BZ78</f>
        <v>0</v>
      </c>
      <c r="CA83" s="18">
        <f>'март 2016 '!CA78+'февраль 2016'!CA77+'январь 2016'!CA78</f>
        <v>0</v>
      </c>
      <c r="CB83" s="18">
        <f>'март 2016 '!CB78+'февраль 2016'!CB77+'январь 2016'!CB78</f>
        <v>0</v>
      </c>
      <c r="CC83" s="18">
        <f>'март 2016 '!CC78+'февраль 2016'!CC77+'январь 2016'!CC78</f>
        <v>0</v>
      </c>
      <c r="CD83" s="18">
        <f>'март 2016 '!CD78+'февраль 2016'!CD77+'январь 2016'!CD78</f>
        <v>0</v>
      </c>
      <c r="CE83" s="18">
        <f>'март 2016 '!CE78+'февраль 2016'!CE77+'январь 2016'!CE78</f>
        <v>0</v>
      </c>
      <c r="CF83" s="18">
        <f>'март 2016 '!CF78+'февраль 2016'!CF77+'январь 2016'!CF78</f>
        <v>0</v>
      </c>
      <c r="CG83" s="18">
        <f>'март 2016 '!CG78+'февраль 2016'!CG77+'январь 2016'!CG78</f>
        <v>0</v>
      </c>
      <c r="CH83" s="18">
        <f>'март 2016 '!CH78+'февраль 2016'!CH77+'январь 2016'!CH78</f>
        <v>0</v>
      </c>
      <c r="CI83" s="18">
        <f>'март 2016 '!CI78+'февраль 2016'!CI77+'январь 2016'!CI78</f>
        <v>0</v>
      </c>
      <c r="CJ83" s="18">
        <f>'март 2016 '!CJ78+'февраль 2016'!CJ77+'январь 2016'!CJ78</f>
        <v>0</v>
      </c>
      <c r="CK83" s="18">
        <f>'март 2016 '!CK78+'февраль 2016'!CK77+'январь 2016'!CK78</f>
        <v>0</v>
      </c>
      <c r="CL83" s="18">
        <f>'март 2016 '!CL78+'февраль 2016'!CL77+'январь 2016'!CL78</f>
        <v>0</v>
      </c>
      <c r="CM83" s="18">
        <f>'март 2016 '!CM78+'февраль 2016'!CM77+'январь 2016'!CM78</f>
        <v>0</v>
      </c>
      <c r="CN83" s="18">
        <f>'март 2016 '!CN78+'февраль 2016'!CN77+'январь 2016'!CN78</f>
        <v>0</v>
      </c>
      <c r="CO83" s="18">
        <f>'март 2016 '!CO78+'февраль 2016'!CO77+'январь 2016'!CO78</f>
        <v>0</v>
      </c>
      <c r="CP83" s="18">
        <f>'март 2016 '!CP78+'февраль 2016'!CP77+'январь 2016'!CP78</f>
        <v>0</v>
      </c>
      <c r="CQ83" s="18">
        <f>'март 2016 '!CQ78+'февраль 2016'!CQ77+'январь 2016'!CQ78</f>
        <v>0</v>
      </c>
      <c r="CR83" s="18">
        <f>'март 2016 '!CR78+'февраль 2016'!CR77+'январь 2016'!CR78</f>
        <v>0</v>
      </c>
      <c r="CS83" s="18">
        <f>'март 2016 '!CS78+'февраль 2016'!CS77+'январь 2016'!CS78</f>
        <v>0</v>
      </c>
      <c r="CT83" s="18">
        <f>'март 2016 '!CT78+'февраль 2016'!CT77+'январь 2016'!CT78</f>
        <v>0</v>
      </c>
      <c r="CU83" s="18">
        <f>'март 2016 '!CU78+'февраль 2016'!CU77+'январь 2016'!CU78</f>
        <v>0</v>
      </c>
      <c r="CV83" s="18">
        <f>'март 2016 '!CV78+'февраль 2016'!CV77+'январь 2016'!CV78</f>
        <v>0</v>
      </c>
      <c r="CW83" s="18">
        <f>'март 2016 '!CW78+'февраль 2016'!CW77+'январь 2016'!CW78</f>
        <v>0</v>
      </c>
      <c r="CX83" s="18">
        <f>'март 2016 '!CX78+'февраль 2016'!CX77+'январь 2016'!CX78</f>
        <v>0</v>
      </c>
      <c r="CY83" s="18">
        <f>'март 2016 '!CY78+'февраль 2016'!CY77+'январь 2016'!CY78</f>
        <v>0</v>
      </c>
      <c r="CZ83" s="18">
        <f>'март 2016 '!CZ78+'февраль 2016'!CZ77+'январь 2016'!CZ78</f>
        <v>0</v>
      </c>
      <c r="DA83" s="18">
        <f>'март 2016 '!DA78+'февраль 2016'!DA77+'январь 2016'!DA78</f>
        <v>0</v>
      </c>
      <c r="DB83" s="18">
        <f>'март 2016 '!DB78+'февраль 2016'!DB77+'январь 2016'!DB78</f>
        <v>0</v>
      </c>
      <c r="DC83" s="18">
        <f>'март 2016 '!DC78+'февраль 2016'!DC77+'январь 2016'!DC78</f>
        <v>0</v>
      </c>
      <c r="DD83" s="18">
        <f>'март 2016 '!DD78+'февраль 2016'!DD77+'январь 2016'!DD78</f>
        <v>0</v>
      </c>
      <c r="DE83" s="18">
        <f>'март 2016 '!DE78+'февраль 2016'!DE77+'январь 2016'!DE78</f>
        <v>0</v>
      </c>
      <c r="DF83" s="18">
        <f>'март 2016 '!DF78+'февраль 2016'!DF77+'январь 2016'!DF78</f>
        <v>0</v>
      </c>
      <c r="DG83" s="18">
        <f>'март 2016 '!DG78+'февраль 2016'!DG77+'январь 2016'!DG78</f>
        <v>0</v>
      </c>
      <c r="DH83" s="18">
        <f>'март 2016 '!DH78+'февраль 2016'!DH77+'январь 2016'!DH78</f>
        <v>0</v>
      </c>
      <c r="DI83" s="18">
        <f>'март 2016 '!DI78+'февраль 2016'!DI77+'январь 2016'!DI78</f>
        <v>0</v>
      </c>
      <c r="DJ83" s="18">
        <f>'март 2016 '!DJ78+'февраль 2016'!DJ77+'январь 2016'!DJ78</f>
        <v>0</v>
      </c>
      <c r="DK83" s="18">
        <f>'март 2016 '!DK78+'февраль 2016'!DK77+'январь 2016'!DK78</f>
        <v>2.7650000000000001</v>
      </c>
      <c r="DL83" s="18">
        <f>'март 2016 '!DL78+'февраль 2016'!DL77+'январь 2016'!DL78</f>
        <v>0</v>
      </c>
      <c r="DM83" s="18">
        <f>'март 2016 '!DM78+'февраль 2016'!DM77+'январь 2016'!DM78</f>
        <v>0</v>
      </c>
      <c r="DN83" s="18">
        <f>'март 2016 '!DN78+'февраль 2016'!DN77+'январь 2016'!DN78</f>
        <v>0</v>
      </c>
      <c r="DO83" s="18">
        <f>'март 2016 '!DO78+'февраль 2016'!DO77+'январь 2016'!DO78</f>
        <v>0</v>
      </c>
      <c r="DP83" s="18">
        <f>'март 2016 '!DP78+'февраль 2016'!DP77+'январь 2016'!DP78</f>
        <v>0</v>
      </c>
      <c r="DQ83" s="18">
        <f>'март 2016 '!DQ78+'февраль 2016'!DQ77+'январь 2016'!DQ78</f>
        <v>0</v>
      </c>
      <c r="DR83" s="18">
        <f>'март 2016 '!DR78+'февраль 2016'!DR77+'январь 2016'!DR78</f>
        <v>0</v>
      </c>
      <c r="DS83" s="18">
        <f>'март 2016 '!DS78+'февраль 2016'!DS77+'январь 2016'!DS78</f>
        <v>0</v>
      </c>
      <c r="DT83" s="18">
        <f>'март 2016 '!DT78+'февраль 2016'!DT77+'январь 2016'!DT78</f>
        <v>0</v>
      </c>
      <c r="DU83" s="18">
        <f>'март 2016 '!DU78+'февраль 2016'!DU77+'январь 2016'!DU78</f>
        <v>0</v>
      </c>
      <c r="DV83" s="18">
        <f>'март 2016 '!DV78+'февраль 2016'!DV77+'январь 2016'!DV78</f>
        <v>0</v>
      </c>
      <c r="DW83" s="18">
        <f>'март 2016 '!DW78+'февраль 2016'!DW77+'январь 2016'!DW78</f>
        <v>0</v>
      </c>
      <c r="DX83" s="18">
        <f>'март 2016 '!DX78+'февраль 2016'!DX77+'январь 2016'!DX78</f>
        <v>0</v>
      </c>
      <c r="DY83" s="18">
        <f>'март 2016 '!DY78+'февраль 2016'!DY77+'январь 2016'!DY78</f>
        <v>0</v>
      </c>
      <c r="DZ83" s="18">
        <f>'март 2016 '!DZ78+'февраль 2016'!DZ77+'январь 2016'!DZ78</f>
        <v>0</v>
      </c>
      <c r="EA83" s="18">
        <f>'март 2016 '!EA78+'февраль 2016'!EA77+'январь 2016'!EA78</f>
        <v>0</v>
      </c>
      <c r="EB83" s="18">
        <f>'март 2016 '!EB78+'февраль 2016'!EB77+'январь 2016'!EB78</f>
        <v>0</v>
      </c>
      <c r="EC83" s="18">
        <f>'март 2016 '!EC78+'февраль 2016'!EC77+'январь 2016'!EC78</f>
        <v>0</v>
      </c>
      <c r="ED83" s="18">
        <f>'март 2016 '!ED78+'февраль 2016'!ED77+'январь 2016'!ED78</f>
        <v>0</v>
      </c>
      <c r="EE83" s="18">
        <f>'март 2016 '!EE78+'февраль 2016'!EE77+'январь 2016'!EE78</f>
        <v>0</v>
      </c>
      <c r="EF83" s="18">
        <f>'март 2016 '!EF78+'февраль 2016'!EF77+'январь 2016'!EF78</f>
        <v>0</v>
      </c>
      <c r="EG83" s="18">
        <f>'март 2016 '!EG78+'февраль 2016'!EG77+'январь 2016'!EG78</f>
        <v>0</v>
      </c>
      <c r="EH83" s="18">
        <f>'март 2016 '!EH78+'февраль 2016'!EH77+'январь 2016'!EH78</f>
        <v>0</v>
      </c>
      <c r="EI83" s="18">
        <f>'март 2016 '!EI78+'февраль 2016'!EI77+'январь 2016'!EI78</f>
        <v>0</v>
      </c>
      <c r="EJ83" s="18">
        <f>'март 2016 '!EJ78+'февраль 2016'!EJ77+'январь 2016'!EJ78</f>
        <v>0</v>
      </c>
      <c r="EK83" s="18">
        <f>'март 2016 '!EK78+'февраль 2016'!EK77+'январь 2016'!EK78</f>
        <v>0</v>
      </c>
      <c r="EL83" s="18">
        <f>'март 2016 '!EL78+'февраль 2016'!EL77+'январь 2016'!EL78</f>
        <v>0</v>
      </c>
      <c r="EM83" s="18">
        <f>'март 2016 '!EM78+'февраль 2016'!EM77+'январь 2016'!EM78</f>
        <v>0</v>
      </c>
      <c r="EN83" s="18">
        <f>'март 2016 '!EN78+'февраль 2016'!EN77+'январь 2016'!EN78</f>
        <v>0</v>
      </c>
      <c r="EO83" s="18">
        <f>'март 2016 '!EO78+'февраль 2016'!EO77+'январь 2016'!EO78</f>
        <v>0</v>
      </c>
      <c r="EP83" s="18">
        <f>'март 2016 '!EP78+'февраль 2016'!EP77+'январь 2016'!EP78</f>
        <v>0</v>
      </c>
      <c r="EQ83" s="18">
        <f>'март 2016 '!EQ78+'февраль 2016'!EQ77+'январь 2016'!EQ78</f>
        <v>0</v>
      </c>
      <c r="ER83" s="18">
        <f>'март 2016 '!ER78+'февраль 2016'!ER77+'январь 2016'!ER78</f>
        <v>0</v>
      </c>
      <c r="ES83" s="18">
        <f>'март 2016 '!ES78+'февраль 2016'!ES77+'январь 2016'!ES78</f>
        <v>0</v>
      </c>
      <c r="ET83" s="18">
        <f>'март 2016 '!ET78+'февраль 2016'!ET77+'январь 2016'!ET78</f>
        <v>0</v>
      </c>
      <c r="EU83" s="18">
        <f>'март 2016 '!EU78+'февраль 2016'!EU77+'январь 2016'!EU78</f>
        <v>0</v>
      </c>
      <c r="EV83" s="18">
        <f>'март 2016 '!EV78+'февраль 2016'!EV77+'январь 2016'!EV78</f>
        <v>0</v>
      </c>
      <c r="EW83" s="18">
        <f>'март 2016 '!EW78+'февраль 2016'!EW77+'январь 2016'!EW78</f>
        <v>0</v>
      </c>
      <c r="EX83" s="18">
        <f>'март 2016 '!EX78+'февраль 2016'!EX77+'январь 2016'!EX78</f>
        <v>0</v>
      </c>
      <c r="EY83" s="18">
        <f>'март 2016 '!EY78+'февраль 2016'!EY77+'январь 2016'!EY78</f>
        <v>0</v>
      </c>
      <c r="EZ83" s="18">
        <f>'март 2016 '!EZ78+'февраль 2016'!EZ77+'январь 2016'!EZ78</f>
        <v>0</v>
      </c>
      <c r="FA83" s="18">
        <f>'март 2016 '!FA78+'февраль 2016'!FA77+'январь 2016'!FA78</f>
        <v>0</v>
      </c>
      <c r="FB83" s="18">
        <f>'март 2016 '!FB78+'февраль 2016'!FB77+'январь 2016'!FB78</f>
        <v>0</v>
      </c>
      <c r="FC83" s="18">
        <f>'март 2016 '!FC78+'февраль 2016'!FC77+'январь 2016'!FC78</f>
        <v>0</v>
      </c>
      <c r="FD83" s="18">
        <f>'март 2016 '!FD78+'февраль 2016'!FD77+'январь 2016'!FD78</f>
        <v>0</v>
      </c>
      <c r="FE83" s="18">
        <f>'март 2016 '!FE78+'февраль 2016'!FE77+'январь 2016'!FE78</f>
        <v>0</v>
      </c>
      <c r="FF83" s="18">
        <f>'март 2016 '!FF78+'февраль 2016'!FF77+'январь 2016'!FF78</f>
        <v>0</v>
      </c>
      <c r="FG83" s="18">
        <f>'март 2016 '!FG78+'февраль 2016'!FG77+'январь 2016'!FG78</f>
        <v>0</v>
      </c>
      <c r="FH83" s="18">
        <f>'март 2016 '!FH78+'февраль 2016'!FH77+'январь 2016'!FH78</f>
        <v>0</v>
      </c>
      <c r="FI83" s="18">
        <f>'март 2016 '!FI78+'февраль 2016'!FI77+'январь 2016'!FI78</f>
        <v>0</v>
      </c>
      <c r="FJ83" s="18">
        <f>'март 2016 '!FJ78+'февраль 2016'!FJ77+'январь 2016'!FJ78</f>
        <v>0</v>
      </c>
      <c r="FK83" s="18">
        <f>'март 2016 '!FK78+'февраль 2016'!FK77+'январь 2016'!FK78</f>
        <v>0</v>
      </c>
      <c r="FL83" s="18">
        <f>'март 2016 '!FL78+'февраль 2016'!FL77+'январь 2016'!FL78</f>
        <v>0</v>
      </c>
      <c r="FM83" s="18">
        <f>'март 2016 '!FM78+'февраль 2016'!FM77+'январь 2016'!FM78</f>
        <v>0</v>
      </c>
      <c r="FN83" s="18">
        <f>'март 2016 '!FN78+'февраль 2016'!FN77+'январь 2016'!FN78</f>
        <v>0</v>
      </c>
      <c r="FO83" s="18">
        <f>'март 2016 '!FO78+'февраль 2016'!FO77+'январь 2016'!FO78</f>
        <v>1.383</v>
      </c>
      <c r="FP83" s="18">
        <f>'март 2016 '!FP78+'февраль 2016'!FP77+'январь 2016'!FP78</f>
        <v>0</v>
      </c>
      <c r="FQ83" s="18">
        <f>'март 2016 '!FQ78+'февраль 2016'!FQ77+'январь 2016'!FQ78</f>
        <v>0</v>
      </c>
      <c r="FR83" s="18">
        <f>'март 2016 '!FR78+'февраль 2016'!FR77+'январь 2016'!FR78</f>
        <v>0</v>
      </c>
      <c r="FS83" s="18">
        <f>'март 2016 '!FS78+'февраль 2016'!FS77+'январь 2016'!FS78</f>
        <v>0</v>
      </c>
      <c r="FT83" s="18">
        <f>'март 2016 '!FT78+'февраль 2016'!FT77+'январь 2016'!FT78</f>
        <v>0</v>
      </c>
      <c r="FU83" s="18">
        <f>'март 2016 '!FU78+'февраль 2016'!FU77+'январь 2016'!FU78</f>
        <v>0</v>
      </c>
      <c r="FV83" s="18">
        <f>'март 2016 '!FV78+'февраль 2016'!FV77+'январь 2016'!FV78</f>
        <v>0</v>
      </c>
      <c r="FW83" s="18">
        <f>'март 2016 '!FW78+'февраль 2016'!FW77+'январь 2016'!FW78</f>
        <v>0</v>
      </c>
      <c r="FX83" s="18">
        <f>'март 2016 '!FX78+'февраль 2016'!FX77+'январь 2016'!FX78</f>
        <v>0</v>
      </c>
      <c r="FY83" s="18">
        <f>'март 2016 '!FY78+'февраль 2016'!FY77+'январь 2016'!FY78</f>
        <v>0</v>
      </c>
      <c r="FZ83" s="18">
        <f>'март 2016 '!FZ78+'февраль 2016'!FZ77+'январь 2016'!FZ78</f>
        <v>0</v>
      </c>
      <c r="GA83" s="18">
        <f>'март 2016 '!GA78+'февраль 2016'!GA77+'январь 2016'!GA78</f>
        <v>0</v>
      </c>
      <c r="GB83" s="18">
        <f>'март 2016 '!GB78+'февраль 2016'!GB77+'январь 2016'!GB78</f>
        <v>0</v>
      </c>
      <c r="GC83" s="18">
        <f>'март 2016 '!GC78+'февраль 2016'!GC77+'январь 2016'!GC78</f>
        <v>0</v>
      </c>
      <c r="GD83" s="18">
        <f>'март 2016 '!GD78+'февраль 2016'!GD77+'январь 2016'!GD78</f>
        <v>0</v>
      </c>
      <c r="GE83" s="18">
        <f>'март 2016 '!GE78+'февраль 2016'!GE77+'январь 2016'!GE78</f>
        <v>0</v>
      </c>
      <c r="GF83" s="18">
        <f>'март 2016 '!GF78+'февраль 2016'!GF77+'январь 2016'!GF78</f>
        <v>0</v>
      </c>
      <c r="GG83" s="18">
        <f>'март 2016 '!GG78+'февраль 2016'!GG77+'январь 2016'!GG78</f>
        <v>0</v>
      </c>
      <c r="GH83" s="18">
        <f>'март 2016 '!GH78+'февраль 2016'!GH77+'январь 2016'!GH78</f>
        <v>0</v>
      </c>
      <c r="GI83" s="18">
        <f>'март 2016 '!GI78+'февраль 2016'!GI77+'январь 2016'!GI78</f>
        <v>0</v>
      </c>
      <c r="GJ83" s="18">
        <f>'март 2016 '!GJ78+'февраль 2016'!GJ77+'январь 2016'!GJ78</f>
        <v>0</v>
      </c>
      <c r="GK83" s="18">
        <f>'март 2016 '!GK78+'февраль 2016'!GK77+'январь 2016'!GK78</f>
        <v>0</v>
      </c>
      <c r="GL83" s="18">
        <f>'март 2016 '!GL78+'февраль 2016'!GL77+'январь 2016'!GL78</f>
        <v>0</v>
      </c>
      <c r="GM83" s="18">
        <f>'март 2016 '!GM78+'февраль 2016'!GM77+'январь 2016'!GM78</f>
        <v>0</v>
      </c>
      <c r="GN83" s="18">
        <f>'март 2016 '!GN78+'февраль 2016'!GN77+'январь 2016'!GN78</f>
        <v>0</v>
      </c>
      <c r="GO83" s="18">
        <f>'март 2016 '!GO78+'февраль 2016'!GO77+'январь 2016'!GO78</f>
        <v>0</v>
      </c>
      <c r="GP83" s="18">
        <f>'март 2016 '!GP78+'февраль 2016'!GP77+'январь 2016'!GP78</f>
        <v>0</v>
      </c>
      <c r="GQ83" s="18">
        <f>'март 2016 '!GQ78+'февраль 2016'!GQ77+'январь 2016'!GQ78</f>
        <v>0</v>
      </c>
      <c r="GR83" s="18">
        <f>'март 2016 '!GR78+'февраль 2016'!GR77+'январь 2016'!GR78</f>
        <v>0</v>
      </c>
      <c r="GS83" s="18">
        <f>'март 2016 '!GS78+'февраль 2016'!GS77+'январь 2016'!GS78</f>
        <v>0</v>
      </c>
      <c r="GT83" s="18">
        <f>'март 2016 '!GT78+'февраль 2016'!GT77+'январь 2016'!GT78</f>
        <v>0</v>
      </c>
      <c r="GU83" s="18">
        <f>'март 2016 '!GU78+'февраль 2016'!GU77+'январь 2016'!GU78</f>
        <v>0</v>
      </c>
      <c r="GV83" s="18">
        <f>'март 2016 '!GV78+'февраль 2016'!GV77+'январь 2016'!GV78</f>
        <v>0</v>
      </c>
      <c r="GW83" s="18">
        <f>'март 2016 '!GW78+'февраль 2016'!GW77+'январь 2016'!GW78</f>
        <v>0</v>
      </c>
      <c r="GX83" s="18">
        <f>'март 2016 '!GX78+'февраль 2016'!GX77+'январь 2016'!GX78</f>
        <v>0</v>
      </c>
      <c r="GY83" s="18">
        <f>'март 2016 '!GY78+'февраль 2016'!GY77+'январь 2016'!GY78</f>
        <v>0</v>
      </c>
      <c r="GZ83" s="18">
        <f>'март 2016 '!GZ78+'февраль 2016'!GZ77+'январь 2016'!GZ78</f>
        <v>0</v>
      </c>
      <c r="HA83" s="18">
        <f>'март 2016 '!HA78+'февраль 2016'!HA77+'январь 2016'!HA78</f>
        <v>0</v>
      </c>
      <c r="HB83" s="18">
        <f>'март 2016 '!HB78+'февраль 2016'!HB77+'январь 2016'!HB78</f>
        <v>0</v>
      </c>
      <c r="HC83" s="18">
        <f>'март 2016 '!HC78+'февраль 2016'!HC77+'январь 2016'!HC78</f>
        <v>0</v>
      </c>
      <c r="HD83" s="18">
        <f>'март 2016 '!HD78+'февраль 2016'!HD77+'январь 2016'!HD78</f>
        <v>0</v>
      </c>
      <c r="HE83" s="18">
        <f>'март 2016 '!HE78+'февраль 2016'!HE77+'январь 2016'!HE78</f>
        <v>0</v>
      </c>
      <c r="HF83" s="18">
        <f>'март 2016 '!HF78+'февраль 2016'!HF77+'январь 2016'!HF78</f>
        <v>0</v>
      </c>
      <c r="HG83" s="18">
        <f>'март 2016 '!HG78+'февраль 2016'!HG77+'январь 2016'!HG78</f>
        <v>0</v>
      </c>
      <c r="HH83" s="18">
        <f>'март 2016 '!HH78+'февраль 2016'!HH77+'январь 2016'!HH78</f>
        <v>0</v>
      </c>
      <c r="HI83" s="18">
        <f>'март 2016 '!HI78+'февраль 2016'!HI77+'январь 2016'!HI78</f>
        <v>0</v>
      </c>
      <c r="HJ83" s="18">
        <f>'март 2016 '!HJ78+'февраль 2016'!HJ77+'январь 2016'!HJ78</f>
        <v>0</v>
      </c>
      <c r="HK83" s="18">
        <f>'март 2016 '!HK78+'февраль 2016'!HK77+'январь 2016'!HK78</f>
        <v>0</v>
      </c>
      <c r="HL83" s="18">
        <f>'март 2016 '!HL78+'февраль 2016'!HL77+'январь 2016'!HL78</f>
        <v>0</v>
      </c>
      <c r="HM83" s="18">
        <f>'март 2016 '!HM78+'февраль 2016'!HM77+'январь 2016'!HM78</f>
        <v>0</v>
      </c>
      <c r="HN83" s="18">
        <f>'март 2016 '!HN78+'февраль 2016'!HN77+'январь 2016'!HN78</f>
        <v>0</v>
      </c>
      <c r="HO83" s="18">
        <f>'март 2016 '!HO78+'февраль 2016'!HO77+'январь 2016'!HO78</f>
        <v>0</v>
      </c>
      <c r="HP83" s="18">
        <f>'март 2016 '!HP78+'февраль 2016'!HP77+'январь 2016'!HP78</f>
        <v>0</v>
      </c>
      <c r="HQ83" s="18">
        <f>'март 2016 '!HQ78+'февраль 2016'!HQ77+'январь 2016'!HQ78</f>
        <v>0</v>
      </c>
      <c r="HR83" s="18">
        <f>'март 2016 '!HR78+'февраль 2016'!HR77+'январь 2016'!HR78</f>
        <v>0</v>
      </c>
      <c r="HS83" s="18">
        <f>'март 2016 '!HS78+'февраль 2016'!HS77+'январь 2016'!HS78</f>
        <v>0</v>
      </c>
      <c r="HT83" s="18">
        <f>'март 2016 '!HT78+'февраль 2016'!HT77+'январь 2016'!HT78</f>
        <v>0</v>
      </c>
      <c r="HU83" s="18">
        <f>'март 2016 '!HU78+'февраль 2016'!HU77+'январь 2016'!HU78</f>
        <v>0</v>
      </c>
      <c r="HV83" s="18">
        <f>'март 2016 '!HV78+'февраль 2016'!HV77+'январь 2016'!HV78</f>
        <v>0</v>
      </c>
      <c r="HW83" s="18">
        <f>'март 2016 '!HW78+'февраль 2016'!HW77+'январь 2016'!HW78</f>
        <v>0</v>
      </c>
      <c r="HX83" s="18">
        <f>'март 2016 '!HX78+'февраль 2016'!HX77+'январь 2016'!HX78</f>
        <v>0</v>
      </c>
      <c r="HY83" s="18">
        <f>'март 2016 '!HY78+'февраль 2016'!HY77+'январь 2016'!HY78</f>
        <v>0</v>
      </c>
      <c r="HZ83" s="18">
        <f>'март 2016 '!HZ78+'февраль 2016'!HZ77+'январь 2016'!HZ78</f>
        <v>0</v>
      </c>
      <c r="IA83" s="18">
        <f>'март 2016 '!IA78+'февраль 2016'!IA77+'январь 2016'!IA78</f>
        <v>0</v>
      </c>
      <c r="IB83" s="18">
        <f>'март 2016 '!IB78+'февраль 2016'!IB77+'январь 2016'!IB78</f>
        <v>0</v>
      </c>
      <c r="IC83" s="18">
        <f>'март 2016 '!IC78+'февраль 2016'!IC77+'январь 2016'!IC78</f>
        <v>0</v>
      </c>
      <c r="ID83" s="18">
        <f>'март 2016 '!ID78+'февраль 2016'!ID77+'январь 2016'!ID78</f>
        <v>9.6780000000000008</v>
      </c>
      <c r="IE83" s="18">
        <f>'март 2016 '!IE78+'февраль 2016'!IE77+'январь 2016'!IE78</f>
        <v>0</v>
      </c>
      <c r="IF83" s="18">
        <f>'март 2016 '!IF78+'февраль 2016'!IF77+'январь 2016'!IF78</f>
        <v>0</v>
      </c>
    </row>
    <row r="84" spans="1:240" ht="13.5" customHeight="1">
      <c r="A84" s="15" t="s">
        <v>100</v>
      </c>
      <c r="B84" s="45" t="s">
        <v>101</v>
      </c>
      <c r="C84" s="16" t="s">
        <v>40</v>
      </c>
      <c r="D84" s="39">
        <f t="shared" si="6"/>
        <v>273</v>
      </c>
      <c r="E84" s="25">
        <f t="shared" si="7"/>
        <v>273</v>
      </c>
      <c r="F84" s="25"/>
      <c r="G84" s="18">
        <f>'март 2016 '!G79+'февраль 2016'!G78+'январь 2016'!G79</f>
        <v>0</v>
      </c>
      <c r="H84" s="18">
        <f>'март 2016 '!H79+'февраль 2016'!H78+'январь 2016'!H79</f>
        <v>2</v>
      </c>
      <c r="I84" s="18">
        <f>'март 2016 '!I79+'февраль 2016'!I78+'январь 2016'!I79</f>
        <v>0</v>
      </c>
      <c r="J84" s="18">
        <f>'март 2016 '!J79+'февраль 2016'!J78+'январь 2016'!J79</f>
        <v>0</v>
      </c>
      <c r="K84" s="18">
        <f>'март 2016 '!K79+'февраль 2016'!K78+'январь 2016'!K79</f>
        <v>2</v>
      </c>
      <c r="L84" s="18">
        <f>'март 2016 '!L79+'февраль 2016'!L78+'январь 2016'!L79</f>
        <v>0</v>
      </c>
      <c r="M84" s="18">
        <f>'март 2016 '!M79+'февраль 2016'!M78+'январь 2016'!M79</f>
        <v>0</v>
      </c>
      <c r="N84" s="18">
        <f>'март 2016 '!N79+'февраль 2016'!N78+'январь 2016'!N79</f>
        <v>0</v>
      </c>
      <c r="O84" s="18">
        <f>'март 2016 '!O79+'февраль 2016'!O78+'январь 2016'!O79</f>
        <v>0</v>
      </c>
      <c r="P84" s="18">
        <f>'март 2016 '!P79+'февраль 2016'!P78+'январь 2016'!P79</f>
        <v>0</v>
      </c>
      <c r="Q84" s="18">
        <f>'март 2016 '!Q79+'февраль 2016'!Q78+'январь 2016'!Q79</f>
        <v>0</v>
      </c>
      <c r="R84" s="18">
        <f>'март 2016 '!R79+'февраль 2016'!R78+'январь 2016'!R79</f>
        <v>0</v>
      </c>
      <c r="S84" s="18">
        <f>'март 2016 '!S79+'февраль 2016'!S78+'январь 2016'!S79</f>
        <v>1</v>
      </c>
      <c r="T84" s="18">
        <f>'март 2016 '!T79+'февраль 2016'!T78+'январь 2016'!T79</f>
        <v>0</v>
      </c>
      <c r="U84" s="18">
        <f>'март 2016 '!U79+'февраль 2016'!U78+'январь 2016'!U79</f>
        <v>0</v>
      </c>
      <c r="V84" s="18">
        <f>'март 2016 '!V79+'февраль 2016'!V78+'январь 2016'!V79</f>
        <v>2</v>
      </c>
      <c r="W84" s="18">
        <f>'март 2016 '!W79+'февраль 2016'!W78+'январь 2016'!W79</f>
        <v>0</v>
      </c>
      <c r="X84" s="18">
        <f>'март 2016 '!X79+'февраль 2016'!X78+'январь 2016'!X79</f>
        <v>0</v>
      </c>
      <c r="Y84" s="18">
        <f>'март 2016 '!Y79+'февраль 2016'!Y78+'январь 2016'!Y79</f>
        <v>3</v>
      </c>
      <c r="Z84" s="18">
        <f>'март 2016 '!Z79+'февраль 2016'!Z78+'январь 2016'!Z79</f>
        <v>0</v>
      </c>
      <c r="AA84" s="18">
        <f>'март 2016 '!AA79+'февраль 2016'!AA78+'январь 2016'!AA79</f>
        <v>0</v>
      </c>
      <c r="AB84" s="18">
        <f>'март 2016 '!AB79+'февраль 2016'!AB78+'январь 2016'!AB79</f>
        <v>0</v>
      </c>
      <c r="AC84" s="18">
        <f>'март 2016 '!AC79+'февраль 2016'!AC78+'январь 2016'!AC79</f>
        <v>0</v>
      </c>
      <c r="AD84" s="18">
        <f>'март 2016 '!AD79+'февраль 2016'!AD78+'январь 2016'!AD79</f>
        <v>0</v>
      </c>
      <c r="AE84" s="18">
        <f>'март 2016 '!AE79+'февраль 2016'!AE78+'январь 2016'!AE79</f>
        <v>5</v>
      </c>
      <c r="AF84" s="18">
        <f>'март 2016 '!AF79+'февраль 2016'!AF78+'январь 2016'!AF79</f>
        <v>4</v>
      </c>
      <c r="AG84" s="18">
        <f>'март 2016 '!AG79+'февраль 2016'!AG78+'январь 2016'!AG79</f>
        <v>6</v>
      </c>
      <c r="AH84" s="18">
        <f>'март 2016 '!AH79+'февраль 2016'!AH78+'январь 2016'!AH79</f>
        <v>9</v>
      </c>
      <c r="AI84" s="18">
        <f>'март 2016 '!AI79+'февраль 2016'!AI78+'январь 2016'!AI79</f>
        <v>0</v>
      </c>
      <c r="AJ84" s="18">
        <f>'март 2016 '!AJ79+'февраль 2016'!AJ78+'январь 2016'!AJ79</f>
        <v>0</v>
      </c>
      <c r="AK84" s="18">
        <f>'март 2016 '!AK79+'февраль 2016'!AK78+'январь 2016'!AK79</f>
        <v>0</v>
      </c>
      <c r="AL84" s="18">
        <f>'март 2016 '!AL79+'февраль 2016'!AL78+'январь 2016'!AL79</f>
        <v>0</v>
      </c>
      <c r="AM84" s="18">
        <f>'март 2016 '!AM79+'февраль 2016'!AM78+'январь 2016'!AM79</f>
        <v>5</v>
      </c>
      <c r="AN84" s="18">
        <f>'март 2016 '!AN79+'февраль 2016'!AN78+'январь 2016'!AN79</f>
        <v>0</v>
      </c>
      <c r="AO84" s="18">
        <f>'март 2016 '!AO79+'февраль 2016'!AO78+'январь 2016'!AO79</f>
        <v>0</v>
      </c>
      <c r="AP84" s="18">
        <f>'март 2016 '!AP79+'февраль 2016'!AP78+'январь 2016'!AP79</f>
        <v>0</v>
      </c>
      <c r="AQ84" s="18">
        <f>'март 2016 '!AQ79+'февраль 2016'!AQ78+'январь 2016'!AQ79</f>
        <v>0</v>
      </c>
      <c r="AR84" s="18">
        <f>'март 2016 '!AR79+'февраль 2016'!AR78+'январь 2016'!AR79</f>
        <v>0</v>
      </c>
      <c r="AS84" s="18">
        <f>'март 2016 '!AS79+'февраль 2016'!AS78+'январь 2016'!AS79</f>
        <v>0</v>
      </c>
      <c r="AT84" s="18">
        <f>'март 2016 '!AT79+'февраль 2016'!AT78+'январь 2016'!AT79</f>
        <v>4</v>
      </c>
      <c r="AU84" s="18">
        <f>'март 2016 '!AU79+'февраль 2016'!AU78+'январь 2016'!AU79</f>
        <v>8</v>
      </c>
      <c r="AV84" s="18">
        <f>'март 2016 '!AV79+'февраль 2016'!AV78+'январь 2016'!AV79</f>
        <v>12</v>
      </c>
      <c r="AW84" s="18">
        <f>'март 2016 '!AW79+'февраль 2016'!AW78+'январь 2016'!AW79</f>
        <v>0</v>
      </c>
      <c r="AX84" s="18">
        <f>'март 2016 '!AX79+'февраль 2016'!AX78+'январь 2016'!AX79</f>
        <v>0</v>
      </c>
      <c r="AY84" s="18">
        <f>'март 2016 '!AY79+'февраль 2016'!AY78+'январь 2016'!AY79</f>
        <v>0</v>
      </c>
      <c r="AZ84" s="18">
        <f>'март 2016 '!AZ79+'февраль 2016'!AZ78+'январь 2016'!AZ79</f>
        <v>2</v>
      </c>
      <c r="BA84" s="18">
        <f>'март 2016 '!BA79+'февраль 2016'!BA78+'январь 2016'!BA79</f>
        <v>0</v>
      </c>
      <c r="BB84" s="18">
        <f>'март 2016 '!BB79+'февраль 2016'!BB78+'январь 2016'!BB79</f>
        <v>0</v>
      </c>
      <c r="BC84" s="18">
        <f>'март 2016 '!BC79+'февраль 2016'!BC78+'январь 2016'!BC79</f>
        <v>5</v>
      </c>
      <c r="BD84" s="18">
        <f>'март 2016 '!BD79+'февраль 2016'!BD78+'январь 2016'!BD79</f>
        <v>0</v>
      </c>
      <c r="BE84" s="18">
        <f>'март 2016 '!BE79+'февраль 2016'!BE78+'январь 2016'!BE79</f>
        <v>0</v>
      </c>
      <c r="BF84" s="18">
        <f>'март 2016 '!BF79+'февраль 2016'!BF78+'январь 2016'!BF79</f>
        <v>0</v>
      </c>
      <c r="BG84" s="18">
        <f>'март 2016 '!BG79+'февраль 2016'!BG78+'январь 2016'!BG79</f>
        <v>0</v>
      </c>
      <c r="BH84" s="18">
        <f>'март 2016 '!BH79+'февраль 2016'!BH78+'январь 2016'!BH79</f>
        <v>0</v>
      </c>
      <c r="BI84" s="18">
        <f>'март 2016 '!BI79+'февраль 2016'!BI78+'январь 2016'!BI79</f>
        <v>0</v>
      </c>
      <c r="BJ84" s="18">
        <f>'март 2016 '!BJ79+'февраль 2016'!BJ78+'январь 2016'!BJ79</f>
        <v>0</v>
      </c>
      <c r="BK84" s="18">
        <f>'март 2016 '!BK79+'февраль 2016'!BK78+'январь 2016'!BK79</f>
        <v>0</v>
      </c>
      <c r="BL84" s="18">
        <f>'март 2016 '!BL79+'февраль 2016'!BL78+'январь 2016'!BL79</f>
        <v>0</v>
      </c>
      <c r="BM84" s="18">
        <f>'март 2016 '!BM79+'февраль 2016'!BM78+'январь 2016'!BM79</f>
        <v>0</v>
      </c>
      <c r="BN84" s="18">
        <f>'март 2016 '!BN79+'февраль 2016'!BN78+'январь 2016'!BN79</f>
        <v>0</v>
      </c>
      <c r="BO84" s="18">
        <f>'март 2016 '!BO79+'февраль 2016'!BO78+'январь 2016'!BO79</f>
        <v>3</v>
      </c>
      <c r="BP84" s="18">
        <f>'март 2016 '!BP79+'февраль 2016'!BP78+'январь 2016'!BP79</f>
        <v>0</v>
      </c>
      <c r="BQ84" s="18">
        <f>'март 2016 '!BQ79+'февраль 2016'!BQ78+'январь 2016'!BQ79</f>
        <v>0</v>
      </c>
      <c r="BR84" s="18">
        <f>'март 2016 '!BR79+'февраль 2016'!BR78+'январь 2016'!BR79</f>
        <v>0</v>
      </c>
      <c r="BS84" s="18">
        <f>'март 2016 '!BS79+'февраль 2016'!BS78+'январь 2016'!BS79</f>
        <v>0</v>
      </c>
      <c r="BT84" s="18">
        <f>'март 2016 '!BT79+'февраль 2016'!BT78+'январь 2016'!BT79</f>
        <v>0</v>
      </c>
      <c r="BU84" s="18">
        <f>'март 2016 '!BU79+'февраль 2016'!BU78+'январь 2016'!BU79</f>
        <v>1</v>
      </c>
      <c r="BV84" s="18">
        <f>'март 2016 '!BV79+'февраль 2016'!BV78+'январь 2016'!BV79</f>
        <v>0</v>
      </c>
      <c r="BW84" s="18">
        <f>'март 2016 '!BW79+'февраль 2016'!BW78+'январь 2016'!BW79</f>
        <v>0</v>
      </c>
      <c r="BX84" s="18">
        <f>'март 2016 '!BX79+'февраль 2016'!BX78+'январь 2016'!BX79</f>
        <v>0</v>
      </c>
      <c r="BY84" s="18">
        <f>'март 2016 '!BY79+'февраль 2016'!BY78+'январь 2016'!BY79</f>
        <v>0</v>
      </c>
      <c r="BZ84" s="18">
        <f>'март 2016 '!BZ79+'февраль 2016'!BZ78+'январь 2016'!BZ79</f>
        <v>0</v>
      </c>
      <c r="CA84" s="18">
        <f>'март 2016 '!CA79+'февраль 2016'!CA78+'январь 2016'!CA79</f>
        <v>0</v>
      </c>
      <c r="CB84" s="18">
        <f>'март 2016 '!CB79+'февраль 2016'!CB78+'январь 2016'!CB79</f>
        <v>4</v>
      </c>
      <c r="CC84" s="18">
        <f>'март 2016 '!CC79+'февраль 2016'!CC78+'январь 2016'!CC79</f>
        <v>1</v>
      </c>
      <c r="CD84" s="18">
        <f>'март 2016 '!CD79+'февраль 2016'!CD78+'январь 2016'!CD79</f>
        <v>9</v>
      </c>
      <c r="CE84" s="18">
        <f>'март 2016 '!CE79+'февраль 2016'!CE78+'январь 2016'!CE79</f>
        <v>0</v>
      </c>
      <c r="CF84" s="18">
        <f>'март 2016 '!CF79+'февраль 2016'!CF78+'январь 2016'!CF79</f>
        <v>0</v>
      </c>
      <c r="CG84" s="18">
        <f>'март 2016 '!CG79+'февраль 2016'!CG78+'январь 2016'!CG79</f>
        <v>0</v>
      </c>
      <c r="CH84" s="18">
        <f>'март 2016 '!CH79+'февраль 2016'!CH78+'январь 2016'!CH79</f>
        <v>0</v>
      </c>
      <c r="CI84" s="18">
        <f>'март 2016 '!CI79+'февраль 2016'!CI78+'январь 2016'!CI79</f>
        <v>0</v>
      </c>
      <c r="CJ84" s="18">
        <f>'март 2016 '!CJ79+'февраль 2016'!CJ78+'январь 2016'!CJ79</f>
        <v>0</v>
      </c>
      <c r="CK84" s="18">
        <f>'март 2016 '!CK79+'февраль 2016'!CK78+'январь 2016'!CK79</f>
        <v>0</v>
      </c>
      <c r="CL84" s="18">
        <f>'март 2016 '!CL79+'февраль 2016'!CL78+'январь 2016'!CL79</f>
        <v>0</v>
      </c>
      <c r="CM84" s="18">
        <f>'март 2016 '!CM79+'февраль 2016'!CM78+'январь 2016'!CM79</f>
        <v>10</v>
      </c>
      <c r="CN84" s="18">
        <f>'март 2016 '!CN79+'февраль 2016'!CN78+'январь 2016'!CN79</f>
        <v>0</v>
      </c>
      <c r="CO84" s="18">
        <f>'март 2016 '!CO79+'февраль 2016'!CO78+'январь 2016'!CO79</f>
        <v>0</v>
      </c>
      <c r="CP84" s="18">
        <f>'март 2016 '!CP79+'февраль 2016'!CP78+'январь 2016'!CP79</f>
        <v>6</v>
      </c>
      <c r="CQ84" s="18">
        <f>'март 2016 '!CQ79+'февраль 2016'!CQ78+'январь 2016'!CQ79</f>
        <v>8</v>
      </c>
      <c r="CR84" s="18">
        <f>'март 2016 '!CR79+'февраль 2016'!CR78+'январь 2016'!CR79</f>
        <v>4</v>
      </c>
      <c r="CS84" s="18">
        <f>'март 2016 '!CS79+'февраль 2016'!CS78+'январь 2016'!CS79</f>
        <v>0</v>
      </c>
      <c r="CT84" s="18">
        <f>'март 2016 '!CT79+'февраль 2016'!CT78+'январь 2016'!CT79</f>
        <v>0</v>
      </c>
      <c r="CU84" s="18">
        <f>'март 2016 '!CU79+'февраль 2016'!CU78+'январь 2016'!CU79</f>
        <v>0</v>
      </c>
      <c r="CV84" s="18">
        <f>'март 2016 '!CV79+'февраль 2016'!CV78+'январь 2016'!CV79</f>
        <v>0</v>
      </c>
      <c r="CW84" s="18">
        <f>'март 2016 '!CW79+'февраль 2016'!CW78+'январь 2016'!CW79</f>
        <v>0</v>
      </c>
      <c r="CX84" s="18">
        <f>'март 2016 '!CX79+'февраль 2016'!CX78+'январь 2016'!CX79</f>
        <v>0</v>
      </c>
      <c r="CY84" s="18">
        <f>'март 2016 '!CY79+'февраль 2016'!CY78+'январь 2016'!CY79</f>
        <v>6</v>
      </c>
      <c r="CZ84" s="18">
        <f>'март 2016 '!CZ79+'февраль 2016'!CZ78+'январь 2016'!CZ79</f>
        <v>0</v>
      </c>
      <c r="DA84" s="18">
        <f>'март 2016 '!DA79+'февраль 2016'!DA78+'январь 2016'!DA79</f>
        <v>0</v>
      </c>
      <c r="DB84" s="18">
        <f>'март 2016 '!DB79+'февраль 2016'!DB78+'январь 2016'!DB79</f>
        <v>2</v>
      </c>
      <c r="DC84" s="18">
        <f>'март 2016 '!DC79+'февраль 2016'!DC78+'январь 2016'!DC79</f>
        <v>0</v>
      </c>
      <c r="DD84" s="18">
        <f>'март 2016 '!DD79+'февраль 2016'!DD78+'январь 2016'!DD79</f>
        <v>0</v>
      </c>
      <c r="DE84" s="18">
        <f>'март 2016 '!DE79+'февраль 2016'!DE78+'январь 2016'!DE79</f>
        <v>0</v>
      </c>
      <c r="DF84" s="18">
        <f>'март 2016 '!DF79+'февраль 2016'!DF78+'январь 2016'!DF79</f>
        <v>0</v>
      </c>
      <c r="DG84" s="18">
        <f>'март 2016 '!DG79+'февраль 2016'!DG78+'январь 2016'!DG79</f>
        <v>0</v>
      </c>
      <c r="DH84" s="18">
        <f>'март 2016 '!DH79+'февраль 2016'!DH78+'январь 2016'!DH79</f>
        <v>0</v>
      </c>
      <c r="DI84" s="18">
        <f>'март 2016 '!DI79+'февраль 2016'!DI78+'январь 2016'!DI79</f>
        <v>0</v>
      </c>
      <c r="DJ84" s="18">
        <f>'март 2016 '!DJ79+'февраль 2016'!DJ78+'январь 2016'!DJ79</f>
        <v>0</v>
      </c>
      <c r="DK84" s="18">
        <f>'март 2016 '!DK79+'февраль 2016'!DK78+'январь 2016'!DK79</f>
        <v>24</v>
      </c>
      <c r="DL84" s="18">
        <f>'март 2016 '!DL79+'февраль 2016'!DL78+'январь 2016'!DL79</f>
        <v>2</v>
      </c>
      <c r="DM84" s="18">
        <f>'март 2016 '!DM79+'февраль 2016'!DM78+'январь 2016'!DM79</f>
        <v>0</v>
      </c>
      <c r="DN84" s="18">
        <f>'март 2016 '!DN79+'февраль 2016'!DN78+'январь 2016'!DN79</f>
        <v>0</v>
      </c>
      <c r="DO84" s="18">
        <f>'март 2016 '!DO79+'февраль 2016'!DO78+'январь 2016'!DO79</f>
        <v>1</v>
      </c>
      <c r="DP84" s="18">
        <f>'март 2016 '!DP79+'февраль 2016'!DP78+'январь 2016'!DP79</f>
        <v>0</v>
      </c>
      <c r="DQ84" s="18">
        <f>'март 2016 '!DQ79+'февраль 2016'!DQ78+'январь 2016'!DQ79</f>
        <v>0</v>
      </c>
      <c r="DR84" s="18">
        <f>'март 2016 '!DR79+'февраль 2016'!DR78+'январь 2016'!DR79</f>
        <v>0</v>
      </c>
      <c r="DS84" s="18">
        <f>'март 2016 '!DS79+'февраль 2016'!DS78+'январь 2016'!DS79</f>
        <v>0</v>
      </c>
      <c r="DT84" s="18">
        <f>'март 2016 '!DT79+'февраль 2016'!DT78+'январь 2016'!DT79</f>
        <v>0</v>
      </c>
      <c r="DU84" s="18">
        <f>'март 2016 '!DU79+'февраль 2016'!DU78+'январь 2016'!DU79</f>
        <v>0</v>
      </c>
      <c r="DV84" s="18">
        <f>'март 2016 '!DV79+'февраль 2016'!DV78+'январь 2016'!DV79</f>
        <v>0</v>
      </c>
      <c r="DW84" s="18">
        <f>'март 2016 '!DW79+'февраль 2016'!DW78+'январь 2016'!DW79</f>
        <v>0</v>
      </c>
      <c r="DX84" s="18">
        <f>'март 2016 '!DX79+'февраль 2016'!DX78+'январь 2016'!DX79</f>
        <v>0</v>
      </c>
      <c r="DY84" s="18">
        <f>'март 2016 '!DY79+'февраль 2016'!DY78+'январь 2016'!DY79</f>
        <v>0</v>
      </c>
      <c r="DZ84" s="18">
        <f>'март 2016 '!DZ79+'февраль 2016'!DZ78+'январь 2016'!DZ79</f>
        <v>0</v>
      </c>
      <c r="EA84" s="18">
        <f>'март 2016 '!EA79+'февраль 2016'!EA78+'январь 2016'!EA79</f>
        <v>0</v>
      </c>
      <c r="EB84" s="18">
        <f>'март 2016 '!EB79+'февраль 2016'!EB78+'январь 2016'!EB79</f>
        <v>0</v>
      </c>
      <c r="EC84" s="18">
        <f>'март 2016 '!EC79+'февраль 2016'!EC78+'январь 2016'!EC79</f>
        <v>0</v>
      </c>
      <c r="ED84" s="18">
        <f>'март 2016 '!ED79+'февраль 2016'!ED78+'январь 2016'!ED79</f>
        <v>0</v>
      </c>
      <c r="EE84" s="18">
        <f>'март 2016 '!EE79+'февраль 2016'!EE78+'январь 2016'!EE79</f>
        <v>0</v>
      </c>
      <c r="EF84" s="18">
        <f>'март 2016 '!EF79+'февраль 2016'!EF78+'январь 2016'!EF79</f>
        <v>0</v>
      </c>
      <c r="EG84" s="18">
        <f>'март 2016 '!EG79+'февраль 2016'!EG78+'январь 2016'!EG79</f>
        <v>0</v>
      </c>
      <c r="EH84" s="18">
        <f>'март 2016 '!EH79+'февраль 2016'!EH78+'январь 2016'!EH79</f>
        <v>0</v>
      </c>
      <c r="EI84" s="18">
        <f>'март 2016 '!EI79+'февраль 2016'!EI78+'январь 2016'!EI79</f>
        <v>0</v>
      </c>
      <c r="EJ84" s="18">
        <f>'март 2016 '!EJ79+'февраль 2016'!EJ78+'январь 2016'!EJ79</f>
        <v>0</v>
      </c>
      <c r="EK84" s="18">
        <f>'март 2016 '!EK79+'февраль 2016'!EK78+'январь 2016'!EK79</f>
        <v>0</v>
      </c>
      <c r="EL84" s="18">
        <f>'март 2016 '!EL79+'февраль 2016'!EL78+'январь 2016'!EL79</f>
        <v>0</v>
      </c>
      <c r="EM84" s="18">
        <f>'март 2016 '!EM79+'февраль 2016'!EM78+'январь 2016'!EM79</f>
        <v>0</v>
      </c>
      <c r="EN84" s="18">
        <f>'март 2016 '!EN79+'февраль 2016'!EN78+'январь 2016'!EN79</f>
        <v>8</v>
      </c>
      <c r="EO84" s="18">
        <f>'март 2016 '!EO79+'февраль 2016'!EO78+'январь 2016'!EO79</f>
        <v>0</v>
      </c>
      <c r="EP84" s="18">
        <f>'март 2016 '!EP79+'февраль 2016'!EP78+'январь 2016'!EP79</f>
        <v>0</v>
      </c>
      <c r="EQ84" s="18">
        <f>'март 2016 '!EQ79+'февраль 2016'!EQ78+'январь 2016'!EQ79</f>
        <v>0</v>
      </c>
      <c r="ER84" s="18">
        <f>'март 2016 '!ER79+'февраль 2016'!ER78+'январь 2016'!ER79</f>
        <v>0</v>
      </c>
      <c r="ES84" s="18">
        <f>'март 2016 '!ES79+'февраль 2016'!ES78+'январь 2016'!ES79</f>
        <v>0</v>
      </c>
      <c r="ET84" s="18">
        <f>'март 2016 '!ET79+'февраль 2016'!ET78+'январь 2016'!ET79</f>
        <v>0</v>
      </c>
      <c r="EU84" s="18">
        <f>'март 2016 '!EU79+'февраль 2016'!EU78+'январь 2016'!EU79</f>
        <v>0</v>
      </c>
      <c r="EV84" s="18">
        <f>'март 2016 '!EV79+'февраль 2016'!EV78+'январь 2016'!EV79</f>
        <v>0</v>
      </c>
      <c r="EW84" s="18">
        <f>'март 2016 '!EW79+'февраль 2016'!EW78+'январь 2016'!EW79</f>
        <v>1</v>
      </c>
      <c r="EX84" s="18">
        <f>'март 2016 '!EX79+'февраль 2016'!EX78+'январь 2016'!EX79</f>
        <v>0</v>
      </c>
      <c r="EY84" s="18">
        <f>'март 2016 '!EY79+'февраль 2016'!EY78+'январь 2016'!EY79</f>
        <v>0</v>
      </c>
      <c r="EZ84" s="18">
        <f>'март 2016 '!EZ79+'февраль 2016'!EZ78+'январь 2016'!EZ79</f>
        <v>0</v>
      </c>
      <c r="FA84" s="18">
        <f>'март 2016 '!FA79+'февраль 2016'!FA78+'январь 2016'!FA79</f>
        <v>0</v>
      </c>
      <c r="FB84" s="18">
        <f>'март 2016 '!FB79+'февраль 2016'!FB78+'январь 2016'!FB79</f>
        <v>0</v>
      </c>
      <c r="FC84" s="18">
        <f>'март 2016 '!FC79+'февраль 2016'!FC78+'январь 2016'!FC79</f>
        <v>1</v>
      </c>
      <c r="FD84" s="18">
        <f>'март 2016 '!FD79+'февраль 2016'!FD78+'январь 2016'!FD79</f>
        <v>0</v>
      </c>
      <c r="FE84" s="18">
        <f>'март 2016 '!FE79+'февраль 2016'!FE78+'январь 2016'!FE79</f>
        <v>0</v>
      </c>
      <c r="FF84" s="18">
        <f>'март 2016 '!FF79+'февраль 2016'!FF78+'январь 2016'!FF79</f>
        <v>0</v>
      </c>
      <c r="FG84" s="18">
        <f>'март 2016 '!FG79+'февраль 2016'!FG78+'январь 2016'!FG79</f>
        <v>0</v>
      </c>
      <c r="FH84" s="18">
        <f>'март 2016 '!FH79+'февраль 2016'!FH78+'январь 2016'!FH79</f>
        <v>0</v>
      </c>
      <c r="FI84" s="18">
        <f>'март 2016 '!FI79+'февраль 2016'!FI78+'январь 2016'!FI79</f>
        <v>0</v>
      </c>
      <c r="FJ84" s="18">
        <f>'март 2016 '!FJ79+'февраль 2016'!FJ78+'январь 2016'!FJ79</f>
        <v>0</v>
      </c>
      <c r="FK84" s="18">
        <f>'март 2016 '!FK79+'февраль 2016'!FK78+'январь 2016'!FK79</f>
        <v>0</v>
      </c>
      <c r="FL84" s="18">
        <f>'март 2016 '!FL79+'февраль 2016'!FL78+'январь 2016'!FL79</f>
        <v>5</v>
      </c>
      <c r="FM84" s="18">
        <f>'март 2016 '!FM79+'февраль 2016'!FM78+'январь 2016'!FM79</f>
        <v>0</v>
      </c>
      <c r="FN84" s="18">
        <f>'март 2016 '!FN79+'февраль 2016'!FN78+'январь 2016'!FN79</f>
        <v>1</v>
      </c>
      <c r="FO84" s="18">
        <f>'март 2016 '!FO79+'февраль 2016'!FO78+'январь 2016'!FO79</f>
        <v>0</v>
      </c>
      <c r="FP84" s="18">
        <f>'март 2016 '!FP79+'февраль 2016'!FP78+'январь 2016'!FP79</f>
        <v>0</v>
      </c>
      <c r="FQ84" s="18">
        <f>'март 2016 '!FQ79+'февраль 2016'!FQ78+'январь 2016'!FQ79</f>
        <v>0</v>
      </c>
      <c r="FR84" s="18">
        <f>'март 2016 '!FR79+'февраль 2016'!FR78+'январь 2016'!FR79</f>
        <v>0</v>
      </c>
      <c r="FS84" s="18">
        <f>'март 2016 '!FS79+'февраль 2016'!FS78+'январь 2016'!FS79</f>
        <v>0</v>
      </c>
      <c r="FT84" s="18">
        <f>'март 2016 '!FT79+'февраль 2016'!FT78+'январь 2016'!FT79</f>
        <v>0</v>
      </c>
      <c r="FU84" s="18">
        <f>'март 2016 '!FU79+'февраль 2016'!FU78+'январь 2016'!FU79</f>
        <v>0</v>
      </c>
      <c r="FV84" s="18">
        <f>'март 2016 '!FV79+'февраль 2016'!FV78+'январь 2016'!FV79</f>
        <v>1</v>
      </c>
      <c r="FW84" s="18">
        <f>'март 2016 '!FW79+'февраль 2016'!FW78+'январь 2016'!FW79</f>
        <v>0</v>
      </c>
      <c r="FX84" s="18">
        <f>'март 2016 '!FX79+'февраль 2016'!FX78+'январь 2016'!FX79</f>
        <v>2</v>
      </c>
      <c r="FY84" s="18">
        <f>'март 2016 '!FY79+'февраль 2016'!FY78+'январь 2016'!FY79</f>
        <v>7</v>
      </c>
      <c r="FZ84" s="18">
        <f>'март 2016 '!FZ79+'февраль 2016'!FZ78+'январь 2016'!FZ79</f>
        <v>0</v>
      </c>
      <c r="GA84" s="18">
        <f>'март 2016 '!GA79+'февраль 2016'!GA78+'январь 2016'!GA79</f>
        <v>7</v>
      </c>
      <c r="GB84" s="18">
        <f>'март 2016 '!GB79+'февраль 2016'!GB78+'январь 2016'!GB79</f>
        <v>0</v>
      </c>
      <c r="GC84" s="18">
        <f>'март 2016 '!GC79+'февраль 2016'!GC78+'январь 2016'!GC79</f>
        <v>0</v>
      </c>
      <c r="GD84" s="18">
        <f>'март 2016 '!GD79+'февраль 2016'!GD78+'январь 2016'!GD79</f>
        <v>0</v>
      </c>
      <c r="GE84" s="18">
        <f>'март 2016 '!GE79+'февраль 2016'!GE78+'январь 2016'!GE79</f>
        <v>0</v>
      </c>
      <c r="GF84" s="18">
        <f>'март 2016 '!GF79+'февраль 2016'!GF78+'январь 2016'!GF79</f>
        <v>0</v>
      </c>
      <c r="GG84" s="18">
        <f>'март 2016 '!GG79+'февраль 2016'!GG78+'январь 2016'!GG79</f>
        <v>0</v>
      </c>
      <c r="GH84" s="18">
        <f>'март 2016 '!GH79+'февраль 2016'!GH78+'январь 2016'!GH79</f>
        <v>0</v>
      </c>
      <c r="GI84" s="18">
        <f>'март 2016 '!GI79+'февраль 2016'!GI78+'январь 2016'!GI79</f>
        <v>0</v>
      </c>
      <c r="GJ84" s="18">
        <f>'март 2016 '!GJ79+'февраль 2016'!GJ78+'январь 2016'!GJ79</f>
        <v>0</v>
      </c>
      <c r="GK84" s="18">
        <f>'март 2016 '!GK79+'февраль 2016'!GK78+'январь 2016'!GK79</f>
        <v>0</v>
      </c>
      <c r="GL84" s="18">
        <f>'март 2016 '!GL79+'февраль 2016'!GL78+'январь 2016'!GL79</f>
        <v>0</v>
      </c>
      <c r="GM84" s="18">
        <f>'март 2016 '!GM79+'февраль 2016'!GM78+'январь 2016'!GM79</f>
        <v>0</v>
      </c>
      <c r="GN84" s="18">
        <f>'март 2016 '!GN79+'февраль 2016'!GN78+'январь 2016'!GN79</f>
        <v>2</v>
      </c>
      <c r="GO84" s="18">
        <f>'март 2016 '!GO79+'февраль 2016'!GO78+'январь 2016'!GO79</f>
        <v>0</v>
      </c>
      <c r="GP84" s="18">
        <f>'март 2016 '!GP79+'февраль 2016'!GP78+'январь 2016'!GP79</f>
        <v>0</v>
      </c>
      <c r="GQ84" s="18">
        <f>'март 2016 '!GQ79+'февраль 2016'!GQ78+'январь 2016'!GQ79</f>
        <v>0</v>
      </c>
      <c r="GR84" s="18">
        <f>'март 2016 '!GR79+'февраль 2016'!GR78+'январь 2016'!GR79</f>
        <v>0</v>
      </c>
      <c r="GS84" s="18">
        <f>'март 2016 '!GS79+'февраль 2016'!GS78+'январь 2016'!GS79</f>
        <v>0</v>
      </c>
      <c r="GT84" s="18">
        <f>'март 2016 '!GT79+'февраль 2016'!GT78+'январь 2016'!GT79</f>
        <v>0</v>
      </c>
      <c r="GU84" s="18">
        <f>'март 2016 '!GU79+'февраль 2016'!GU78+'январь 2016'!GU79</f>
        <v>0</v>
      </c>
      <c r="GV84" s="18">
        <f>'март 2016 '!GV79+'февраль 2016'!GV78+'январь 2016'!GV79</f>
        <v>0</v>
      </c>
      <c r="GW84" s="18">
        <f>'март 2016 '!GW79+'февраль 2016'!GW78+'январь 2016'!GW79</f>
        <v>0</v>
      </c>
      <c r="GX84" s="18">
        <f>'март 2016 '!GX79+'февраль 2016'!GX78+'январь 2016'!GX79</f>
        <v>0</v>
      </c>
      <c r="GY84" s="18">
        <f>'март 2016 '!GY79+'февраль 2016'!GY78+'январь 2016'!GY79</f>
        <v>0</v>
      </c>
      <c r="GZ84" s="18">
        <f>'март 2016 '!GZ79+'февраль 2016'!GZ78+'январь 2016'!GZ79</f>
        <v>0</v>
      </c>
      <c r="HA84" s="18">
        <f>'март 2016 '!HA79+'февраль 2016'!HA78+'январь 2016'!HA79</f>
        <v>0</v>
      </c>
      <c r="HB84" s="18">
        <f>'март 2016 '!HB79+'февраль 2016'!HB78+'январь 2016'!HB79</f>
        <v>0</v>
      </c>
      <c r="HC84" s="18">
        <f>'март 2016 '!HC79+'февраль 2016'!HC78+'январь 2016'!HC79</f>
        <v>0</v>
      </c>
      <c r="HD84" s="18">
        <f>'март 2016 '!HD79+'февраль 2016'!HD78+'январь 2016'!HD79</f>
        <v>1</v>
      </c>
      <c r="HE84" s="18">
        <f>'март 2016 '!HE79+'февраль 2016'!HE78+'январь 2016'!HE79</f>
        <v>0</v>
      </c>
      <c r="HF84" s="18">
        <f>'март 2016 '!HF79+'февраль 2016'!HF78+'январь 2016'!HF79</f>
        <v>0</v>
      </c>
      <c r="HG84" s="18">
        <f>'март 2016 '!HG79+'февраль 2016'!HG78+'январь 2016'!HG79</f>
        <v>3</v>
      </c>
      <c r="HH84" s="18">
        <f>'март 2016 '!HH79+'февраль 2016'!HH78+'январь 2016'!HH79</f>
        <v>0</v>
      </c>
      <c r="HI84" s="18">
        <f>'март 2016 '!HI79+'февраль 2016'!HI78+'январь 2016'!HI79</f>
        <v>0</v>
      </c>
      <c r="HJ84" s="18">
        <f>'март 2016 '!HJ79+'февраль 2016'!HJ78+'январь 2016'!HJ79</f>
        <v>0</v>
      </c>
      <c r="HK84" s="18">
        <f>'март 2016 '!HK79+'февраль 2016'!HK78+'январь 2016'!HK79</f>
        <v>0</v>
      </c>
      <c r="HL84" s="18">
        <f>'март 2016 '!HL79+'февраль 2016'!HL78+'январь 2016'!HL79</f>
        <v>0</v>
      </c>
      <c r="HM84" s="18">
        <f>'март 2016 '!HM79+'февраль 2016'!HM78+'январь 2016'!HM79</f>
        <v>0</v>
      </c>
      <c r="HN84" s="18">
        <f>'март 2016 '!HN79+'февраль 2016'!HN78+'январь 2016'!HN79</f>
        <v>0</v>
      </c>
      <c r="HO84" s="18">
        <f>'март 2016 '!HO79+'февраль 2016'!HO78+'январь 2016'!HO79</f>
        <v>54</v>
      </c>
      <c r="HP84" s="18">
        <f>'март 2016 '!HP79+'февраль 2016'!HP78+'январь 2016'!HP79</f>
        <v>0</v>
      </c>
      <c r="HQ84" s="18">
        <f>'март 2016 '!HQ79+'февраль 2016'!HQ78+'январь 2016'!HQ79</f>
        <v>1</v>
      </c>
      <c r="HR84" s="18">
        <f>'март 2016 '!HR79+'февраль 2016'!HR78+'январь 2016'!HR79</f>
        <v>0</v>
      </c>
      <c r="HS84" s="18">
        <f>'март 2016 '!HS79+'февраль 2016'!HS78+'январь 2016'!HS79</f>
        <v>0</v>
      </c>
      <c r="HT84" s="18">
        <f>'март 2016 '!HT79+'февраль 2016'!HT78+'январь 2016'!HT79</f>
        <v>0</v>
      </c>
      <c r="HU84" s="18">
        <f>'март 2016 '!HU79+'февраль 2016'!HU78+'январь 2016'!HU79</f>
        <v>0</v>
      </c>
      <c r="HV84" s="18">
        <f>'март 2016 '!HV79+'февраль 2016'!HV78+'январь 2016'!HV79</f>
        <v>1</v>
      </c>
      <c r="HW84" s="18">
        <f>'март 2016 '!HW79+'февраль 2016'!HW78+'январь 2016'!HW79</f>
        <v>0</v>
      </c>
      <c r="HX84" s="18">
        <f>'март 2016 '!HX79+'февраль 2016'!HX78+'январь 2016'!HX79</f>
        <v>2</v>
      </c>
      <c r="HY84" s="18">
        <f>'март 2016 '!HY79+'февраль 2016'!HY78+'январь 2016'!HY79</f>
        <v>0</v>
      </c>
      <c r="HZ84" s="18">
        <f>'март 2016 '!HZ79+'февраль 2016'!HZ78+'январь 2016'!HZ79</f>
        <v>2</v>
      </c>
      <c r="IA84" s="18">
        <f>'март 2016 '!IA79+'февраль 2016'!IA78+'январь 2016'!IA79</f>
        <v>0</v>
      </c>
      <c r="IB84" s="18">
        <f>'март 2016 '!IB79+'февраль 2016'!IB78+'январь 2016'!IB79</f>
        <v>0</v>
      </c>
      <c r="IC84" s="18">
        <f>'март 2016 '!IC79+'февраль 2016'!IC78+'январь 2016'!IC79</f>
        <v>0</v>
      </c>
      <c r="ID84" s="18">
        <f>'март 2016 '!ID79+'февраль 2016'!ID78+'январь 2016'!ID79</f>
        <v>21</v>
      </c>
      <c r="IE84" s="18">
        <f>'март 2016 '!IE79+'февраль 2016'!IE78+'январь 2016'!IE79</f>
        <v>0</v>
      </c>
      <c r="IF84" s="18">
        <f>'март 2016 '!IF79+'февраль 2016'!IF78+'январь 2016'!IF79</f>
        <v>2</v>
      </c>
    </row>
    <row r="85" spans="1:240" ht="13.5" customHeight="1">
      <c r="A85" s="15"/>
      <c r="B85" s="45"/>
      <c r="C85" s="16" t="s">
        <v>17</v>
      </c>
      <c r="D85" s="39">
        <f>E85+F85</f>
        <v>157.11499999999992</v>
      </c>
      <c r="E85" s="25">
        <f t="shared" si="7"/>
        <v>157.11499999999992</v>
      </c>
      <c r="F85" s="25"/>
      <c r="G85" s="18">
        <f>'март 2016 '!G80+'февраль 2016'!G79+'январь 2016'!G80</f>
        <v>0</v>
      </c>
      <c r="H85" s="18">
        <f>'март 2016 '!H80+'февраль 2016'!H79+'январь 2016'!H80</f>
        <v>0.94299999999999995</v>
      </c>
      <c r="I85" s="18">
        <f>'март 2016 '!I80+'февраль 2016'!I79+'январь 2016'!I80</f>
        <v>0</v>
      </c>
      <c r="J85" s="18">
        <f>'март 2016 '!J80+'февраль 2016'!J79+'январь 2016'!J80</f>
        <v>0</v>
      </c>
      <c r="K85" s="18">
        <f>'март 2016 '!K80+'февраль 2016'!K79+'январь 2016'!K80</f>
        <v>1.0509999999999999</v>
      </c>
      <c r="L85" s="18">
        <f>'март 2016 '!L80+'февраль 2016'!L79+'январь 2016'!L80</f>
        <v>0</v>
      </c>
      <c r="M85" s="18">
        <f>'март 2016 '!M80+'февраль 2016'!M79+'январь 2016'!M80</f>
        <v>0</v>
      </c>
      <c r="N85" s="18">
        <f>'март 2016 '!N80+'февраль 2016'!N79+'январь 2016'!N80</f>
        <v>0</v>
      </c>
      <c r="O85" s="18">
        <f>'март 2016 '!O80+'февраль 2016'!O79+'январь 2016'!O80</f>
        <v>0</v>
      </c>
      <c r="P85" s="18">
        <f>'март 2016 '!P80+'февраль 2016'!P79+'январь 2016'!P80</f>
        <v>0</v>
      </c>
      <c r="Q85" s="18">
        <f>'март 2016 '!Q80+'февраль 2016'!Q79+'январь 2016'!Q80</f>
        <v>0</v>
      </c>
      <c r="R85" s="18">
        <f>'март 2016 '!R80+'февраль 2016'!R79+'январь 2016'!R80</f>
        <v>0</v>
      </c>
      <c r="S85" s="18">
        <f>'март 2016 '!S80+'февраль 2016'!S79+'январь 2016'!S80</f>
        <v>0.68100000000000005</v>
      </c>
      <c r="T85" s="18">
        <f>'март 2016 '!T80+'февраль 2016'!T79+'январь 2016'!T80</f>
        <v>0</v>
      </c>
      <c r="U85" s="18">
        <f>'март 2016 '!U80+'февраль 2016'!U79+'январь 2016'!U80</f>
        <v>0</v>
      </c>
      <c r="V85" s="18">
        <f>'март 2016 '!V80+'февраль 2016'!V79+'январь 2016'!V80</f>
        <v>1.0509999999999999</v>
      </c>
      <c r="W85" s="18">
        <f>'март 2016 '!W80+'февраль 2016'!W79+'январь 2016'!W80</f>
        <v>0</v>
      </c>
      <c r="X85" s="18">
        <f>'март 2016 '!X80+'февраль 2016'!X79+'январь 2016'!X80</f>
        <v>0</v>
      </c>
      <c r="Y85" s="18">
        <f>'март 2016 '!Y80+'февраль 2016'!Y79+'январь 2016'!Y80</f>
        <v>0.873</v>
      </c>
      <c r="Z85" s="18">
        <f>'март 2016 '!Z80+'февраль 2016'!Z79+'январь 2016'!Z80</f>
        <v>0</v>
      </c>
      <c r="AA85" s="18">
        <f>'март 2016 '!AA80+'февраль 2016'!AA79+'январь 2016'!AA80</f>
        <v>0</v>
      </c>
      <c r="AB85" s="18">
        <f>'март 2016 '!AB80+'февраль 2016'!AB79+'январь 2016'!AB80</f>
        <v>0</v>
      </c>
      <c r="AC85" s="18">
        <f>'март 2016 '!AC80+'февраль 2016'!AC79+'январь 2016'!AC80</f>
        <v>0</v>
      </c>
      <c r="AD85" s="18">
        <f>'март 2016 '!AD80+'февраль 2016'!AD79+'январь 2016'!AD80</f>
        <v>0</v>
      </c>
      <c r="AE85" s="18">
        <f>'март 2016 '!AE80+'февраль 2016'!AE79+'январь 2016'!AE80</f>
        <v>3.0939999999999999</v>
      </c>
      <c r="AF85" s="18">
        <f>'март 2016 '!AF80+'февраль 2016'!AF79+'январь 2016'!AF80</f>
        <v>2.4129999999999998</v>
      </c>
      <c r="AG85" s="18">
        <f>'март 2016 '!AG80+'февраль 2016'!AG79+'январь 2016'!AG80</f>
        <v>3.6190000000000002</v>
      </c>
      <c r="AH85" s="18">
        <f>'март 2016 '!AH80+'февраль 2016'!AH79+'январь 2016'!AH80</f>
        <v>5.3519999999999994</v>
      </c>
      <c r="AI85" s="18">
        <f>'март 2016 '!AI80+'февраль 2016'!AI79+'январь 2016'!AI80</f>
        <v>0</v>
      </c>
      <c r="AJ85" s="18">
        <f>'март 2016 '!AJ80+'февраль 2016'!AJ79+'январь 2016'!AJ80</f>
        <v>0</v>
      </c>
      <c r="AK85" s="18">
        <f>'март 2016 '!AK80+'февраль 2016'!AK79+'январь 2016'!AK80</f>
        <v>0</v>
      </c>
      <c r="AL85" s="18">
        <f>'март 2016 '!AL80+'февраль 2016'!AL79+'январь 2016'!AL80</f>
        <v>0</v>
      </c>
      <c r="AM85" s="18">
        <f>'март 2016 '!AM80+'февраль 2016'!AM79+'январь 2016'!AM80</f>
        <v>2.9380000000000002</v>
      </c>
      <c r="AN85" s="18">
        <f>'март 2016 '!AN80+'февраль 2016'!AN79+'январь 2016'!AN80</f>
        <v>0</v>
      </c>
      <c r="AO85" s="18">
        <f>'март 2016 '!AO80+'февраль 2016'!AO79+'январь 2016'!AO80</f>
        <v>0</v>
      </c>
      <c r="AP85" s="18">
        <f>'март 2016 '!AP80+'февраль 2016'!AP79+'январь 2016'!AP80</f>
        <v>0</v>
      </c>
      <c r="AQ85" s="18">
        <f>'март 2016 '!AQ80+'февраль 2016'!AQ79+'январь 2016'!AQ80</f>
        <v>0</v>
      </c>
      <c r="AR85" s="18">
        <f>'март 2016 '!AR80+'февраль 2016'!AR79+'январь 2016'!AR80</f>
        <v>0</v>
      </c>
      <c r="AS85" s="18">
        <f>'март 2016 '!AS80+'февраль 2016'!AS79+'январь 2016'!AS80</f>
        <v>0</v>
      </c>
      <c r="AT85" s="18">
        <f>'март 2016 '!AT80+'февраль 2016'!AT79+'январь 2016'!AT80</f>
        <v>2.2599999999999998</v>
      </c>
      <c r="AU85" s="18">
        <f>'март 2016 '!AU80+'февраль 2016'!AU79+'январь 2016'!AU80</f>
        <v>4.827</v>
      </c>
      <c r="AV85" s="18">
        <f>'март 2016 '!AV80+'февраль 2016'!AV79+'январь 2016'!AV80</f>
        <v>6.3120000000000003</v>
      </c>
      <c r="AW85" s="18">
        <f>'март 2016 '!AW80+'февраль 2016'!AW79+'январь 2016'!AW80</f>
        <v>0</v>
      </c>
      <c r="AX85" s="18">
        <f>'март 2016 '!AX80+'февраль 2016'!AX79+'январь 2016'!AX80</f>
        <v>0</v>
      </c>
      <c r="AY85" s="18">
        <f>'март 2016 '!AY80+'февраль 2016'!AY79+'январь 2016'!AY80</f>
        <v>0</v>
      </c>
      <c r="AZ85" s="18">
        <f>'март 2016 '!AZ80+'февраль 2016'!AZ79+'январь 2016'!AZ80</f>
        <v>1.0509999999999999</v>
      </c>
      <c r="BA85" s="18">
        <f>'март 2016 '!BA80+'февраль 2016'!BA79+'январь 2016'!BA80</f>
        <v>0</v>
      </c>
      <c r="BB85" s="18">
        <f>'март 2016 '!BB80+'февраль 2016'!BB79+'январь 2016'!BB80</f>
        <v>0</v>
      </c>
      <c r="BC85" s="18">
        <f>'март 2016 '!BC80+'февраль 2016'!BC79+'январь 2016'!BC80</f>
        <v>2.7850000000000001</v>
      </c>
      <c r="BD85" s="18">
        <f>'март 2016 '!BD80+'февраль 2016'!BD79+'январь 2016'!BD80</f>
        <v>0</v>
      </c>
      <c r="BE85" s="18">
        <f>'март 2016 '!BE80+'февраль 2016'!BE79+'январь 2016'!BE80</f>
        <v>0</v>
      </c>
      <c r="BF85" s="18">
        <f>'март 2016 '!BF80+'февраль 2016'!BF79+'январь 2016'!BF80</f>
        <v>0</v>
      </c>
      <c r="BG85" s="18">
        <f>'март 2016 '!BG80+'февраль 2016'!BG79+'январь 2016'!BG80</f>
        <v>0</v>
      </c>
      <c r="BH85" s="18">
        <f>'март 2016 '!BH80+'февраль 2016'!BH79+'январь 2016'!BH80</f>
        <v>0</v>
      </c>
      <c r="BI85" s="18">
        <f>'март 2016 '!BI80+'февраль 2016'!BI79+'январь 2016'!BI80</f>
        <v>0</v>
      </c>
      <c r="BJ85" s="18">
        <f>'март 2016 '!BJ80+'февраль 2016'!BJ79+'январь 2016'!BJ80</f>
        <v>0</v>
      </c>
      <c r="BK85" s="18">
        <f>'март 2016 '!BK80+'февраль 2016'!BK79+'январь 2016'!BK80</f>
        <v>0</v>
      </c>
      <c r="BL85" s="18">
        <f>'март 2016 '!BL80+'февраль 2016'!BL79+'январь 2016'!BL80</f>
        <v>0</v>
      </c>
      <c r="BM85" s="18">
        <f>'март 2016 '!BM80+'февраль 2016'!BM79+'январь 2016'!BM80</f>
        <v>0</v>
      </c>
      <c r="BN85" s="18">
        <f>'март 2016 '!BN80+'февраль 2016'!BN79+'январь 2016'!BN80</f>
        <v>0</v>
      </c>
      <c r="BO85" s="18">
        <f>'март 2016 '!BO80+'февраль 2016'!BO79+'январь 2016'!BO80</f>
        <v>1.732</v>
      </c>
      <c r="BP85" s="18">
        <f>'март 2016 '!BP80+'февраль 2016'!BP79+'январь 2016'!BP80</f>
        <v>0</v>
      </c>
      <c r="BQ85" s="18">
        <f>'март 2016 '!BQ80+'февраль 2016'!BQ79+'январь 2016'!BQ80</f>
        <v>0</v>
      </c>
      <c r="BR85" s="18">
        <f>'март 2016 '!BR80+'февраль 2016'!BR79+'январь 2016'!BR80</f>
        <v>0</v>
      </c>
      <c r="BS85" s="18">
        <f>'март 2016 '!BS80+'февраль 2016'!BS79+'январь 2016'!BS80</f>
        <v>0</v>
      </c>
      <c r="BT85" s="18">
        <f>'март 2016 '!BT80+'февраль 2016'!BT79+'январь 2016'!BT80</f>
        <v>0</v>
      </c>
      <c r="BU85" s="18">
        <f>'март 2016 '!BU80+'февраль 2016'!BU79+'январь 2016'!BU80</f>
        <v>0.68100000000000005</v>
      </c>
      <c r="BV85" s="18">
        <f>'март 2016 '!BV80+'февраль 2016'!BV79+'январь 2016'!BV80</f>
        <v>0</v>
      </c>
      <c r="BW85" s="18">
        <f>'март 2016 '!BW80+'февраль 2016'!BW79+'январь 2016'!BW80</f>
        <v>0</v>
      </c>
      <c r="BX85" s="18">
        <f>'март 2016 '!BX80+'февраль 2016'!BX79+'январь 2016'!BX80</f>
        <v>0</v>
      </c>
      <c r="BY85" s="18">
        <f>'март 2016 '!BY80+'февраль 2016'!BY79+'январь 2016'!BY80</f>
        <v>0</v>
      </c>
      <c r="BZ85" s="18">
        <f>'март 2016 '!BZ80+'февраль 2016'!BZ79+'январь 2016'!BZ80</f>
        <v>0</v>
      </c>
      <c r="CA85" s="18">
        <f>'март 2016 '!CA80+'февраль 2016'!CA79+'январь 2016'!CA80</f>
        <v>0</v>
      </c>
      <c r="CB85" s="18">
        <f>'март 2016 '!CB80+'февраль 2016'!CB79+'январь 2016'!CB80</f>
        <v>2.569</v>
      </c>
      <c r="CC85" s="18">
        <f>'март 2016 '!CC80+'февраль 2016'!CC79+'январь 2016'!CC80</f>
        <v>0.68100000000000005</v>
      </c>
      <c r="CD85" s="18">
        <f>'март 2016 '!CD80+'февраль 2016'!CD79+'январь 2016'!CD80</f>
        <v>3.3220000000000001</v>
      </c>
      <c r="CE85" s="18">
        <f>'март 2016 '!CE80+'февраль 2016'!CE79+'январь 2016'!CE80</f>
        <v>0</v>
      </c>
      <c r="CF85" s="18">
        <f>'март 2016 '!CF80+'февраль 2016'!CF79+'январь 2016'!CF80</f>
        <v>0</v>
      </c>
      <c r="CG85" s="18">
        <f>'март 2016 '!CG80+'февраль 2016'!CG79+'январь 2016'!CG80</f>
        <v>0</v>
      </c>
      <c r="CH85" s="18">
        <f>'март 2016 '!CH80+'февраль 2016'!CH79+'январь 2016'!CH80</f>
        <v>0</v>
      </c>
      <c r="CI85" s="18">
        <f>'март 2016 '!CI80+'февраль 2016'!CI79+'январь 2016'!CI80</f>
        <v>0</v>
      </c>
      <c r="CJ85" s="18">
        <f>'март 2016 '!CJ80+'февраль 2016'!CJ79+'январь 2016'!CJ80</f>
        <v>0</v>
      </c>
      <c r="CK85" s="18">
        <f>'март 2016 '!CK80+'февраль 2016'!CK79+'январь 2016'!CK80</f>
        <v>0</v>
      </c>
      <c r="CL85" s="18">
        <f>'март 2016 '!CL80+'февраль 2016'!CL79+'январь 2016'!CL80</f>
        <v>0</v>
      </c>
      <c r="CM85" s="18">
        <f>'март 2016 '!CM80+'февраль 2016'!CM79+'январь 2016'!CM80</f>
        <v>5.2590000000000003</v>
      </c>
      <c r="CN85" s="18">
        <f>'март 2016 '!CN80+'февраль 2016'!CN79+'январь 2016'!CN80</f>
        <v>0</v>
      </c>
      <c r="CO85" s="18">
        <f>'март 2016 '!CO80+'февраль 2016'!CO79+'январь 2016'!CO80</f>
        <v>0</v>
      </c>
      <c r="CP85" s="18">
        <f>'март 2016 '!CP80+'февраль 2016'!CP79+'январь 2016'!CP80</f>
        <v>3.464</v>
      </c>
      <c r="CQ85" s="18">
        <f>'март 2016 '!CQ80+'февраль 2016'!CQ79+'январь 2016'!CQ80</f>
        <v>4.6709999999999994</v>
      </c>
      <c r="CR85" s="18">
        <f>'март 2016 '!CR80+'февраль 2016'!CR79+'январь 2016'!CR80</f>
        <v>2.105</v>
      </c>
      <c r="CS85" s="18">
        <f>'март 2016 '!CS80+'февраль 2016'!CS79+'январь 2016'!CS80</f>
        <v>0</v>
      </c>
      <c r="CT85" s="18">
        <f>'март 2016 '!CT80+'февраль 2016'!CT79+'январь 2016'!CT80</f>
        <v>0</v>
      </c>
      <c r="CU85" s="18">
        <f>'март 2016 '!CU80+'февраль 2016'!CU79+'январь 2016'!CU80</f>
        <v>0</v>
      </c>
      <c r="CV85" s="18">
        <f>'март 2016 '!CV80+'февраль 2016'!CV79+'январь 2016'!CV80</f>
        <v>0</v>
      </c>
      <c r="CW85" s="18">
        <f>'март 2016 '!CW80+'февраль 2016'!CW79+'январь 2016'!CW80</f>
        <v>0</v>
      </c>
      <c r="CX85" s="18">
        <f>'март 2016 '!CX80+'февраль 2016'!CX79+'январь 2016'!CX80</f>
        <v>0</v>
      </c>
      <c r="CY85" s="18">
        <f>'март 2016 '!CY80+'февраль 2016'!CY79+'январь 2016'!CY80</f>
        <v>3.464</v>
      </c>
      <c r="CZ85" s="18">
        <f>'март 2016 '!CZ80+'февраль 2016'!CZ79+'январь 2016'!CZ80</f>
        <v>0</v>
      </c>
      <c r="DA85" s="18">
        <f>'март 2016 '!DA80+'февраль 2016'!DA79+'январь 2016'!DA80</f>
        <v>0</v>
      </c>
      <c r="DB85" s="18">
        <f>'март 2016 '!DB80+'февраль 2016'!DB79+'январь 2016'!DB80</f>
        <v>1.2070000000000001</v>
      </c>
      <c r="DC85" s="18">
        <f>'март 2016 '!DC80+'февраль 2016'!DC79+'январь 2016'!DC80</f>
        <v>0</v>
      </c>
      <c r="DD85" s="18">
        <f>'март 2016 '!DD80+'февраль 2016'!DD79+'январь 2016'!DD80</f>
        <v>0</v>
      </c>
      <c r="DE85" s="18">
        <f>'март 2016 '!DE80+'февраль 2016'!DE79+'январь 2016'!DE80</f>
        <v>0</v>
      </c>
      <c r="DF85" s="18">
        <f>'март 2016 '!DF80+'февраль 2016'!DF79+'январь 2016'!DF80</f>
        <v>0</v>
      </c>
      <c r="DG85" s="18">
        <f>'март 2016 '!DG80+'февраль 2016'!DG79+'январь 2016'!DG80</f>
        <v>0</v>
      </c>
      <c r="DH85" s="18">
        <f>'март 2016 '!DH80+'февраль 2016'!DH79+'январь 2016'!DH80</f>
        <v>0</v>
      </c>
      <c r="DI85" s="18">
        <f>'март 2016 '!DI80+'февраль 2016'!DI79+'январь 2016'!DI80</f>
        <v>0</v>
      </c>
      <c r="DJ85" s="18">
        <f>'март 2016 '!DJ80+'февраль 2016'!DJ79+'январь 2016'!DJ80</f>
        <v>0</v>
      </c>
      <c r="DK85" s="18">
        <f>'март 2016 '!DK80+'февраль 2016'!DK79+'январь 2016'!DK80</f>
        <v>11.631</v>
      </c>
      <c r="DL85" s="18">
        <f>'март 2016 '!DL80+'февраль 2016'!DL79+'январь 2016'!DL80</f>
        <v>1.3620000000000001</v>
      </c>
      <c r="DM85" s="18">
        <f>'март 2016 '!DM80+'февраль 2016'!DM79+'январь 2016'!DM80</f>
        <v>0</v>
      </c>
      <c r="DN85" s="18">
        <f>'март 2016 '!DN80+'февраль 2016'!DN79+'январь 2016'!DN80</f>
        <v>0</v>
      </c>
      <c r="DO85" s="18">
        <f>'март 2016 '!DO80+'февраль 2016'!DO79+'январь 2016'!DO80</f>
        <v>0.52600000000000002</v>
      </c>
      <c r="DP85" s="18">
        <f>'март 2016 '!DP80+'февраль 2016'!DP79+'январь 2016'!DP80</f>
        <v>0</v>
      </c>
      <c r="DQ85" s="18">
        <f>'март 2016 '!DQ80+'февраль 2016'!DQ79+'январь 2016'!DQ80</f>
        <v>0</v>
      </c>
      <c r="DR85" s="18">
        <f>'март 2016 '!DR80+'февраль 2016'!DR79+'январь 2016'!DR80</f>
        <v>0</v>
      </c>
      <c r="DS85" s="18">
        <f>'март 2016 '!DS80+'февраль 2016'!DS79+'январь 2016'!DS80</f>
        <v>0</v>
      </c>
      <c r="DT85" s="18">
        <f>'март 2016 '!DT80+'февраль 2016'!DT79+'январь 2016'!DT80</f>
        <v>0</v>
      </c>
      <c r="DU85" s="18">
        <f>'март 2016 '!DU80+'февраль 2016'!DU79+'январь 2016'!DU80</f>
        <v>0</v>
      </c>
      <c r="DV85" s="18">
        <f>'март 2016 '!DV80+'февраль 2016'!DV79+'январь 2016'!DV80</f>
        <v>0</v>
      </c>
      <c r="DW85" s="18">
        <f>'март 2016 '!DW80+'февраль 2016'!DW79+'январь 2016'!DW80</f>
        <v>0</v>
      </c>
      <c r="DX85" s="18">
        <f>'март 2016 '!DX80+'февраль 2016'!DX79+'январь 2016'!DX80</f>
        <v>0</v>
      </c>
      <c r="DY85" s="18">
        <f>'март 2016 '!DY80+'февраль 2016'!DY79+'январь 2016'!DY80</f>
        <v>0</v>
      </c>
      <c r="DZ85" s="18">
        <f>'март 2016 '!DZ80+'февраль 2016'!DZ79+'январь 2016'!DZ80</f>
        <v>0</v>
      </c>
      <c r="EA85" s="18">
        <f>'март 2016 '!EA80+'февраль 2016'!EA79+'январь 2016'!EA80</f>
        <v>0</v>
      </c>
      <c r="EB85" s="18">
        <f>'март 2016 '!EB80+'февраль 2016'!EB79+'январь 2016'!EB80</f>
        <v>0</v>
      </c>
      <c r="EC85" s="18">
        <f>'март 2016 '!EC80+'февраль 2016'!EC79+'январь 2016'!EC80</f>
        <v>0</v>
      </c>
      <c r="ED85" s="18">
        <f>'март 2016 '!ED80+'февраль 2016'!ED79+'январь 2016'!ED80</f>
        <v>0</v>
      </c>
      <c r="EE85" s="18">
        <f>'март 2016 '!EE80+'февраль 2016'!EE79+'январь 2016'!EE80</f>
        <v>0</v>
      </c>
      <c r="EF85" s="18">
        <f>'март 2016 '!EF80+'февраль 2016'!EF79+'январь 2016'!EF80</f>
        <v>0</v>
      </c>
      <c r="EG85" s="18">
        <f>'март 2016 '!EG80+'февраль 2016'!EG79+'январь 2016'!EG80</f>
        <v>0</v>
      </c>
      <c r="EH85" s="18">
        <f>'март 2016 '!EH80+'февраль 2016'!EH79+'январь 2016'!EH80</f>
        <v>0</v>
      </c>
      <c r="EI85" s="18">
        <f>'март 2016 '!EI80+'февраль 2016'!EI79+'январь 2016'!EI80</f>
        <v>0</v>
      </c>
      <c r="EJ85" s="18">
        <f>'март 2016 '!EJ80+'февраль 2016'!EJ79+'январь 2016'!EJ80</f>
        <v>0</v>
      </c>
      <c r="EK85" s="18">
        <f>'март 2016 '!EK80+'февраль 2016'!EK79+'январь 2016'!EK80</f>
        <v>0</v>
      </c>
      <c r="EL85" s="18">
        <f>'март 2016 '!EL80+'февраль 2016'!EL79+'январь 2016'!EL80</f>
        <v>0</v>
      </c>
      <c r="EM85" s="18">
        <f>'март 2016 '!EM80+'февраль 2016'!EM79+'январь 2016'!EM80</f>
        <v>0</v>
      </c>
      <c r="EN85" s="18">
        <f>'март 2016 '!EN80+'февраль 2016'!EN79+'январь 2016'!EN80</f>
        <v>4.827</v>
      </c>
      <c r="EO85" s="18">
        <f>'март 2016 '!EO80+'февраль 2016'!EO79+'январь 2016'!EO80</f>
        <v>0</v>
      </c>
      <c r="EP85" s="18">
        <f>'март 2016 '!EP80+'февраль 2016'!EP79+'январь 2016'!EP80</f>
        <v>0</v>
      </c>
      <c r="EQ85" s="18">
        <f>'март 2016 '!EQ80+'февраль 2016'!EQ79+'январь 2016'!EQ80</f>
        <v>0</v>
      </c>
      <c r="ER85" s="18">
        <f>'март 2016 '!ER80+'февраль 2016'!ER79+'январь 2016'!ER80</f>
        <v>0</v>
      </c>
      <c r="ES85" s="18">
        <f>'март 2016 '!ES80+'февраль 2016'!ES79+'январь 2016'!ES80</f>
        <v>0</v>
      </c>
      <c r="ET85" s="18">
        <f>'март 2016 '!ET80+'февраль 2016'!ET79+'январь 2016'!ET80</f>
        <v>0</v>
      </c>
      <c r="EU85" s="18">
        <f>'март 2016 '!EU80+'февраль 2016'!EU79+'январь 2016'!EU80</f>
        <v>0</v>
      </c>
      <c r="EV85" s="18">
        <f>'март 2016 '!EV80+'февраль 2016'!EV79+'январь 2016'!EV80</f>
        <v>0</v>
      </c>
      <c r="EW85" s="18">
        <f>'март 2016 '!EW80+'февраль 2016'!EW79+'январь 2016'!EW80</f>
        <v>0.26200000000000001</v>
      </c>
      <c r="EX85" s="18">
        <f>'март 2016 '!EX80+'февраль 2016'!EX79+'январь 2016'!EX80</f>
        <v>0</v>
      </c>
      <c r="EY85" s="18">
        <f>'март 2016 '!EY80+'февраль 2016'!EY79+'январь 2016'!EY80</f>
        <v>0</v>
      </c>
      <c r="EZ85" s="18">
        <f>'март 2016 '!EZ80+'февраль 2016'!EZ79+'январь 2016'!EZ80</f>
        <v>0</v>
      </c>
      <c r="FA85" s="18">
        <f>'март 2016 '!FA80+'февраль 2016'!FA79+'январь 2016'!FA80</f>
        <v>0</v>
      </c>
      <c r="FB85" s="18">
        <f>'март 2016 '!FB80+'февраль 2016'!FB79+'январь 2016'!FB80</f>
        <v>0</v>
      </c>
      <c r="FC85" s="18">
        <f>'март 2016 '!FC80+'февраль 2016'!FC79+'январь 2016'!FC80</f>
        <v>0.68100000000000005</v>
      </c>
      <c r="FD85" s="18">
        <f>'март 2016 '!FD80+'февраль 2016'!FD79+'январь 2016'!FD80</f>
        <v>0</v>
      </c>
      <c r="FE85" s="18">
        <f>'март 2016 '!FE80+'февраль 2016'!FE79+'январь 2016'!FE80</f>
        <v>0</v>
      </c>
      <c r="FF85" s="18">
        <f>'март 2016 '!FF80+'февраль 2016'!FF79+'январь 2016'!FF80</f>
        <v>0</v>
      </c>
      <c r="FG85" s="18">
        <f>'март 2016 '!FG80+'февраль 2016'!FG79+'январь 2016'!FG80</f>
        <v>0</v>
      </c>
      <c r="FH85" s="18">
        <f>'март 2016 '!FH80+'февраль 2016'!FH79+'январь 2016'!FH80</f>
        <v>0</v>
      </c>
      <c r="FI85" s="18">
        <f>'март 2016 '!FI80+'февраль 2016'!FI79+'январь 2016'!FI80</f>
        <v>0</v>
      </c>
      <c r="FJ85" s="18">
        <f>'март 2016 '!FJ80+'февраль 2016'!FJ79+'январь 2016'!FJ80</f>
        <v>0</v>
      </c>
      <c r="FK85" s="18">
        <f>'март 2016 '!FK80+'февраль 2016'!FK79+'январь 2016'!FK80</f>
        <v>0</v>
      </c>
      <c r="FL85" s="18">
        <f>'март 2016 '!FL80+'февраль 2016'!FL79+'январь 2016'!FL80</f>
        <v>2.629</v>
      </c>
      <c r="FM85" s="18">
        <f>'март 2016 '!FM80+'февраль 2016'!FM79+'январь 2016'!FM80</f>
        <v>0</v>
      </c>
      <c r="FN85" s="18">
        <f>'март 2016 '!FN80+'февраль 2016'!FN79+'январь 2016'!FN80</f>
        <v>0.68100000000000005</v>
      </c>
      <c r="FO85" s="18">
        <f>'март 2016 '!FO80+'февраль 2016'!FO79+'январь 2016'!FO80</f>
        <v>0</v>
      </c>
      <c r="FP85" s="18">
        <f>'март 2016 '!FP80+'февраль 2016'!FP79+'январь 2016'!FP80</f>
        <v>0</v>
      </c>
      <c r="FQ85" s="18">
        <f>'март 2016 '!FQ80+'февраль 2016'!FQ79+'январь 2016'!FQ80</f>
        <v>0</v>
      </c>
      <c r="FR85" s="18">
        <f>'март 2016 '!FR80+'февраль 2016'!FR79+'январь 2016'!FR80</f>
        <v>0</v>
      </c>
      <c r="FS85" s="18">
        <f>'март 2016 '!FS80+'февраль 2016'!FS79+'январь 2016'!FS80</f>
        <v>0</v>
      </c>
      <c r="FT85" s="18">
        <f>'март 2016 '!FT80+'февраль 2016'!FT79+'январь 2016'!FT80</f>
        <v>0</v>
      </c>
      <c r="FU85" s="18">
        <f>'март 2016 '!FU80+'февраль 2016'!FU79+'январь 2016'!FU80</f>
        <v>0</v>
      </c>
      <c r="FV85" s="18">
        <f>'март 2016 '!FV80+'февраль 2016'!FV79+'январь 2016'!FV80</f>
        <v>0.52600000000000002</v>
      </c>
      <c r="FW85" s="18">
        <f>'март 2016 '!FW80+'февраль 2016'!FW79+'январь 2016'!FW80</f>
        <v>0</v>
      </c>
      <c r="FX85" s="18">
        <f>'март 2016 '!FX80+'февраль 2016'!FX79+'январь 2016'!FX80</f>
        <v>1.3620000000000001</v>
      </c>
      <c r="FY85" s="18">
        <f>'март 2016 '!FY80+'февраль 2016'!FY79+'январь 2016'!FY80</f>
        <v>4.1449999999999996</v>
      </c>
      <c r="FZ85" s="18">
        <f>'март 2016 '!FZ80+'февраль 2016'!FZ79+'январь 2016'!FZ80</f>
        <v>0</v>
      </c>
      <c r="GA85" s="18">
        <f>'март 2016 '!GA80+'февраль 2016'!GA79+'январь 2016'!GA80</f>
        <v>4.1449999999999996</v>
      </c>
      <c r="GB85" s="18">
        <f>'март 2016 '!GB80+'февраль 2016'!GB79+'январь 2016'!GB80</f>
        <v>0</v>
      </c>
      <c r="GC85" s="18">
        <f>'март 2016 '!GC80+'февраль 2016'!GC79+'январь 2016'!GC80</f>
        <v>0</v>
      </c>
      <c r="GD85" s="18">
        <f>'март 2016 '!GD80+'февраль 2016'!GD79+'январь 2016'!GD80</f>
        <v>0</v>
      </c>
      <c r="GE85" s="18">
        <f>'март 2016 '!GE80+'февраль 2016'!GE79+'январь 2016'!GE80</f>
        <v>0</v>
      </c>
      <c r="GF85" s="18">
        <f>'март 2016 '!GF80+'февраль 2016'!GF79+'январь 2016'!GF80</f>
        <v>0</v>
      </c>
      <c r="GG85" s="18">
        <f>'март 2016 '!GG80+'февраль 2016'!GG79+'январь 2016'!GG80</f>
        <v>0</v>
      </c>
      <c r="GH85" s="18">
        <f>'март 2016 '!GH80+'февраль 2016'!GH79+'январь 2016'!GH80</f>
        <v>0</v>
      </c>
      <c r="GI85" s="18">
        <f>'март 2016 '!GI80+'февраль 2016'!GI79+'январь 2016'!GI80</f>
        <v>0</v>
      </c>
      <c r="GJ85" s="18">
        <f>'март 2016 '!GJ80+'февраль 2016'!GJ79+'январь 2016'!GJ80</f>
        <v>0</v>
      </c>
      <c r="GK85" s="18">
        <f>'март 2016 '!GK80+'февраль 2016'!GK79+'январь 2016'!GK80</f>
        <v>0</v>
      </c>
      <c r="GL85" s="18">
        <f>'март 2016 '!GL80+'февраль 2016'!GL79+'январь 2016'!GL80</f>
        <v>0</v>
      </c>
      <c r="GM85" s="18">
        <f>'март 2016 '!GM80+'февраль 2016'!GM79+'январь 2016'!GM80</f>
        <v>0</v>
      </c>
      <c r="GN85" s="18">
        <f>'март 2016 '!GN80+'февраль 2016'!GN79+'январь 2016'!GN80</f>
        <v>0.94199999999999995</v>
      </c>
      <c r="GO85" s="18">
        <f>'март 2016 '!GO80+'февраль 2016'!GO79+'январь 2016'!GO80</f>
        <v>0</v>
      </c>
      <c r="GP85" s="18">
        <f>'март 2016 '!GP80+'февраль 2016'!GP79+'январь 2016'!GP80</f>
        <v>0</v>
      </c>
      <c r="GQ85" s="18">
        <f>'март 2016 '!GQ80+'февраль 2016'!GQ79+'январь 2016'!GQ80</f>
        <v>0</v>
      </c>
      <c r="GR85" s="18">
        <f>'март 2016 '!GR80+'февраль 2016'!GR79+'январь 2016'!GR80</f>
        <v>0</v>
      </c>
      <c r="GS85" s="18">
        <f>'март 2016 '!GS80+'февраль 2016'!GS79+'январь 2016'!GS80</f>
        <v>0</v>
      </c>
      <c r="GT85" s="18">
        <f>'март 2016 '!GT80+'февраль 2016'!GT79+'январь 2016'!GT80</f>
        <v>0</v>
      </c>
      <c r="GU85" s="18">
        <f>'март 2016 '!GU80+'февраль 2016'!GU79+'январь 2016'!GU80</f>
        <v>0</v>
      </c>
      <c r="GV85" s="18">
        <f>'март 2016 '!GV80+'февраль 2016'!GV79+'январь 2016'!GV80</f>
        <v>0</v>
      </c>
      <c r="GW85" s="18">
        <f>'март 2016 '!GW80+'февраль 2016'!GW79+'январь 2016'!GW80</f>
        <v>0</v>
      </c>
      <c r="GX85" s="18">
        <f>'март 2016 '!GX80+'февраль 2016'!GX79+'январь 2016'!GX80</f>
        <v>0</v>
      </c>
      <c r="GY85" s="18">
        <f>'март 2016 '!GY80+'февраль 2016'!GY79+'январь 2016'!GY80</f>
        <v>0</v>
      </c>
      <c r="GZ85" s="18">
        <f>'март 2016 '!GZ80+'февраль 2016'!GZ79+'январь 2016'!GZ80</f>
        <v>0</v>
      </c>
      <c r="HA85" s="18">
        <f>'март 2016 '!HA80+'февраль 2016'!HA79+'январь 2016'!HA80</f>
        <v>0</v>
      </c>
      <c r="HB85" s="18">
        <f>'март 2016 '!HB80+'февраль 2016'!HB79+'январь 2016'!HB80</f>
        <v>0</v>
      </c>
      <c r="HC85" s="18">
        <f>'март 2016 '!HC80+'февраль 2016'!HC79+'январь 2016'!HC80</f>
        <v>0</v>
      </c>
      <c r="HD85" s="18">
        <f>'март 2016 '!HD80+'февраль 2016'!HD79+'январь 2016'!HD80</f>
        <v>0.68100000000000005</v>
      </c>
      <c r="HE85" s="18">
        <f>'март 2016 '!HE80+'февраль 2016'!HE79+'январь 2016'!HE80</f>
        <v>0</v>
      </c>
      <c r="HF85" s="18">
        <f>'март 2016 '!HF80+'февраль 2016'!HF79+'январь 2016'!HF80</f>
        <v>0</v>
      </c>
      <c r="HG85" s="18">
        <f>'март 2016 '!HG80+'февраль 2016'!HG79+'январь 2016'!HG80</f>
        <v>1.5780000000000001</v>
      </c>
      <c r="HH85" s="18">
        <f>'март 2016 '!HH80+'февраль 2016'!HH79+'январь 2016'!HH80</f>
        <v>0</v>
      </c>
      <c r="HI85" s="18">
        <f>'март 2016 '!HI80+'февраль 2016'!HI79+'январь 2016'!HI80</f>
        <v>0</v>
      </c>
      <c r="HJ85" s="18">
        <f>'март 2016 '!HJ80+'февраль 2016'!HJ79+'январь 2016'!HJ80</f>
        <v>0</v>
      </c>
      <c r="HK85" s="18">
        <f>'март 2016 '!HK80+'февраль 2016'!HK79+'январь 2016'!HK80</f>
        <v>0</v>
      </c>
      <c r="HL85" s="18">
        <f>'март 2016 '!HL80+'февраль 2016'!HL79+'январь 2016'!HL80</f>
        <v>0</v>
      </c>
      <c r="HM85" s="18">
        <f>'март 2016 '!HM80+'февраль 2016'!HM79+'январь 2016'!HM80</f>
        <v>0</v>
      </c>
      <c r="HN85" s="18">
        <f>'март 2016 '!HN80+'февраль 2016'!HN79+'январь 2016'!HN80</f>
        <v>0</v>
      </c>
      <c r="HO85" s="18">
        <f>'март 2016 '!HO80+'февраль 2016'!HO79+'январь 2016'!HO80</f>
        <v>34.275999999999996</v>
      </c>
      <c r="HP85" s="18">
        <f>'март 2016 '!HP80+'февраль 2016'!HP79+'январь 2016'!HP80</f>
        <v>0</v>
      </c>
      <c r="HQ85" s="18">
        <f>'март 2016 '!HQ80+'февраль 2016'!HQ79+'январь 2016'!HQ80</f>
        <v>0.52600000000000002</v>
      </c>
      <c r="HR85" s="18">
        <f>'март 2016 '!HR80+'февраль 2016'!HR79+'январь 2016'!HR80</f>
        <v>0</v>
      </c>
      <c r="HS85" s="18">
        <f>'март 2016 '!HS80+'февраль 2016'!HS79+'январь 2016'!HS80</f>
        <v>0</v>
      </c>
      <c r="HT85" s="18">
        <f>'март 2016 '!HT80+'февраль 2016'!HT79+'январь 2016'!HT80</f>
        <v>0</v>
      </c>
      <c r="HU85" s="18">
        <f>'март 2016 '!HU80+'февраль 2016'!HU79+'январь 2016'!HU80</f>
        <v>0</v>
      </c>
      <c r="HV85" s="18">
        <f>'март 2016 '!HV80+'февраль 2016'!HV79+'январь 2016'!HV80</f>
        <v>4.665</v>
      </c>
      <c r="HW85" s="18">
        <f>'март 2016 '!HW80+'февраль 2016'!HW79+'январь 2016'!HW80</f>
        <v>0</v>
      </c>
      <c r="HX85" s="18">
        <f>'март 2016 '!HX80+'февраль 2016'!HX79+'январь 2016'!HX80</f>
        <v>1.0509999999999999</v>
      </c>
      <c r="HY85" s="18">
        <f>'март 2016 '!HY80+'февраль 2016'!HY79+'январь 2016'!HY80</f>
        <v>0</v>
      </c>
      <c r="HZ85" s="18">
        <f>'март 2016 '!HZ80+'февраль 2016'!HZ79+'январь 2016'!HZ80</f>
        <v>3.181</v>
      </c>
      <c r="IA85" s="18">
        <f>'март 2016 '!IA80+'февраль 2016'!IA79+'январь 2016'!IA80</f>
        <v>0</v>
      </c>
      <c r="IB85" s="18">
        <f>'март 2016 '!IB80+'февраль 2016'!IB79+'январь 2016'!IB80</f>
        <v>0</v>
      </c>
      <c r="IC85" s="18">
        <f>'март 2016 '!IC80+'февраль 2016'!IC79+'январь 2016'!IC80</f>
        <v>0</v>
      </c>
      <c r="ID85" s="18">
        <f>'март 2016 '!ID80+'февраль 2016'!ID79+'январь 2016'!ID80</f>
        <v>7.6710000000000003</v>
      </c>
      <c r="IE85" s="18">
        <f>'март 2016 '!IE80+'февраль 2016'!IE79+'январь 2016'!IE80</f>
        <v>0</v>
      </c>
      <c r="IF85" s="18">
        <f>'март 2016 '!IF80+'февраль 2016'!IF79+'январь 2016'!IF80</f>
        <v>1.3620000000000001</v>
      </c>
    </row>
    <row r="86" spans="1:240" s="2" customFormat="1" ht="15" customHeight="1">
      <c r="A86" s="11" t="s">
        <v>102</v>
      </c>
      <c r="B86" s="12" t="s">
        <v>103</v>
      </c>
      <c r="C86" s="13" t="s">
        <v>17</v>
      </c>
      <c r="D86" s="23">
        <f>D88+D90+D92</f>
        <v>1552.2529999999992</v>
      </c>
      <c r="E86" s="23">
        <f>E88+E90+E92</f>
        <v>1552.2529999999992</v>
      </c>
      <c r="F86" s="23"/>
      <c r="G86" s="14">
        <f>'март 2016 '!G81+'февраль 2016'!G80+'январь 2016'!G81</f>
        <v>1.778</v>
      </c>
      <c r="H86" s="14">
        <f>'март 2016 '!H81+'февраль 2016'!H80+'январь 2016'!H81</f>
        <v>3.7590000000000003</v>
      </c>
      <c r="I86" s="14">
        <f>'март 2016 '!I81+'февраль 2016'!I80+'январь 2016'!I81</f>
        <v>3.2770000000000001</v>
      </c>
      <c r="J86" s="14">
        <f>'март 2016 '!J81+'февраль 2016'!J80+'январь 2016'!J81</f>
        <v>4.2880000000000003</v>
      </c>
      <c r="K86" s="14">
        <f>'март 2016 '!K81+'февраль 2016'!K80+'январь 2016'!K81</f>
        <v>0.86699999999999999</v>
      </c>
      <c r="L86" s="14">
        <f>'март 2016 '!L81+'февраль 2016'!L80+'январь 2016'!L81</f>
        <v>0.38500000000000001</v>
      </c>
      <c r="M86" s="14">
        <f>'март 2016 '!M81+'февраль 2016'!M80+'январь 2016'!M81</f>
        <v>1.542</v>
      </c>
      <c r="N86" s="14">
        <f>'март 2016 '!N81+'февраль 2016'!N80+'январь 2016'!N81</f>
        <v>7.5149999999999997</v>
      </c>
      <c r="O86" s="14">
        <f>'март 2016 '!O81+'февраль 2016'!O80+'январь 2016'!O81</f>
        <v>3.6589999999999998</v>
      </c>
      <c r="P86" s="14">
        <f>'март 2016 '!P81+'февраль 2016'!P80+'январь 2016'!P81</f>
        <v>4.3330000000000002</v>
      </c>
      <c r="Q86" s="14">
        <f>'март 2016 '!Q81+'февраль 2016'!Q80+'январь 2016'!Q81</f>
        <v>3.9459999999999997</v>
      </c>
      <c r="R86" s="14">
        <f>'март 2016 '!R81+'февраль 2016'!R80+'январь 2016'!R81</f>
        <v>2.4089999999999998</v>
      </c>
      <c r="S86" s="14">
        <f>'март 2016 '!S81+'февраль 2016'!S80+'январь 2016'!S81</f>
        <v>8.33</v>
      </c>
      <c r="T86" s="14">
        <f>'март 2016 '!T81+'февраль 2016'!T80+'январь 2016'!T81</f>
        <v>2.601</v>
      </c>
      <c r="U86" s="14">
        <f>'март 2016 '!U81+'февраль 2016'!U80+'январь 2016'!U81</f>
        <v>6.9820000000000002</v>
      </c>
      <c r="V86" s="14">
        <f>'март 2016 '!V81+'февраль 2016'!V80+'январь 2016'!V81</f>
        <v>6.359</v>
      </c>
      <c r="W86" s="14">
        <f>'март 2016 '!W81+'февраль 2016'!W80+'январь 2016'!W81</f>
        <v>4.7190000000000003</v>
      </c>
      <c r="X86" s="14">
        <f>'март 2016 '!X81+'февраль 2016'!X80+'январь 2016'!X81</f>
        <v>7.6589999999999998</v>
      </c>
      <c r="Y86" s="14">
        <f>'март 2016 '!Y81+'февраль 2016'!Y80+'январь 2016'!Y81</f>
        <v>1.06</v>
      </c>
      <c r="Z86" s="14">
        <f>'март 2016 '!Z81+'февраль 2016'!Z80+'январь 2016'!Z81</f>
        <v>5.5840000000000005</v>
      </c>
      <c r="AA86" s="14">
        <f>AA88+AA90+AA92</f>
        <v>2.601</v>
      </c>
      <c r="AB86" s="14">
        <f>'март 2016 '!AB81+'февраль 2016'!AB80+'январь 2016'!AB81</f>
        <v>6.6650000000000009</v>
      </c>
      <c r="AC86" s="14">
        <f>'март 2016 '!AC81+'февраль 2016'!AC80+'январь 2016'!AC81</f>
        <v>6.923</v>
      </c>
      <c r="AD86" s="14">
        <f>'март 2016 '!AD81+'февраль 2016'!AD80+'январь 2016'!AD81</f>
        <v>17.272000000000002</v>
      </c>
      <c r="AE86" s="14">
        <f>'март 2016 '!AE81+'февраль 2016'!AE80+'январь 2016'!AE81</f>
        <v>0</v>
      </c>
      <c r="AF86" s="14">
        <f>'март 2016 '!AF81+'февраль 2016'!AF80+'январь 2016'!AF81</f>
        <v>0</v>
      </c>
      <c r="AG86" s="14">
        <f>'март 2016 '!AG81+'февраль 2016'!AG80+'январь 2016'!AG81</f>
        <v>0</v>
      </c>
      <c r="AH86" s="14">
        <f>'март 2016 '!AH81+'февраль 2016'!AH80+'январь 2016'!AH81</f>
        <v>0</v>
      </c>
      <c r="AI86" s="14">
        <f>'март 2016 '!AI81+'февраль 2016'!AI80+'январь 2016'!AI81</f>
        <v>0</v>
      </c>
      <c r="AJ86" s="14">
        <f>'март 2016 '!AJ81+'февраль 2016'!AJ80+'январь 2016'!AJ81</f>
        <v>0</v>
      </c>
      <c r="AK86" s="14">
        <f>'март 2016 '!AK81+'февраль 2016'!AK80+'январь 2016'!AK81</f>
        <v>0</v>
      </c>
      <c r="AL86" s="14">
        <f>'март 2016 '!AL81+'февраль 2016'!AL80+'январь 2016'!AL81</f>
        <v>0</v>
      </c>
      <c r="AM86" s="14">
        <f>'март 2016 '!AM81+'февраль 2016'!AM80+'январь 2016'!AM81</f>
        <v>4.8170000000000002</v>
      </c>
      <c r="AN86" s="14">
        <f>'март 2016 '!AN81+'февраль 2016'!AN80+'январь 2016'!AN81</f>
        <v>1.734</v>
      </c>
      <c r="AO86" s="14">
        <f>'март 2016 '!AO81+'февраль 2016'!AO80+'январь 2016'!AO81</f>
        <v>2.601</v>
      </c>
      <c r="AP86" s="14">
        <f>'март 2016 '!AP81+'февраль 2016'!AP80+'январь 2016'!AP81</f>
        <v>4.6269999999999998</v>
      </c>
      <c r="AQ86" s="14">
        <f>'март 2016 '!AQ81+'февраль 2016'!AQ80+'январь 2016'!AQ81</f>
        <v>3.0609999999999999</v>
      </c>
      <c r="AR86" s="14">
        <f>'март 2016 '!AR81+'февраль 2016'!AR80+'январь 2016'!AR81</f>
        <v>1.2509999999999999</v>
      </c>
      <c r="AS86" s="14">
        <f>'март 2016 '!AS81+'февраль 2016'!AS80+'январь 2016'!AS81</f>
        <v>2.7930000000000001</v>
      </c>
      <c r="AT86" s="14">
        <f>'март 2016 '!AT81+'февраль 2016'!AT80+'январь 2016'!AT81</f>
        <v>0</v>
      </c>
      <c r="AU86" s="14">
        <f>'март 2016 '!AU81+'февраль 2016'!AU80+'январь 2016'!AU81</f>
        <v>0</v>
      </c>
      <c r="AV86" s="14">
        <f>'март 2016 '!AV81+'февраль 2016'!AV80+'январь 2016'!AV81</f>
        <v>3.0840000000000001</v>
      </c>
      <c r="AW86" s="14">
        <f>'март 2016 '!AW81+'февраль 2016'!AW80+'январь 2016'!AW81</f>
        <v>3.47</v>
      </c>
      <c r="AX86" s="14">
        <f>'март 2016 '!AX81+'февраль 2016'!AX80+'январь 2016'!AX81</f>
        <v>3.0840000000000001</v>
      </c>
      <c r="AY86" s="14">
        <v>0.192</v>
      </c>
      <c r="AZ86" s="14">
        <f>'март 2016 '!AZ81+'февраль 2016'!AZ80+'январь 2016'!AZ81</f>
        <v>3.3750000000000004</v>
      </c>
      <c r="BA86" s="14">
        <f>'март 2016 '!BA81+'февраль 2016'!BA80+'январь 2016'!BA81</f>
        <v>9.1280000000000001</v>
      </c>
      <c r="BB86" s="14">
        <f>'март 2016 '!BB81+'февраль 2016'!BB80+'январь 2016'!BB81</f>
        <v>4.1420000000000003</v>
      </c>
      <c r="BC86" s="14">
        <f>'март 2016 '!BC81+'февраль 2016'!BC80+'январь 2016'!BC81</f>
        <v>4.335</v>
      </c>
      <c r="BD86" s="14">
        <f>'март 2016 '!BD81+'февраль 2016'!BD80+'январь 2016'!BD81</f>
        <v>4.335</v>
      </c>
      <c r="BE86" s="14">
        <f>'март 2016 '!BE81+'февраль 2016'!BE80+'январь 2016'!BE81</f>
        <v>3.274</v>
      </c>
      <c r="BF86" s="14">
        <f>'март 2016 '!BF81+'февраль 2016'!BF80+'январь 2016'!BF81</f>
        <v>2.601</v>
      </c>
      <c r="BG86" s="14">
        <f>'март 2016 '!BG81+'февраль 2016'!BG80+'январь 2016'!BG81</f>
        <v>12.525000000000002</v>
      </c>
      <c r="BH86" s="14">
        <f>'март 2016 '!BH81+'февраль 2016'!BH80+'январь 2016'!BH81</f>
        <v>2.5990000000000002</v>
      </c>
      <c r="BI86" s="14">
        <f>'март 2016 '!BI81+'февраль 2016'!BI80+'январь 2016'!BI81</f>
        <v>2.5990000000000002</v>
      </c>
      <c r="BJ86" s="14">
        <f>'март 2016 '!BJ81+'февраль 2016'!BJ80+'январь 2016'!BJ81</f>
        <v>2.113</v>
      </c>
      <c r="BK86" s="14">
        <f>'март 2016 '!BK81+'февраль 2016'!BK80+'январь 2016'!BK81</f>
        <v>9.0079999999999991</v>
      </c>
      <c r="BL86" s="14">
        <f>'март 2016 '!BL81+'февраль 2016'!BL80+'январь 2016'!BL81</f>
        <v>5.202</v>
      </c>
      <c r="BM86" s="14">
        <f>'март 2016 '!BM81+'февраль 2016'!BM80+'январь 2016'!BM81</f>
        <v>6.6829999999999998</v>
      </c>
      <c r="BN86" s="14">
        <f>'март 2016 '!BN81+'февраль 2016'!BN80+'январь 2016'!BN81</f>
        <v>12.127000000000001</v>
      </c>
      <c r="BO86" s="14">
        <f>'март 2016 '!BO81+'февраль 2016'!BO80+'январь 2016'!BO81</f>
        <v>2.6020000000000003</v>
      </c>
      <c r="BP86" s="14">
        <f>'март 2016 '!BP81+'февраль 2016'!BP80+'январь 2016'!BP81</f>
        <v>1.925</v>
      </c>
      <c r="BQ86" s="14">
        <f>'март 2016 '!BQ81+'февраль 2016'!BQ80+'январь 2016'!BQ81</f>
        <v>10.212</v>
      </c>
      <c r="BR86" s="14">
        <f>'март 2016 '!BR81+'февраль 2016'!BR80+'январь 2016'!BR81</f>
        <v>2.5990000000000002</v>
      </c>
      <c r="BS86" s="14">
        <f>'март 2016 '!BS81+'февраль 2016'!BS80+'январь 2016'!BS81</f>
        <v>3.9489999999999998</v>
      </c>
      <c r="BT86" s="14">
        <f>'март 2016 '!BT81+'февраль 2016'!BT80+'январь 2016'!BT81</f>
        <v>15.42</v>
      </c>
      <c r="BU86" s="14">
        <f>'март 2016 '!BU81+'февраль 2016'!BU80+'январь 2016'!BU81</f>
        <v>3.4649999999999999</v>
      </c>
      <c r="BV86" s="14">
        <f>'март 2016 '!BV81+'февраль 2016'!BV80+'январь 2016'!BV81</f>
        <v>0.86699999999999999</v>
      </c>
      <c r="BW86" s="14">
        <f>'март 2016 '!BW81+'февраль 2016'!BW80+'январь 2016'!BW81</f>
        <v>3.9509999999999996</v>
      </c>
      <c r="BX86" s="14">
        <f>'март 2016 '!BX81+'февраль 2016'!BX80+'январь 2016'!BX81</f>
        <v>4.4340000000000002</v>
      </c>
      <c r="BY86" s="14">
        <f>'март 2016 '!BY81+'февраль 2016'!BY80+'январь 2016'!BY81</f>
        <v>8.7149999999999999</v>
      </c>
      <c r="BZ86" s="14">
        <f>'март 2016 '!BZ81+'февраль 2016'!BZ80+'январь 2016'!BZ81</f>
        <v>1.9239999999999999</v>
      </c>
      <c r="CA86" s="14">
        <f>'март 2016 '!CA81+'февраль 2016'!CA80+'январь 2016'!CA81</f>
        <v>4.3369999999999997</v>
      </c>
      <c r="CB86" s="14">
        <f>'март 2016 '!CB81+'февраль 2016'!CB80+'январь 2016'!CB81</f>
        <v>4.3309999999999995</v>
      </c>
      <c r="CC86" s="14">
        <f>'март 2016 '!CC81+'февраль 2016'!CC80+'январь 2016'!CC81</f>
        <v>1.2489999999999999</v>
      </c>
      <c r="CD86" s="14">
        <f>'март 2016 '!CD81+'февраль 2016'!CD80+'январь 2016'!CD81</f>
        <v>3.9169999999999998</v>
      </c>
      <c r="CE86" s="14">
        <f>'март 2016 '!CE81+'февраль 2016'!CE80+'январь 2016'!CE81</f>
        <v>6.548</v>
      </c>
      <c r="CF86" s="14">
        <f>'март 2016 '!CF81+'февраль 2016'!CF80+'январь 2016'!CF81</f>
        <v>4.9770000000000003</v>
      </c>
      <c r="CG86" s="14">
        <f>'март 2016 '!CG81+'февраль 2016'!CG80+'январь 2016'!CG81</f>
        <v>3.4660000000000002</v>
      </c>
      <c r="CH86" s="14">
        <f>'март 2016 '!CH81+'февраль 2016'!CH80+'январь 2016'!CH81</f>
        <v>3.4449999999999998</v>
      </c>
      <c r="CI86" s="14">
        <f>'март 2016 '!CI81+'февраль 2016'!CI80+'январь 2016'!CI81</f>
        <v>1.921</v>
      </c>
      <c r="CJ86" s="14">
        <f>'март 2016 '!CJ81+'февраль 2016'!CJ80+'январь 2016'!CJ81</f>
        <v>2.1159999999999997</v>
      </c>
      <c r="CK86" s="14">
        <f>'март 2016 '!CK81+'февраль 2016'!CK80+'январь 2016'!CK81</f>
        <v>2.879</v>
      </c>
      <c r="CL86" s="14">
        <f>'март 2016 '!CL81+'февраль 2016'!CL80+'январь 2016'!CL81</f>
        <v>5.4669999999999996</v>
      </c>
      <c r="CM86" s="14">
        <f>'март 2016 '!CM81+'февраль 2016'!CM80+'январь 2016'!CM81</f>
        <v>3.2750000000000004</v>
      </c>
      <c r="CN86" s="14">
        <f>'март 2016 '!CN81+'февраль 2016'!CN80+'январь 2016'!CN81</f>
        <v>2.407</v>
      </c>
      <c r="CO86" s="14">
        <f>'март 2016 '!CO81+'февраль 2016'!CO80+'январь 2016'!CO81</f>
        <v>2.5960000000000001</v>
      </c>
      <c r="CP86" s="14">
        <f>'март 2016 '!CP81+'февраль 2016'!CP80+'январь 2016'!CP81</f>
        <v>7.0109999999999992</v>
      </c>
      <c r="CQ86" s="14">
        <f>'март 2016 '!CQ81+'февраль 2016'!CQ80+'январь 2016'!CQ81</f>
        <v>5.4950000000000001</v>
      </c>
      <c r="CR86" s="14">
        <f>'март 2016 '!CR81+'февраль 2016'!CR80+'январь 2016'!CR81</f>
        <v>1.903</v>
      </c>
      <c r="CS86" s="14">
        <f>'март 2016 '!CS81+'февраль 2016'!CS80+'январь 2016'!CS81</f>
        <v>2.9570000000000003</v>
      </c>
      <c r="CT86" s="14">
        <f>'март 2016 '!CT81+'февраль 2016'!CT80+'январь 2016'!CT81</f>
        <v>3.2530000000000001</v>
      </c>
      <c r="CU86" s="14">
        <f>'март 2016 '!CU81+'февраль 2016'!CU80+'январь 2016'!CU81</f>
        <v>9.3290000000000006</v>
      </c>
      <c r="CV86" s="14">
        <f>'март 2016 '!CV81+'февраль 2016'!CV80+'январь 2016'!CV81</f>
        <v>0</v>
      </c>
      <c r="CW86" s="14">
        <f>'март 2016 '!CW81+'февраль 2016'!CW80+'январь 2016'!CW81</f>
        <v>2.794</v>
      </c>
      <c r="CX86" s="14">
        <f>'март 2016 '!CX81+'февраль 2016'!CX80+'январь 2016'!CX81</f>
        <v>5.0110000000000001</v>
      </c>
      <c r="CY86" s="14">
        <f>'март 2016 '!CY81+'февраль 2016'!CY80+'январь 2016'!CY81</f>
        <v>4.1420000000000003</v>
      </c>
      <c r="CZ86" s="14">
        <f>'март 2016 '!CZ81+'февраль 2016'!CZ80+'январь 2016'!CZ81</f>
        <v>2.7919999999999998</v>
      </c>
      <c r="DA86" s="14">
        <f>'март 2016 '!DA81+'февраль 2016'!DA80+'январь 2016'!DA81</f>
        <v>4.8170000000000002</v>
      </c>
      <c r="DB86" s="14">
        <f>'март 2016 '!DB81+'февраль 2016'!DB80+'январь 2016'!DB81</f>
        <v>4.8120000000000003</v>
      </c>
      <c r="DC86" s="14">
        <f>'март 2016 '!DC81+'февраль 2016'!DC80+'январь 2016'!DC81</f>
        <v>4.6269999999999998</v>
      </c>
      <c r="DD86" s="14">
        <f>'март 2016 '!DD81+'февраль 2016'!DD80+'январь 2016'!DD81</f>
        <v>8.6969999999999992</v>
      </c>
      <c r="DE86" s="14">
        <f>'март 2016 '!DE81+'февраль 2016'!DE80+'январь 2016'!DE81</f>
        <v>4.2080000000000002</v>
      </c>
      <c r="DF86" s="14">
        <f>'март 2016 '!DF81+'февраль 2016'!DF80+'январь 2016'!DF81</f>
        <v>2.6020000000000003</v>
      </c>
      <c r="DG86" s="14">
        <f>'март 2016 '!DG81+'февраль 2016'!DG80+'январь 2016'!DG81</f>
        <v>4.6240000000000006</v>
      </c>
      <c r="DH86" s="14">
        <f>'март 2016 '!DH81+'февраль 2016'!DH80+'январь 2016'!DH81</f>
        <v>2.407</v>
      </c>
      <c r="DI86" s="14">
        <f>'март 2016 '!DI81+'февраль 2016'!DI80+'январь 2016'!DI81</f>
        <v>24.852000000000004</v>
      </c>
      <c r="DJ86" s="14">
        <f>'март 2016 '!DJ81+'февраль 2016'!DJ80+'январь 2016'!DJ81</f>
        <v>14.062000000000001</v>
      </c>
      <c r="DK86" s="14">
        <f>'март 2016 '!DK81+'февраль 2016'!DK80+'январь 2016'!DK81</f>
        <v>47.992000000000004</v>
      </c>
      <c r="DL86" s="14">
        <f>'март 2016 '!DL81+'февраль 2016'!DL80+'январь 2016'!DL81</f>
        <v>13.547000000000001</v>
      </c>
      <c r="DM86" s="14">
        <f>'март 2016 '!DM81+'февраль 2016'!DM80+'январь 2016'!DM81</f>
        <v>45.759</v>
      </c>
      <c r="DN86" s="14">
        <f>'март 2016 '!DN81+'февраль 2016'!DN80+'январь 2016'!DN81</f>
        <v>28.331999999999997</v>
      </c>
      <c r="DO86" s="14">
        <f>'март 2016 '!DO81+'февраль 2016'!DO80+'январь 2016'!DO81</f>
        <v>33.046999999999997</v>
      </c>
      <c r="DP86" s="14">
        <f>'март 2016 '!DP81+'февраль 2016'!DP80+'январь 2016'!DP81</f>
        <v>0</v>
      </c>
      <c r="DQ86" s="14">
        <f>'март 2016 '!DQ81+'февраль 2016'!DQ80+'январь 2016'!DQ81</f>
        <v>7.1260000000000003</v>
      </c>
      <c r="DR86" s="14">
        <f>'март 2016 '!DR81+'февраль 2016'!DR80+'январь 2016'!DR81</f>
        <v>3.4690000000000003</v>
      </c>
      <c r="DS86" s="14">
        <f>'март 2016 '!DS81+'февраль 2016'!DS80+'январь 2016'!DS81</f>
        <v>1.925</v>
      </c>
      <c r="DT86" s="14">
        <f>'март 2016 '!DT81+'февраль 2016'!DT80+'январь 2016'!DT81</f>
        <v>2.577</v>
      </c>
      <c r="DU86" s="14">
        <f>'март 2016 '!DU81+'февраль 2016'!DU80+'январь 2016'!DU81</f>
        <v>4.8170000000000002</v>
      </c>
      <c r="DV86" s="14">
        <f>'март 2016 '!DV81+'февраль 2016'!DV80+'январь 2016'!DV81</f>
        <v>8.5</v>
      </c>
      <c r="DW86" s="14">
        <f>'март 2016 '!DW81+'февраль 2016'!DW80+'январь 2016'!DW81</f>
        <v>13.521000000000001</v>
      </c>
      <c r="DX86" s="14">
        <f>'март 2016 '!DX81+'февраль 2016'!DX80+'январь 2016'!DX81</f>
        <v>8.3769999999999989</v>
      </c>
      <c r="DY86" s="14">
        <f>'март 2016 '!DY81+'февраль 2016'!DY80+'январь 2016'!DY81</f>
        <v>61.551000000000002</v>
      </c>
      <c r="DZ86" s="14">
        <f>DZ88+DZ90+DZ92</f>
        <v>29.983000000000001</v>
      </c>
      <c r="EA86" s="14">
        <f>EA90+EA92</f>
        <v>26.138999999999999</v>
      </c>
      <c r="EB86" s="14">
        <f>'март 2016 '!EB81+'февраль 2016'!EB80+'январь 2016'!EB81</f>
        <v>43.81</v>
      </c>
      <c r="EC86" s="14">
        <f>'март 2016 '!EC81+'февраль 2016'!EC80+'январь 2016'!EC81</f>
        <v>19.997999999999998</v>
      </c>
      <c r="ED86" s="14">
        <f>'март 2016 '!ED81+'февраль 2016'!ED80+'январь 2016'!ED81</f>
        <v>5.9190000000000005</v>
      </c>
      <c r="EE86" s="14">
        <f>'март 2016 '!EE81+'февраль 2016'!EE80+'январь 2016'!EE81</f>
        <v>11.447999999999999</v>
      </c>
      <c r="EF86" s="14">
        <f>'март 2016 '!EF81+'февраль 2016'!EF80+'январь 2016'!EF81</f>
        <v>23.102999999999998</v>
      </c>
      <c r="EG86" s="14">
        <f>'март 2016 '!EG81+'февраль 2016'!EG80+'январь 2016'!EG81</f>
        <v>12.056999999999999</v>
      </c>
      <c r="EH86" s="14">
        <f>'март 2016 '!EH81+'февраль 2016'!EH80+'январь 2016'!EH81</f>
        <v>13.24</v>
      </c>
      <c r="EI86" s="14">
        <f>'март 2016 '!EI81+'февраль 2016'!EI80+'январь 2016'!EI81</f>
        <v>9.7910000000000004</v>
      </c>
      <c r="EJ86" s="14">
        <f>'март 2016 '!EJ81+'февраль 2016'!EJ80+'январь 2016'!EJ81</f>
        <v>3.512</v>
      </c>
      <c r="EK86" s="14">
        <f>'март 2016 '!EK81+'февраль 2016'!EK80+'январь 2016'!EK81</f>
        <v>4.2889999999999997</v>
      </c>
      <c r="EL86" s="14">
        <f>'март 2016 '!EL81+'февраль 2016'!EL80+'январь 2016'!EL81</f>
        <v>2.9379999999999997</v>
      </c>
      <c r="EM86" s="14">
        <f>'март 2016 '!EM81+'февраль 2016'!EM80+'январь 2016'!EM81</f>
        <v>14.067000000000002</v>
      </c>
      <c r="EN86" s="14">
        <f>'март 2016 '!EN81+'февраль 2016'!EN80+'январь 2016'!EN81</f>
        <v>5.101</v>
      </c>
      <c r="EO86" s="14">
        <f>'март 2016 '!EO81+'февраль 2016'!EO80+'январь 2016'!EO81</f>
        <v>3.9950000000000001</v>
      </c>
      <c r="EP86" s="14">
        <f>'март 2016 '!EP81+'февраль 2016'!EP80+'январь 2016'!EP81</f>
        <v>8.91</v>
      </c>
      <c r="EQ86" s="14">
        <f>'март 2016 '!EQ81+'февраль 2016'!EQ80+'январь 2016'!EQ81</f>
        <v>4.766</v>
      </c>
      <c r="ER86" s="14">
        <f>'март 2016 '!ER81+'февраль 2016'!ER80+'январь 2016'!ER81</f>
        <v>6.0369999999999999</v>
      </c>
      <c r="ES86" s="14">
        <f>'март 2016 '!ES81+'февраль 2016'!ES80+'январь 2016'!ES81</f>
        <v>4.1630000000000003</v>
      </c>
      <c r="ET86" s="14">
        <f>'март 2016 '!ET81+'февраль 2016'!ET80+'январь 2016'!ET81</f>
        <v>1.877</v>
      </c>
      <c r="EU86" s="14">
        <f>'март 2016 '!EU81+'февраль 2016'!EU80+'январь 2016'!EU81</f>
        <v>3.66</v>
      </c>
      <c r="EV86" s="14">
        <f>'март 2016 '!EV81+'февраль 2016'!EV80+'январь 2016'!EV81</f>
        <v>14.091000000000001</v>
      </c>
      <c r="EW86" s="14">
        <f>'март 2016 '!EW81+'февраль 2016'!EW80+'январь 2016'!EW81</f>
        <v>6.2540000000000004</v>
      </c>
      <c r="EX86" s="14">
        <f>'март 2016 '!EX81+'февраль 2016'!EX80+'январь 2016'!EX81</f>
        <v>6.0619999999999994</v>
      </c>
      <c r="EY86" s="14">
        <f>'март 2016 '!EY81+'февраль 2016'!EY80+'январь 2016'!EY81</f>
        <v>14.94</v>
      </c>
      <c r="EZ86" s="14">
        <f>'март 2016 '!EZ81+'февраль 2016'!EZ80+'январь 2016'!EZ81</f>
        <v>6.0630000000000006</v>
      </c>
      <c r="FA86" s="14">
        <f>'март 2016 '!FA81+'февраль 2016'!FA80+'январь 2016'!FA81</f>
        <v>7.0250000000000004</v>
      </c>
      <c r="FB86" s="14">
        <f>'март 2016 '!FB81+'февраль 2016'!FB80+'январь 2016'!FB81</f>
        <v>3.9269999999999996</v>
      </c>
      <c r="FC86" s="14">
        <f>'март 2016 '!FC81+'февраль 2016'!FC80+'январь 2016'!FC81</f>
        <v>3.5329999999999999</v>
      </c>
      <c r="FD86" s="14">
        <f>'март 2016 '!FD81+'февраль 2016'!FD80+'январь 2016'!FD81</f>
        <v>4.6260000000000003</v>
      </c>
      <c r="FE86" s="14">
        <f>'март 2016 '!FE81+'февраль 2016'!FE80+'январь 2016'!FE81</f>
        <v>1.734</v>
      </c>
      <c r="FF86" s="14">
        <f>'март 2016 '!FF81+'февраль 2016'!FF80+'январь 2016'!FF81</f>
        <v>1.734</v>
      </c>
      <c r="FG86" s="14">
        <f>'март 2016 '!FG81+'февраль 2016'!FG80+'январь 2016'!FG81</f>
        <v>3.2770000000000001</v>
      </c>
      <c r="FH86" s="14">
        <f>'март 2016 '!FH81+'февраль 2016'!FH80+'январь 2016'!FH81</f>
        <v>45.85199999999999</v>
      </c>
      <c r="FI86" s="14">
        <f>'март 2016 '!FI81+'февраль 2016'!FI80+'январь 2016'!FI81</f>
        <v>7.9689999999999994</v>
      </c>
      <c r="FJ86" s="14">
        <f>'март 2016 '!FJ81+'февраль 2016'!FJ80+'январь 2016'!FJ81</f>
        <v>1.542</v>
      </c>
      <c r="FK86" s="14">
        <f>'март 2016 '!FK81+'февраль 2016'!FK80+'январь 2016'!FK81</f>
        <v>1.2509999999999999</v>
      </c>
      <c r="FL86" s="14">
        <f>'март 2016 '!FL81+'февраль 2016'!FL80+'январь 2016'!FL81</f>
        <v>9.0809999999999995</v>
      </c>
      <c r="FM86" s="14">
        <f>'март 2016 '!FM81+'февраль 2016'!FM80+'январь 2016'!FM81</f>
        <v>21.952999999999996</v>
      </c>
      <c r="FN86" s="14">
        <f>'март 2016 '!FN81+'февраль 2016'!FN80+'январь 2016'!FN81</f>
        <v>9.1429999999999989</v>
      </c>
      <c r="FO86" s="14">
        <f>'март 2016 '!FO81+'февраль 2016'!FO80+'январь 2016'!FO81</f>
        <v>47.401000000000003</v>
      </c>
      <c r="FP86" s="14">
        <f>'март 2016 '!FP81+'февраль 2016'!FP80+'январь 2016'!FP81</f>
        <v>5.5789999999999997</v>
      </c>
      <c r="FQ86" s="14">
        <f>'март 2016 '!FQ81+'февраль 2016'!FQ80+'январь 2016'!FQ81</f>
        <v>8.472999999999999</v>
      </c>
      <c r="FR86" s="14">
        <f>'март 2016 '!FR81+'февраль 2016'!FR80+'январь 2016'!FR81</f>
        <v>7.9640000000000004</v>
      </c>
      <c r="FS86" s="14">
        <f>'март 2016 '!FS81+'февраль 2016'!FS80+'январь 2016'!FS81</f>
        <v>2.7919999999999998</v>
      </c>
      <c r="FT86" s="14">
        <f>'март 2016 '!FT81+'февраль 2016'!FT80+'январь 2016'!FT81</f>
        <v>2.8819999999999997</v>
      </c>
      <c r="FU86" s="14">
        <f>'март 2016 '!FU81+'февраль 2016'!FU80+'январь 2016'!FU81</f>
        <v>2.9809999999999999</v>
      </c>
      <c r="FV86" s="14">
        <f>'март 2016 '!FV81+'февраль 2016'!FV80+'январь 2016'!FV81</f>
        <v>2.1189999999999998</v>
      </c>
      <c r="FW86" s="14">
        <f>'март 2016 '!FW81+'февраль 2016'!FW80+'январь 2016'!FW81</f>
        <v>19.498999999999999</v>
      </c>
      <c r="FX86" s="14">
        <f>'март 2016 '!FX81+'февраль 2016'!FX80+'январь 2016'!FX81</f>
        <v>3.6619999999999999</v>
      </c>
      <c r="FY86" s="14">
        <f>'март 2016 '!FY81+'февраль 2016'!FY80+'январь 2016'!FY81</f>
        <v>3.2759999999999998</v>
      </c>
      <c r="FZ86" s="14">
        <f>'март 2016 '!FZ81+'февраль 2016'!FZ80+'январь 2016'!FZ81</f>
        <v>4.899</v>
      </c>
      <c r="GA86" s="14">
        <f>'март 2016 '!GA81+'февраль 2016'!GA80+'январь 2016'!GA81</f>
        <v>3.2770000000000001</v>
      </c>
      <c r="GB86" s="14">
        <f>'март 2016 '!GB81+'февраль 2016'!GB80+'январь 2016'!GB81</f>
        <v>3.9489999999999998</v>
      </c>
      <c r="GC86" s="14">
        <f>'март 2016 '!GC81+'февраль 2016'!GC80+'январь 2016'!GC81</f>
        <v>3.2770000000000001</v>
      </c>
      <c r="GD86" s="14">
        <f>'март 2016 '!GD81+'февраль 2016'!GD80+'январь 2016'!GD81</f>
        <v>3.2759999999999998</v>
      </c>
      <c r="GE86" s="14">
        <f>'март 2016 '!GE81+'февраль 2016'!GE80+'январь 2016'!GE81</f>
        <v>1.35</v>
      </c>
      <c r="GF86" s="14">
        <f>'март 2016 '!GF81+'февраль 2016'!GF80+'январь 2016'!GF81</f>
        <v>1.9239999999999999</v>
      </c>
      <c r="GG86" s="14">
        <f>'март 2016 '!GG81+'февраль 2016'!GG80+'январь 2016'!GG81</f>
        <v>2.601</v>
      </c>
      <c r="GH86" s="14">
        <f>'март 2016 '!GH81+'февраль 2016'!GH80+'январь 2016'!GH81</f>
        <v>2.4089999999999998</v>
      </c>
      <c r="GI86" s="14">
        <f>'март 2016 '!GI81+'февраль 2016'!GI80+'январь 2016'!GI81</f>
        <v>5.0060000000000002</v>
      </c>
      <c r="GJ86" s="14">
        <f>'март 2016 '!GJ81+'февраль 2016'!GJ80+'январь 2016'!GJ81</f>
        <v>4.55</v>
      </c>
      <c r="GK86" s="14">
        <f>'март 2016 '!GK81+'февраль 2016'!GK80+'январь 2016'!GK81</f>
        <v>2.306</v>
      </c>
      <c r="GL86" s="14">
        <f>'март 2016 '!GL81+'февраль 2016'!GL80+'январь 2016'!GL81</f>
        <v>4.819</v>
      </c>
      <c r="GM86" s="14">
        <f>'март 2016 '!GM81+'февраль 2016'!GM80+'январь 2016'!GM81</f>
        <v>2.5990000000000002</v>
      </c>
      <c r="GN86" s="14">
        <f>'март 2016 '!GN81+'февраль 2016'!GN80+'январь 2016'!GN81</f>
        <v>3.0840000000000001</v>
      </c>
      <c r="GO86" s="14">
        <f>'март 2016 '!GO81+'февраль 2016'!GO80+'январь 2016'!GO81</f>
        <v>2.2170000000000001</v>
      </c>
      <c r="GP86" s="14">
        <f>'март 2016 '!GP81+'февраль 2016'!GP80+'январь 2016'!GP81</f>
        <v>4.4350000000000005</v>
      </c>
      <c r="GQ86" s="14">
        <f>'март 2016 '!GQ81+'февраль 2016'!GQ80+'январь 2016'!GQ81</f>
        <v>0</v>
      </c>
      <c r="GR86" s="14">
        <f>'март 2016 '!GR81+'февраль 2016'!GR80+'январь 2016'!GR81</f>
        <v>0</v>
      </c>
      <c r="GS86" s="14">
        <f>'март 2016 '!GS81+'февраль 2016'!GS80+'январь 2016'!GS81</f>
        <v>1.0590000000000002</v>
      </c>
      <c r="GT86" s="14">
        <f>'март 2016 '!GT81+'февраль 2016'!GT80+'январь 2016'!GT81</f>
        <v>1.927</v>
      </c>
      <c r="GU86" s="14">
        <f>'март 2016 '!GU81+'февраль 2016'!GU80+'январь 2016'!GU81</f>
        <v>1.734</v>
      </c>
      <c r="GV86" s="14">
        <f>'март 2016 '!GV81+'февраль 2016'!GV80+'январь 2016'!GV81</f>
        <v>5.9220000000000006</v>
      </c>
      <c r="GW86" s="14">
        <f>'март 2016 '!GW81+'февраль 2016'!GW80+'январь 2016'!GW81</f>
        <v>0.86499999999999999</v>
      </c>
      <c r="GX86" s="14">
        <f>'март 2016 '!GX81+'февраль 2016'!GX80+'январь 2016'!GX81</f>
        <v>1.06</v>
      </c>
      <c r="GY86" s="14">
        <f>'март 2016 '!GY81+'февраль 2016'!GY80+'январь 2016'!GY81</f>
        <v>2.794</v>
      </c>
      <c r="GZ86" s="14">
        <f>'март 2016 '!GZ81+'февраль 2016'!GZ80+'январь 2016'!GZ81</f>
        <v>1.734</v>
      </c>
      <c r="HA86" s="14">
        <f>'март 2016 '!HA81+'февраль 2016'!HA80+'январь 2016'!HA81</f>
        <v>4.1440000000000001</v>
      </c>
      <c r="HB86" s="14">
        <f>'март 2016 '!HB81+'февраль 2016'!HB80+'январь 2016'!HB81</f>
        <v>23.191000000000003</v>
      </c>
      <c r="HC86" s="14">
        <f>'март 2016 '!HC81+'февраль 2016'!HC80+'январь 2016'!HC81</f>
        <v>14.873000000000001</v>
      </c>
      <c r="HD86" s="14">
        <f>'март 2016 '!HD81+'февраль 2016'!HD80+'январь 2016'!HD81</f>
        <v>4.6559999999999997</v>
      </c>
      <c r="HE86" s="14">
        <f>'март 2016 '!HE81+'февраль 2016'!HE80+'январь 2016'!HE81</f>
        <v>5.9749999999999996</v>
      </c>
      <c r="HF86" s="14">
        <f>'март 2016 '!HF81+'февраль 2016'!HF80+'январь 2016'!HF81</f>
        <v>1.734</v>
      </c>
      <c r="HG86" s="14">
        <f>'март 2016 '!HG81+'февраль 2016'!HG80+'январь 2016'!HG81</f>
        <v>9.3369999999999997</v>
      </c>
      <c r="HH86" s="14">
        <f>'март 2016 '!HH81+'февраль 2016'!HH80+'январь 2016'!HH81</f>
        <v>0</v>
      </c>
      <c r="HI86" s="14">
        <f>'март 2016 '!HI81+'февраль 2016'!HI80+'январь 2016'!HI81</f>
        <v>0</v>
      </c>
      <c r="HJ86" s="14">
        <f>'март 2016 '!HJ81+'февраль 2016'!HJ80+'январь 2016'!HJ81</f>
        <v>0</v>
      </c>
      <c r="HK86" s="14">
        <f>'март 2016 '!HK81+'февраль 2016'!HK80+'январь 2016'!HK81</f>
        <v>0</v>
      </c>
      <c r="HL86" s="14">
        <f>'март 2016 '!HL81+'февраль 2016'!HL80+'январь 2016'!HL81</f>
        <v>3.274</v>
      </c>
      <c r="HM86" s="14">
        <f>'март 2016 '!HM81+'февраль 2016'!HM80+'январь 2016'!HM81</f>
        <v>20.090999999999998</v>
      </c>
      <c r="HN86" s="14">
        <f>'март 2016 '!HN81+'февраль 2016'!HN80+'январь 2016'!HN81</f>
        <v>3.9489999999999998</v>
      </c>
      <c r="HO86" s="14">
        <f>'март 2016 '!HO81+'февраль 2016'!HO80+'январь 2016'!HO81</f>
        <v>6.5460000000000003</v>
      </c>
      <c r="HP86" s="14">
        <f>'март 2016 '!HP81+'февраль 2016'!HP80+'январь 2016'!HP81</f>
        <v>5.1950000000000003</v>
      </c>
      <c r="HQ86" s="14">
        <f>'март 2016 '!HQ81+'февраль 2016'!HQ80+'январь 2016'!HQ81</f>
        <v>2.7910000000000004</v>
      </c>
      <c r="HR86" s="14">
        <f>'март 2016 '!HR81+'февраль 2016'!HR80+'январь 2016'!HR81</f>
        <v>4.1379999999999999</v>
      </c>
      <c r="HS86" s="14">
        <f>'март 2016 '!HS81+'февраль 2016'!HS80+'январь 2016'!HS81</f>
        <v>4.3330000000000002</v>
      </c>
      <c r="HT86" s="14">
        <f>'март 2016 '!HT81+'февраль 2016'!HT80+'январь 2016'!HT81</f>
        <v>6.8889999999999993</v>
      </c>
      <c r="HU86" s="14">
        <f>'март 2016 '!HU81+'февраль 2016'!HU80+'январь 2016'!HU81</f>
        <v>1.732</v>
      </c>
      <c r="HV86" s="14">
        <f>'март 2016 '!HV81+'февраль 2016'!HV80+'январь 2016'!HV81</f>
        <v>5.8070000000000004</v>
      </c>
      <c r="HW86" s="14">
        <f>'март 2016 '!HW81+'февраль 2016'!HW80+'январь 2016'!HW81</f>
        <v>14.257999999999999</v>
      </c>
      <c r="HX86" s="14">
        <f>'март 2016 '!HX81+'февраль 2016'!HX80+'январь 2016'!HX81</f>
        <v>8.3330000000000002</v>
      </c>
      <c r="HY86" s="14">
        <f>'март 2016 '!HY81+'февраль 2016'!HY80+'январь 2016'!HY81</f>
        <v>2.2149999999999999</v>
      </c>
      <c r="HZ86" s="14">
        <f>'март 2016 '!HZ81+'февраль 2016'!HZ80+'январь 2016'!HZ81</f>
        <v>2.7919999999999998</v>
      </c>
      <c r="IA86" s="14">
        <f>'март 2016 '!IA81+'февраль 2016'!IA80+'январь 2016'!IA81</f>
        <v>3.4630000000000001</v>
      </c>
      <c r="IB86" s="14">
        <f>'март 2016 '!IB81+'февраль 2016'!IB80+'январь 2016'!IB81</f>
        <v>7.8500000000000005</v>
      </c>
      <c r="IC86" s="14">
        <f>'март 2016 '!IC81+'февраль 2016'!IC80+'январь 2016'!IC81</f>
        <v>3.0819999999999999</v>
      </c>
      <c r="ID86" s="14">
        <f>'март 2016 '!ID81+'февраль 2016'!ID80+'январь 2016'!ID81</f>
        <v>4.1440000000000001</v>
      </c>
      <c r="IE86" s="14">
        <f>'март 2016 '!IE81+'февраль 2016'!IE80+'январь 2016'!IE81</f>
        <v>1.0569999999999999</v>
      </c>
      <c r="IF86" s="14">
        <f>'март 2016 '!IF81+'февраль 2016'!IF80+'январь 2016'!IF81</f>
        <v>24.641000000000002</v>
      </c>
    </row>
    <row r="87" spans="1:240" ht="13.5" customHeight="1">
      <c r="A87" s="27">
        <v>25</v>
      </c>
      <c r="B87" s="44" t="s">
        <v>104</v>
      </c>
      <c r="C87" s="16" t="s">
        <v>45</v>
      </c>
      <c r="D87" s="23">
        <f t="shared" ref="D87:D95" si="8">E87+F87</f>
        <v>0.32299999999999995</v>
      </c>
      <c r="E87" s="17">
        <f t="shared" ref="E87:E95" si="9">SUM(G87:IF87)</f>
        <v>0.32299999999999995</v>
      </c>
      <c r="F87" s="17"/>
      <c r="G87" s="18">
        <f>'март 2016 '!G82+'февраль 2016'!G81+'январь 2016'!G82</f>
        <v>0</v>
      </c>
      <c r="H87" s="18">
        <f>'март 2016 '!H82+'февраль 2016'!H81+'январь 2016'!H82</f>
        <v>0</v>
      </c>
      <c r="I87" s="18">
        <f>'март 2016 '!I82+'февраль 2016'!I81+'январь 2016'!I82</f>
        <v>0</v>
      </c>
      <c r="J87" s="18">
        <f>'март 2016 '!J82+'февраль 2016'!J81+'январь 2016'!J82</f>
        <v>0</v>
      </c>
      <c r="K87" s="18">
        <f>'март 2016 '!K82+'февраль 2016'!K81+'январь 2016'!K82</f>
        <v>0</v>
      </c>
      <c r="L87" s="18">
        <f>'март 2016 '!L82+'февраль 2016'!L81+'январь 2016'!L82</f>
        <v>0</v>
      </c>
      <c r="M87" s="18">
        <f>'март 2016 '!M82+'февраль 2016'!M81+'январь 2016'!M82</f>
        <v>0</v>
      </c>
      <c r="N87" s="18">
        <f>'март 2016 '!N82+'февраль 2016'!N81+'январь 2016'!N82</f>
        <v>0</v>
      </c>
      <c r="O87" s="18">
        <f>'март 2016 '!O82+'февраль 2016'!O81+'январь 2016'!O82</f>
        <v>0</v>
      </c>
      <c r="P87" s="18">
        <f>'март 2016 '!P82+'февраль 2016'!P81+'январь 2016'!P82</f>
        <v>0</v>
      </c>
      <c r="Q87" s="18">
        <f>'март 2016 '!Q82+'февраль 2016'!Q81+'январь 2016'!Q82</f>
        <v>0</v>
      </c>
      <c r="R87" s="18">
        <f>'март 2016 '!R82+'февраль 2016'!R81+'январь 2016'!R82</f>
        <v>0</v>
      </c>
      <c r="S87" s="18">
        <f>'март 2016 '!S82+'февраль 2016'!S81+'январь 2016'!S82</f>
        <v>0</v>
      </c>
      <c r="T87" s="18">
        <f>'март 2016 '!T82+'февраль 2016'!T81+'январь 2016'!T82</f>
        <v>0</v>
      </c>
      <c r="U87" s="18">
        <f>'март 2016 '!U82+'февраль 2016'!U81+'январь 2016'!U82</f>
        <v>0</v>
      </c>
      <c r="V87" s="18">
        <f>'март 2016 '!V82+'февраль 2016'!V81+'январь 2016'!V82</f>
        <v>0</v>
      </c>
      <c r="W87" s="18">
        <f>'март 2016 '!W82+'февраль 2016'!W81+'январь 2016'!W82</f>
        <v>0</v>
      </c>
      <c r="X87" s="18">
        <f>'март 2016 '!X82+'февраль 2016'!X81+'январь 2016'!X82</f>
        <v>0</v>
      </c>
      <c r="Y87" s="18">
        <f>'март 2016 '!Y82+'февраль 2016'!Y81+'январь 2016'!Y82</f>
        <v>0</v>
      </c>
      <c r="Z87" s="18">
        <f>'март 2016 '!Z82+'февраль 2016'!Z81+'январь 2016'!Z82</f>
        <v>0</v>
      </c>
      <c r="AA87" s="18">
        <f>'март 2016 '!AA82+'февраль 2016'!AA81+'январь 2016'!AA82</f>
        <v>0</v>
      </c>
      <c r="AB87" s="18">
        <f>'март 2016 '!AB82+'февраль 2016'!AB81+'январь 2016'!AB82</f>
        <v>0</v>
      </c>
      <c r="AC87" s="18">
        <f>'март 2016 '!AC82+'февраль 2016'!AC81+'январь 2016'!AC82</f>
        <v>0</v>
      </c>
      <c r="AD87" s="18">
        <f>'март 2016 '!AD82+'февраль 2016'!AD81+'январь 2016'!AD82</f>
        <v>0</v>
      </c>
      <c r="AE87" s="18">
        <f>'март 2016 '!AE82+'февраль 2016'!AE81+'январь 2016'!AE82</f>
        <v>0</v>
      </c>
      <c r="AF87" s="18">
        <f>'март 2016 '!AF82+'февраль 2016'!AF81+'январь 2016'!AF82</f>
        <v>0</v>
      </c>
      <c r="AG87" s="18">
        <f>'март 2016 '!AG82+'февраль 2016'!AG81+'январь 2016'!AG82</f>
        <v>0</v>
      </c>
      <c r="AH87" s="18">
        <f>'март 2016 '!AH82+'февраль 2016'!AH81+'январь 2016'!AH82</f>
        <v>0</v>
      </c>
      <c r="AI87" s="18">
        <f>'март 2016 '!AI82+'февраль 2016'!AI81+'январь 2016'!AI82</f>
        <v>0</v>
      </c>
      <c r="AJ87" s="18">
        <f>'март 2016 '!AJ82+'февраль 2016'!AJ81+'январь 2016'!AJ82</f>
        <v>0</v>
      </c>
      <c r="AK87" s="18">
        <f>'март 2016 '!AK82+'февраль 2016'!AK81+'январь 2016'!AK82</f>
        <v>0</v>
      </c>
      <c r="AL87" s="18">
        <f>'март 2016 '!AL82+'февраль 2016'!AL81+'январь 2016'!AL82</f>
        <v>0</v>
      </c>
      <c r="AM87" s="18">
        <f>'март 2016 '!AM82+'февраль 2016'!AM81+'январь 2016'!AM82</f>
        <v>0</v>
      </c>
      <c r="AN87" s="18">
        <f>'март 2016 '!AN82+'февраль 2016'!AN81+'январь 2016'!AN82</f>
        <v>0</v>
      </c>
      <c r="AO87" s="18">
        <f>'март 2016 '!AO82+'февраль 2016'!AO81+'январь 2016'!AO82</f>
        <v>0</v>
      </c>
      <c r="AP87" s="18">
        <f>'март 2016 '!AP82+'февраль 2016'!AP81+'январь 2016'!AP82</f>
        <v>0</v>
      </c>
      <c r="AQ87" s="18">
        <f>'март 2016 '!AQ82+'февраль 2016'!AQ81+'январь 2016'!AQ82</f>
        <v>0</v>
      </c>
      <c r="AR87" s="18">
        <f>'март 2016 '!AR82+'февраль 2016'!AR81+'январь 2016'!AR82</f>
        <v>0</v>
      </c>
      <c r="AS87" s="18">
        <f>'март 2016 '!AS82+'февраль 2016'!AS81+'январь 2016'!AS82</f>
        <v>0</v>
      </c>
      <c r="AT87" s="18">
        <f>'март 2016 '!AT82+'февраль 2016'!AT81+'январь 2016'!AT82</f>
        <v>0</v>
      </c>
      <c r="AU87" s="18">
        <f>'март 2016 '!AU82+'февраль 2016'!AU81+'январь 2016'!AU82</f>
        <v>0</v>
      </c>
      <c r="AV87" s="18">
        <f>'март 2016 '!AV82+'февраль 2016'!AV81+'январь 2016'!AV82</f>
        <v>0</v>
      </c>
      <c r="AW87" s="18">
        <f>'март 2016 '!AW82+'февраль 2016'!AW81+'январь 2016'!AW82</f>
        <v>0</v>
      </c>
      <c r="AX87" s="18">
        <f>'март 2016 '!AX82+'февраль 2016'!AX81+'январь 2016'!AX82</f>
        <v>0</v>
      </c>
      <c r="AY87" s="18">
        <f>'март 2016 '!AY82+'февраль 2016'!AY81+'январь 2016'!AY82</f>
        <v>0</v>
      </c>
      <c r="AZ87" s="18">
        <f>'март 2016 '!AZ82+'февраль 2016'!AZ81+'январь 2016'!AZ82</f>
        <v>0</v>
      </c>
      <c r="BA87" s="18">
        <f>'март 2016 '!BA82+'февраль 2016'!BA81+'январь 2016'!BA82</f>
        <v>0</v>
      </c>
      <c r="BB87" s="18">
        <f>'март 2016 '!BB82+'февраль 2016'!BB81+'январь 2016'!BB82</f>
        <v>0</v>
      </c>
      <c r="BC87" s="18">
        <f>'март 2016 '!BC82+'февраль 2016'!BC81+'январь 2016'!BC82</f>
        <v>0</v>
      </c>
      <c r="BD87" s="18">
        <f>'март 2016 '!BD82+'февраль 2016'!BD81+'январь 2016'!BD82</f>
        <v>0</v>
      </c>
      <c r="BE87" s="18">
        <f>'март 2016 '!BE82+'февраль 2016'!BE81+'январь 2016'!BE82</f>
        <v>0</v>
      </c>
      <c r="BF87" s="18">
        <f>'март 2016 '!BF82+'февраль 2016'!BF81+'январь 2016'!BF82</f>
        <v>0</v>
      </c>
      <c r="BG87" s="18">
        <f>'март 2016 '!BG82+'февраль 2016'!BG81+'январь 2016'!BG82</f>
        <v>0</v>
      </c>
      <c r="BH87" s="18">
        <f>'март 2016 '!BH82+'февраль 2016'!BH81+'январь 2016'!BH82</f>
        <v>0</v>
      </c>
      <c r="BI87" s="18">
        <f>'март 2016 '!BI82+'февраль 2016'!BI81+'январь 2016'!BI82</f>
        <v>0</v>
      </c>
      <c r="BJ87" s="18">
        <f>'март 2016 '!BJ82+'февраль 2016'!BJ81+'январь 2016'!BJ82</f>
        <v>0</v>
      </c>
      <c r="BK87" s="18">
        <f>'март 2016 '!BK82+'февраль 2016'!BK81+'январь 2016'!BK82</f>
        <v>0</v>
      </c>
      <c r="BL87" s="18">
        <f>'март 2016 '!BL82+'февраль 2016'!BL81+'январь 2016'!BL82</f>
        <v>0</v>
      </c>
      <c r="BM87" s="18">
        <f>'март 2016 '!BM82+'февраль 2016'!BM81+'январь 2016'!BM82</f>
        <v>1E-3</v>
      </c>
      <c r="BN87" s="18">
        <f>'март 2016 '!BN82+'февраль 2016'!BN81+'январь 2016'!BN82</f>
        <v>3.5000000000000003E-2</v>
      </c>
      <c r="BO87" s="18">
        <f>'март 2016 '!BO82+'февраль 2016'!BO81+'январь 2016'!BO82</f>
        <v>0</v>
      </c>
      <c r="BP87" s="18">
        <f>'март 2016 '!BP82+'февраль 2016'!BP81+'январь 2016'!BP82</f>
        <v>0</v>
      </c>
      <c r="BQ87" s="18">
        <f>'март 2016 '!BQ82+'февраль 2016'!BQ81+'январь 2016'!BQ82</f>
        <v>0</v>
      </c>
      <c r="BR87" s="18">
        <f>'март 2016 '!BR82+'февраль 2016'!BR81+'январь 2016'!BR82</f>
        <v>0</v>
      </c>
      <c r="BS87" s="18">
        <f>'март 2016 '!BS82+'февраль 2016'!BS81+'январь 2016'!BS82</f>
        <v>0</v>
      </c>
      <c r="BT87" s="18">
        <f>'март 2016 '!BT82+'февраль 2016'!BT81+'январь 2016'!BT82</f>
        <v>0</v>
      </c>
      <c r="BU87" s="18">
        <f>'март 2016 '!BU82+'февраль 2016'!BU81+'январь 2016'!BU82</f>
        <v>0</v>
      </c>
      <c r="BV87" s="18">
        <f>'март 2016 '!BV82+'февраль 2016'!BV81+'январь 2016'!BV82</f>
        <v>0</v>
      </c>
      <c r="BW87" s="18">
        <f>'март 2016 '!BW82+'февраль 2016'!BW81+'январь 2016'!BW82</f>
        <v>0</v>
      </c>
      <c r="BX87" s="18">
        <f>'март 2016 '!BX82+'февраль 2016'!BX81+'январь 2016'!BX82</f>
        <v>0</v>
      </c>
      <c r="BY87" s="18">
        <f>'март 2016 '!BY82+'февраль 2016'!BY81+'январь 2016'!BY82</f>
        <v>0</v>
      </c>
      <c r="BZ87" s="18">
        <f>'март 2016 '!BZ82+'февраль 2016'!BZ81+'январь 2016'!BZ82</f>
        <v>0</v>
      </c>
      <c r="CA87" s="18">
        <f>'март 2016 '!CA82+'февраль 2016'!CA81+'январь 2016'!CA82</f>
        <v>0</v>
      </c>
      <c r="CB87" s="18">
        <f>'март 2016 '!CB82+'февраль 2016'!CB81+'январь 2016'!CB82</f>
        <v>0</v>
      </c>
      <c r="CC87" s="18">
        <f>'март 2016 '!CC82+'февраль 2016'!CC81+'январь 2016'!CC82</f>
        <v>0</v>
      </c>
      <c r="CD87" s="18">
        <f>'март 2016 '!CD82+'февраль 2016'!CD81+'январь 2016'!CD82</f>
        <v>0</v>
      </c>
      <c r="CE87" s="18">
        <f>'март 2016 '!CE82+'февраль 2016'!CE81+'январь 2016'!CE82</f>
        <v>0</v>
      </c>
      <c r="CF87" s="18">
        <f>'март 2016 '!CF82+'февраль 2016'!CF81+'январь 2016'!CF82</f>
        <v>1.4999999999999999E-2</v>
      </c>
      <c r="CG87" s="18">
        <f>'март 2016 '!CG82+'февраль 2016'!CG81+'январь 2016'!CG82</f>
        <v>0</v>
      </c>
      <c r="CH87" s="18">
        <f>'март 2016 '!CH82+'февраль 2016'!CH81+'январь 2016'!CH82</f>
        <v>0</v>
      </c>
      <c r="CI87" s="18">
        <f>'март 2016 '!CI82+'февраль 2016'!CI81+'январь 2016'!CI82</f>
        <v>0</v>
      </c>
      <c r="CJ87" s="18">
        <f>'март 2016 '!CJ82+'февраль 2016'!CJ81+'январь 2016'!CJ82</f>
        <v>0</v>
      </c>
      <c r="CK87" s="18">
        <f>'март 2016 '!CK82+'февраль 2016'!CK81+'январь 2016'!CK82</f>
        <v>0</v>
      </c>
      <c r="CL87" s="18">
        <f>'март 2016 '!CL82+'февраль 2016'!CL81+'январь 2016'!CL82</f>
        <v>0</v>
      </c>
      <c r="CM87" s="18">
        <f>'март 2016 '!CM82+'февраль 2016'!CM81+'январь 2016'!CM82</f>
        <v>0</v>
      </c>
      <c r="CN87" s="18">
        <f>'март 2016 '!CN82+'февраль 2016'!CN81+'январь 2016'!CN82</f>
        <v>0</v>
      </c>
      <c r="CO87" s="18">
        <f>'март 2016 '!CO82+'февраль 2016'!CO81+'январь 2016'!CO82</f>
        <v>0</v>
      </c>
      <c r="CP87" s="18">
        <f>'март 2016 '!CP82+'февраль 2016'!CP81+'январь 2016'!CP82</f>
        <v>0</v>
      </c>
      <c r="CQ87" s="18">
        <f>'март 2016 '!CQ82+'февраль 2016'!CQ81+'январь 2016'!CQ82</f>
        <v>0</v>
      </c>
      <c r="CR87" s="18">
        <f>'март 2016 '!CR82+'февраль 2016'!CR81+'январь 2016'!CR82</f>
        <v>0</v>
      </c>
      <c r="CS87" s="18">
        <f>'март 2016 '!CS82+'февраль 2016'!CS81+'январь 2016'!CS82</f>
        <v>0</v>
      </c>
      <c r="CT87" s="18">
        <f>'март 2016 '!CT82+'февраль 2016'!CT81+'январь 2016'!CT82</f>
        <v>0</v>
      </c>
      <c r="CU87" s="18">
        <f>'март 2016 '!CU82+'февраль 2016'!CU81+'январь 2016'!CU82</f>
        <v>5.0000000000000001E-3</v>
      </c>
      <c r="CV87" s="18">
        <f>'март 2016 '!CV82+'февраль 2016'!CV81+'январь 2016'!CV82</f>
        <v>0</v>
      </c>
      <c r="CW87" s="18">
        <f>'март 2016 '!CW82+'февраль 2016'!CW81+'январь 2016'!CW82</f>
        <v>0</v>
      </c>
      <c r="CX87" s="18">
        <f>'март 2016 '!CX82+'февраль 2016'!CX81+'январь 2016'!CX82</f>
        <v>0</v>
      </c>
      <c r="CY87" s="18">
        <f>'март 2016 '!CY82+'февраль 2016'!CY81+'январь 2016'!CY82</f>
        <v>0</v>
      </c>
      <c r="CZ87" s="18">
        <f>'март 2016 '!CZ82+'февраль 2016'!CZ81+'январь 2016'!CZ82</f>
        <v>0</v>
      </c>
      <c r="DA87" s="18">
        <f>'март 2016 '!DA82+'февраль 2016'!DA81+'январь 2016'!DA82</f>
        <v>0</v>
      </c>
      <c r="DB87" s="18">
        <f>'март 2016 '!DB82+'февраль 2016'!DB81+'январь 2016'!DB82</f>
        <v>0</v>
      </c>
      <c r="DC87" s="18">
        <f>'март 2016 '!DC82+'февраль 2016'!DC81+'январь 2016'!DC82</f>
        <v>0</v>
      </c>
      <c r="DD87" s="18">
        <f>'март 2016 '!DD82+'февраль 2016'!DD81+'январь 2016'!DD82</f>
        <v>0.02</v>
      </c>
      <c r="DE87" s="18">
        <f>'март 2016 '!DE82+'февраль 2016'!DE81+'январь 2016'!DE82</f>
        <v>0</v>
      </c>
      <c r="DF87" s="18">
        <f>'март 2016 '!DF82+'февраль 2016'!DF81+'январь 2016'!DF82</f>
        <v>0</v>
      </c>
      <c r="DG87" s="18">
        <f>'март 2016 '!DG82+'февраль 2016'!DG81+'январь 2016'!DG82</f>
        <v>0</v>
      </c>
      <c r="DH87" s="18">
        <f>'март 2016 '!DH82+'февраль 2016'!DH81+'январь 2016'!DH82</f>
        <v>0</v>
      </c>
      <c r="DI87" s="18">
        <f>'март 2016 '!DI82+'февраль 2016'!DI81+'январь 2016'!DI82</f>
        <v>0</v>
      </c>
      <c r="DJ87" s="18">
        <f>'март 2016 '!DJ82+'февраль 2016'!DJ81+'январь 2016'!DJ82</f>
        <v>0</v>
      </c>
      <c r="DK87" s="18">
        <f>'март 2016 '!DK82+'февраль 2016'!DK81+'январь 2016'!DK82</f>
        <v>0.01</v>
      </c>
      <c r="DL87" s="18">
        <f>'март 2016 '!DL82+'февраль 2016'!DL81+'январь 2016'!DL82</f>
        <v>0</v>
      </c>
      <c r="DM87" s="18">
        <f>'март 2016 '!DM82+'февраль 2016'!DM81+'январь 2016'!DM82</f>
        <v>7.1999999999999995E-2</v>
      </c>
      <c r="DN87" s="18">
        <f>'март 2016 '!DN82+'февраль 2016'!DN81+'январь 2016'!DN82</f>
        <v>0</v>
      </c>
      <c r="DO87" s="18">
        <f>'март 2016 '!DO82+'февраль 2016'!DO81+'январь 2016'!DO82</f>
        <v>0</v>
      </c>
      <c r="DP87" s="18">
        <f>'март 2016 '!DP82+'февраль 2016'!DP81+'январь 2016'!DP82</f>
        <v>0</v>
      </c>
      <c r="DQ87" s="18">
        <f>'март 2016 '!DQ82+'февраль 2016'!DQ81+'январь 2016'!DQ82</f>
        <v>0</v>
      </c>
      <c r="DR87" s="18">
        <f>'март 2016 '!DR82+'февраль 2016'!DR81+'январь 2016'!DR82</f>
        <v>0</v>
      </c>
      <c r="DS87" s="18">
        <f>'март 2016 '!DS82+'февраль 2016'!DS81+'январь 2016'!DS82</f>
        <v>0</v>
      </c>
      <c r="DT87" s="18">
        <f>'март 2016 '!DT82+'февраль 2016'!DT81+'январь 2016'!DT82</f>
        <v>0</v>
      </c>
      <c r="DU87" s="18">
        <f>'март 2016 '!DU82+'февраль 2016'!DU81+'январь 2016'!DU82</f>
        <v>0</v>
      </c>
      <c r="DV87" s="18">
        <f>'март 2016 '!DV82+'февраль 2016'!DV81+'январь 2016'!DV82</f>
        <v>1.4999999999999999E-2</v>
      </c>
      <c r="DW87" s="18">
        <f>'март 2016 '!DW82+'февраль 2016'!DW81+'январь 2016'!DW82</f>
        <v>0</v>
      </c>
      <c r="DX87" s="18">
        <f>'март 2016 '!DX82+'февраль 2016'!DX81+'январь 2016'!DX82</f>
        <v>0</v>
      </c>
      <c r="DY87" s="18">
        <f>'март 2016 '!DY82+'февраль 2016'!DY81+'январь 2016'!DY82</f>
        <v>0.02</v>
      </c>
      <c r="DZ87" s="18">
        <v>0.02</v>
      </c>
      <c r="EA87" s="18">
        <v>0</v>
      </c>
      <c r="EB87" s="18">
        <f>'март 2016 '!EB82+'февраль 2016'!EB81+'январь 2016'!EB82</f>
        <v>0.01</v>
      </c>
      <c r="EC87" s="18">
        <f>'март 2016 '!EC82+'февраль 2016'!EC81+'январь 2016'!EC82</f>
        <v>0</v>
      </c>
      <c r="ED87" s="18">
        <f>'март 2016 '!ED82+'февраль 2016'!ED81+'январь 2016'!ED82</f>
        <v>0</v>
      </c>
      <c r="EE87" s="18">
        <f>'март 2016 '!EE82+'февраль 2016'!EE81+'январь 2016'!EE82</f>
        <v>0</v>
      </c>
      <c r="EF87" s="18">
        <f>'март 2016 '!EF82+'февраль 2016'!EF81+'январь 2016'!EF82</f>
        <v>0</v>
      </c>
      <c r="EG87" s="18">
        <f>'март 2016 '!EG82+'февраль 2016'!EG81+'январь 2016'!EG82</f>
        <v>0</v>
      </c>
      <c r="EH87" s="18">
        <f>'март 2016 '!EH82+'февраль 2016'!EH81+'январь 2016'!EH82</f>
        <v>0</v>
      </c>
      <c r="EI87" s="18">
        <f>'март 2016 '!EI82+'февраль 2016'!EI81+'январь 2016'!EI82</f>
        <v>0</v>
      </c>
      <c r="EJ87" s="18">
        <f>'март 2016 '!EJ82+'февраль 2016'!EJ81+'январь 2016'!EJ82</f>
        <v>0</v>
      </c>
      <c r="EK87" s="18">
        <f>'март 2016 '!EK82+'февраль 2016'!EK81+'январь 2016'!EK82</f>
        <v>0</v>
      </c>
      <c r="EL87" s="18">
        <f>'март 2016 '!EL82+'февраль 2016'!EL81+'январь 2016'!EL82</f>
        <v>0</v>
      </c>
      <c r="EM87" s="18">
        <f>'март 2016 '!EM82+'февраль 2016'!EM81+'январь 2016'!EM82</f>
        <v>0</v>
      </c>
      <c r="EN87" s="18">
        <f>'март 2016 '!EN82+'февраль 2016'!EN81+'январь 2016'!EN82</f>
        <v>0</v>
      </c>
      <c r="EO87" s="18">
        <f>'март 2016 '!EO82+'февраль 2016'!EO81+'январь 2016'!EO82</f>
        <v>0</v>
      </c>
      <c r="EP87" s="18">
        <f>'март 2016 '!EP82+'февраль 2016'!EP81+'январь 2016'!EP82</f>
        <v>0</v>
      </c>
      <c r="EQ87" s="18">
        <f>'март 2016 '!EQ82+'февраль 2016'!EQ81+'январь 2016'!EQ82</f>
        <v>0</v>
      </c>
      <c r="ER87" s="18">
        <f>'март 2016 '!ER82+'февраль 2016'!ER81+'январь 2016'!ER82</f>
        <v>0</v>
      </c>
      <c r="ES87" s="18">
        <f>'март 2016 '!ES82+'февраль 2016'!ES81+'январь 2016'!ES82</f>
        <v>0</v>
      </c>
      <c r="ET87" s="18">
        <f>'март 2016 '!ET82+'февраль 2016'!ET81+'январь 2016'!ET82</f>
        <v>0</v>
      </c>
      <c r="EU87" s="18">
        <f>'март 2016 '!EU82+'февраль 2016'!EU81+'январь 2016'!EU82</f>
        <v>0</v>
      </c>
      <c r="EV87" s="18">
        <f>'март 2016 '!EV82+'февраль 2016'!EV81+'январь 2016'!EV82</f>
        <v>0</v>
      </c>
      <c r="EW87" s="18">
        <f>'март 2016 '!EW82+'февраль 2016'!EW81+'январь 2016'!EW82</f>
        <v>0</v>
      </c>
      <c r="EX87" s="18">
        <f>'март 2016 '!EX82+'февраль 2016'!EX81+'январь 2016'!EX82</f>
        <v>0</v>
      </c>
      <c r="EY87" s="18">
        <f>'март 2016 '!EY82+'февраль 2016'!EY81+'январь 2016'!EY82</f>
        <v>0</v>
      </c>
      <c r="EZ87" s="18">
        <f>'март 2016 '!EZ82+'февраль 2016'!EZ81+'январь 2016'!EZ82</f>
        <v>0</v>
      </c>
      <c r="FA87" s="18">
        <f>'март 2016 '!FA82+'февраль 2016'!FA81+'январь 2016'!FA82</f>
        <v>0</v>
      </c>
      <c r="FB87" s="18">
        <f>'март 2016 '!FB82+'февраль 2016'!FB81+'январь 2016'!FB82</f>
        <v>0</v>
      </c>
      <c r="FC87" s="18">
        <f>'март 2016 '!FC82+'февраль 2016'!FC81+'январь 2016'!FC82</f>
        <v>0</v>
      </c>
      <c r="FD87" s="18">
        <f>'март 2016 '!FD82+'февраль 2016'!FD81+'январь 2016'!FD82</f>
        <v>0</v>
      </c>
      <c r="FE87" s="18">
        <f>'март 2016 '!FE82+'февраль 2016'!FE81+'январь 2016'!FE82</f>
        <v>0</v>
      </c>
      <c r="FF87" s="18">
        <f>'март 2016 '!FF82+'февраль 2016'!FF81+'январь 2016'!FF82</f>
        <v>0</v>
      </c>
      <c r="FG87" s="18">
        <f>'март 2016 '!FG82+'февраль 2016'!FG81+'январь 2016'!FG82</f>
        <v>0</v>
      </c>
      <c r="FH87" s="18">
        <f>'март 2016 '!FH82+'февраль 2016'!FH81+'январь 2016'!FH82</f>
        <v>0</v>
      </c>
      <c r="FI87" s="18">
        <f>'март 2016 '!FI82+'февраль 2016'!FI81+'январь 2016'!FI82</f>
        <v>0</v>
      </c>
      <c r="FJ87" s="18">
        <f>'март 2016 '!FJ82+'февраль 2016'!FJ81+'январь 2016'!FJ82</f>
        <v>0</v>
      </c>
      <c r="FK87" s="18">
        <f>'март 2016 '!FK82+'февраль 2016'!FK81+'январь 2016'!FK82</f>
        <v>0</v>
      </c>
      <c r="FL87" s="18">
        <f>'март 2016 '!FL82+'февраль 2016'!FL81+'январь 2016'!FL82</f>
        <v>0</v>
      </c>
      <c r="FM87" s="18">
        <f>'март 2016 '!FM82+'февраль 2016'!FM81+'январь 2016'!FM82</f>
        <v>0.01</v>
      </c>
      <c r="FN87" s="18">
        <f>'март 2016 '!FN82+'февраль 2016'!FN81+'январь 2016'!FN82</f>
        <v>0</v>
      </c>
      <c r="FO87" s="18">
        <f>'март 2016 '!FO82+'февраль 2016'!FO81+'январь 2016'!FO82</f>
        <v>0</v>
      </c>
      <c r="FP87" s="18">
        <f>'март 2016 '!FP82+'февраль 2016'!FP81+'январь 2016'!FP82</f>
        <v>0</v>
      </c>
      <c r="FQ87" s="18">
        <f>'март 2016 '!FQ82+'февраль 2016'!FQ81+'январь 2016'!FQ82</f>
        <v>0</v>
      </c>
      <c r="FR87" s="18">
        <f>'март 2016 '!FR82+'февраль 2016'!FR81+'январь 2016'!FR82</f>
        <v>0</v>
      </c>
      <c r="FS87" s="18">
        <f>'март 2016 '!FS82+'февраль 2016'!FS81+'январь 2016'!FS82</f>
        <v>0</v>
      </c>
      <c r="FT87" s="18">
        <f>'март 2016 '!FT82+'февраль 2016'!FT81+'январь 2016'!FT82</f>
        <v>0</v>
      </c>
      <c r="FU87" s="18">
        <f>'март 2016 '!FU82+'февраль 2016'!FU81+'январь 2016'!FU82</f>
        <v>0</v>
      </c>
      <c r="FV87" s="18">
        <f>'март 2016 '!FV82+'февраль 2016'!FV81+'январь 2016'!FV82</f>
        <v>0</v>
      </c>
      <c r="FW87" s="18">
        <f>'март 2016 '!FW82+'февраль 2016'!FW81+'январь 2016'!FW82</f>
        <v>0</v>
      </c>
      <c r="FX87" s="18">
        <f>'март 2016 '!FX82+'февраль 2016'!FX81+'январь 2016'!FX82</f>
        <v>0</v>
      </c>
      <c r="FY87" s="18">
        <f>'март 2016 '!FY82+'февраль 2016'!FY81+'январь 2016'!FY82</f>
        <v>0</v>
      </c>
      <c r="FZ87" s="18">
        <f>'март 2016 '!FZ82+'февраль 2016'!FZ81+'январь 2016'!FZ82</f>
        <v>0</v>
      </c>
      <c r="GA87" s="18">
        <f>'март 2016 '!GA82+'февраль 2016'!GA81+'январь 2016'!GA82</f>
        <v>0</v>
      </c>
      <c r="GB87" s="18">
        <f>'март 2016 '!GB82+'февраль 2016'!GB81+'январь 2016'!GB82</f>
        <v>0</v>
      </c>
      <c r="GC87" s="18">
        <f>'март 2016 '!GC82+'февраль 2016'!GC81+'январь 2016'!GC82</f>
        <v>0</v>
      </c>
      <c r="GD87" s="18">
        <f>'март 2016 '!GD82+'февраль 2016'!GD81+'январь 2016'!GD82</f>
        <v>0</v>
      </c>
      <c r="GE87" s="18">
        <f>'март 2016 '!GE82+'февраль 2016'!GE81+'январь 2016'!GE82</f>
        <v>0</v>
      </c>
      <c r="GF87" s="18">
        <f>'март 2016 '!GF82+'февраль 2016'!GF81+'январь 2016'!GF82</f>
        <v>0</v>
      </c>
      <c r="GG87" s="18">
        <f>'март 2016 '!GG82+'февраль 2016'!GG81+'январь 2016'!GG82</f>
        <v>0</v>
      </c>
      <c r="GH87" s="18">
        <f>'март 2016 '!GH82+'февраль 2016'!GH81+'январь 2016'!GH82</f>
        <v>0</v>
      </c>
      <c r="GI87" s="18">
        <f>'март 2016 '!GI82+'февраль 2016'!GI81+'январь 2016'!GI82</f>
        <v>0</v>
      </c>
      <c r="GJ87" s="18">
        <f>'март 2016 '!GJ82+'февраль 2016'!GJ81+'январь 2016'!GJ82</f>
        <v>0</v>
      </c>
      <c r="GK87" s="18">
        <f>'март 2016 '!GK82+'февраль 2016'!GK81+'январь 2016'!GK82</f>
        <v>0</v>
      </c>
      <c r="GL87" s="18">
        <f>'март 2016 '!GL82+'февраль 2016'!GL81+'январь 2016'!GL82</f>
        <v>0</v>
      </c>
      <c r="GM87" s="18">
        <f>'март 2016 '!GM82+'февраль 2016'!GM81+'январь 2016'!GM82</f>
        <v>0</v>
      </c>
      <c r="GN87" s="18">
        <f>'март 2016 '!GN82+'февраль 2016'!GN81+'январь 2016'!GN82</f>
        <v>0</v>
      </c>
      <c r="GO87" s="18">
        <f>'март 2016 '!GO82+'февраль 2016'!GO81+'январь 2016'!GO82</f>
        <v>0</v>
      </c>
      <c r="GP87" s="18">
        <f>'март 2016 '!GP82+'февраль 2016'!GP81+'январь 2016'!GP82</f>
        <v>0</v>
      </c>
      <c r="GQ87" s="18">
        <f>'март 2016 '!GQ82+'февраль 2016'!GQ81+'январь 2016'!GQ82</f>
        <v>0</v>
      </c>
      <c r="GR87" s="18">
        <f>'март 2016 '!GR82+'февраль 2016'!GR81+'январь 2016'!GR82</f>
        <v>0</v>
      </c>
      <c r="GS87" s="18">
        <f>'март 2016 '!GS82+'февраль 2016'!GS81+'январь 2016'!GS82</f>
        <v>0</v>
      </c>
      <c r="GT87" s="18">
        <f>'март 2016 '!GT82+'февраль 2016'!GT81+'январь 2016'!GT82</f>
        <v>0</v>
      </c>
      <c r="GU87" s="18">
        <f>'март 2016 '!GU82+'февраль 2016'!GU81+'январь 2016'!GU82</f>
        <v>0</v>
      </c>
      <c r="GV87" s="18">
        <f>'март 2016 '!GV82+'февраль 2016'!GV81+'январь 2016'!GV82</f>
        <v>0</v>
      </c>
      <c r="GW87" s="18">
        <f>'март 2016 '!GW82+'февраль 2016'!GW81+'январь 2016'!GW82</f>
        <v>0</v>
      </c>
      <c r="GX87" s="18">
        <f>'март 2016 '!GX82+'февраль 2016'!GX81+'январь 2016'!GX82</f>
        <v>0</v>
      </c>
      <c r="GY87" s="18">
        <f>'март 2016 '!GY82+'февраль 2016'!GY81+'январь 2016'!GY82</f>
        <v>0</v>
      </c>
      <c r="GZ87" s="18">
        <f>'март 2016 '!GZ82+'февраль 2016'!GZ81+'январь 2016'!GZ82</f>
        <v>0</v>
      </c>
      <c r="HA87" s="18">
        <f>'март 2016 '!HA82+'февраль 2016'!HA81+'январь 2016'!HA82</f>
        <v>0</v>
      </c>
      <c r="HB87" s="18">
        <f>'март 2016 '!HB82+'февраль 2016'!HB81+'январь 2016'!HB82</f>
        <v>0</v>
      </c>
      <c r="HC87" s="18">
        <f>'март 2016 '!HC82+'февраль 2016'!HC81+'январь 2016'!HC82</f>
        <v>0</v>
      </c>
      <c r="HD87" s="18">
        <f>'март 2016 '!HD82+'февраль 2016'!HD81+'январь 2016'!HD82</f>
        <v>0</v>
      </c>
      <c r="HE87" s="18">
        <f>'март 2016 '!HE82+'февраль 2016'!HE81+'январь 2016'!HE82</f>
        <v>0</v>
      </c>
      <c r="HF87" s="18">
        <f>'март 2016 '!HF82+'февраль 2016'!HF81+'январь 2016'!HF82</f>
        <v>0</v>
      </c>
      <c r="HG87" s="18">
        <f>'март 2016 '!HG82+'февраль 2016'!HG81+'январь 2016'!HG82</f>
        <v>0</v>
      </c>
      <c r="HH87" s="18">
        <f>'март 2016 '!HH82+'февраль 2016'!HH81+'январь 2016'!HH82</f>
        <v>0</v>
      </c>
      <c r="HI87" s="18">
        <f>'март 2016 '!HI82+'февраль 2016'!HI81+'январь 2016'!HI82</f>
        <v>0</v>
      </c>
      <c r="HJ87" s="18">
        <f>'март 2016 '!HJ82+'февраль 2016'!HJ81+'январь 2016'!HJ82</f>
        <v>0</v>
      </c>
      <c r="HK87" s="18">
        <f>'март 2016 '!HK82+'февраль 2016'!HK81+'январь 2016'!HK82</f>
        <v>0</v>
      </c>
      <c r="HL87" s="18">
        <f>'март 2016 '!HL82+'февраль 2016'!HL81+'январь 2016'!HL82</f>
        <v>0</v>
      </c>
      <c r="HM87" s="18">
        <f>'март 2016 '!HM82+'февраль 2016'!HM81+'январь 2016'!HM82</f>
        <v>5.5E-2</v>
      </c>
      <c r="HN87" s="18">
        <f>'март 2016 '!HN82+'февраль 2016'!HN81+'январь 2016'!HN82</f>
        <v>0</v>
      </c>
      <c r="HO87" s="18">
        <f>'март 2016 '!HO82+'февраль 2016'!HO81+'январь 2016'!HO82</f>
        <v>0</v>
      </c>
      <c r="HP87" s="18">
        <f>'март 2016 '!HP82+'февраль 2016'!HP81+'январь 2016'!HP82</f>
        <v>0</v>
      </c>
      <c r="HQ87" s="18">
        <f>'март 2016 '!HQ82+'февраль 2016'!HQ81+'январь 2016'!HQ82</f>
        <v>0</v>
      </c>
      <c r="HR87" s="18">
        <f>'март 2016 '!HR82+'февраль 2016'!HR81+'январь 2016'!HR82</f>
        <v>0</v>
      </c>
      <c r="HS87" s="18">
        <f>'март 2016 '!HS82+'февраль 2016'!HS81+'январь 2016'!HS82</f>
        <v>0</v>
      </c>
      <c r="HT87" s="18">
        <f>'март 2016 '!HT82+'февраль 2016'!HT81+'январь 2016'!HT82</f>
        <v>0</v>
      </c>
      <c r="HU87" s="18">
        <f>'март 2016 '!HU82+'февраль 2016'!HU81+'январь 2016'!HU82</f>
        <v>0</v>
      </c>
      <c r="HV87" s="18">
        <f>'март 2016 '!HV82+'февраль 2016'!HV81+'январь 2016'!HV82</f>
        <v>0</v>
      </c>
      <c r="HW87" s="18">
        <f>'март 2016 '!HW82+'февраль 2016'!HW81+'январь 2016'!HW82</f>
        <v>0</v>
      </c>
      <c r="HX87" s="18">
        <f>'март 2016 '!HX82+'февраль 2016'!HX81+'январь 2016'!HX82</f>
        <v>0</v>
      </c>
      <c r="HY87" s="18">
        <f>'март 2016 '!HY82+'февраль 2016'!HY81+'январь 2016'!HY82</f>
        <v>0</v>
      </c>
      <c r="HZ87" s="18">
        <f>'март 2016 '!HZ82+'февраль 2016'!HZ81+'январь 2016'!HZ82</f>
        <v>0</v>
      </c>
      <c r="IA87" s="18">
        <f>'март 2016 '!IA82+'февраль 2016'!IA81+'январь 2016'!IA82</f>
        <v>0</v>
      </c>
      <c r="IB87" s="18">
        <f>'март 2016 '!IB82+'февраль 2016'!IB81+'январь 2016'!IB82</f>
        <v>0</v>
      </c>
      <c r="IC87" s="18">
        <f>'март 2016 '!IC82+'февраль 2016'!IC81+'январь 2016'!IC82</f>
        <v>0</v>
      </c>
      <c r="ID87" s="18">
        <f>'март 2016 '!ID82+'февраль 2016'!ID81+'январь 2016'!ID82</f>
        <v>0</v>
      </c>
      <c r="IE87" s="18">
        <f>'март 2016 '!IE82+'февраль 2016'!IE81+'январь 2016'!IE82</f>
        <v>0</v>
      </c>
      <c r="IF87" s="18">
        <f>'март 2016 '!IF82+'февраль 2016'!IF81+'январь 2016'!IF82</f>
        <v>3.5000000000000003E-2</v>
      </c>
    </row>
    <row r="88" spans="1:240" ht="13.5" customHeight="1">
      <c r="A88" s="27"/>
      <c r="B88" s="44"/>
      <c r="C88" s="16" t="s">
        <v>17</v>
      </c>
      <c r="D88" s="23">
        <f t="shared" si="8"/>
        <v>43.281999999999996</v>
      </c>
      <c r="E88" s="17">
        <f t="shared" si="9"/>
        <v>43.281999999999996</v>
      </c>
      <c r="F88" s="17"/>
      <c r="G88" s="18">
        <f>'март 2016 '!G83+'февраль 2016'!G82+'январь 2016'!G83</f>
        <v>0</v>
      </c>
      <c r="H88" s="18">
        <f>'март 2016 '!H83+'февраль 2016'!H82+'январь 2016'!H83</f>
        <v>0</v>
      </c>
      <c r="I88" s="18">
        <f>'март 2016 '!I83+'февраль 2016'!I82+'январь 2016'!I83</f>
        <v>0</v>
      </c>
      <c r="J88" s="18">
        <f>'март 2016 '!J83+'февраль 2016'!J82+'январь 2016'!J83</f>
        <v>0</v>
      </c>
      <c r="K88" s="18">
        <f>'март 2016 '!K83+'февраль 2016'!K82+'январь 2016'!K83</f>
        <v>0</v>
      </c>
      <c r="L88" s="18">
        <f>'март 2016 '!L83+'февраль 2016'!L82+'январь 2016'!L83</f>
        <v>0</v>
      </c>
      <c r="M88" s="18">
        <f>'март 2016 '!M83+'февраль 2016'!M82+'январь 2016'!M83</f>
        <v>0</v>
      </c>
      <c r="N88" s="18">
        <f>'март 2016 '!N83+'февраль 2016'!N82+'январь 2016'!N83</f>
        <v>0</v>
      </c>
      <c r="O88" s="18">
        <f>'март 2016 '!O83+'февраль 2016'!O82+'январь 2016'!O83</f>
        <v>0</v>
      </c>
      <c r="P88" s="18">
        <f>'март 2016 '!P83+'февраль 2016'!P82+'январь 2016'!P83</f>
        <v>0</v>
      </c>
      <c r="Q88" s="18">
        <f>'март 2016 '!Q83+'февраль 2016'!Q82+'январь 2016'!Q83</f>
        <v>0</v>
      </c>
      <c r="R88" s="18">
        <f>'март 2016 '!R83+'февраль 2016'!R82+'январь 2016'!R83</f>
        <v>0</v>
      </c>
      <c r="S88" s="18">
        <f>'март 2016 '!S83+'февраль 2016'!S82+'январь 2016'!S83</f>
        <v>0</v>
      </c>
      <c r="T88" s="18">
        <f>'март 2016 '!T83+'февраль 2016'!T82+'январь 2016'!T83</f>
        <v>0</v>
      </c>
      <c r="U88" s="18">
        <f>'март 2016 '!U83+'февраль 2016'!U82+'январь 2016'!U83</f>
        <v>0</v>
      </c>
      <c r="V88" s="18">
        <f>'март 2016 '!V83+'февраль 2016'!V82+'январь 2016'!V83</f>
        <v>0</v>
      </c>
      <c r="W88" s="18">
        <f>'март 2016 '!W83+'февраль 2016'!W82+'январь 2016'!W83</f>
        <v>0</v>
      </c>
      <c r="X88" s="18">
        <f>'март 2016 '!X83+'февраль 2016'!X82+'январь 2016'!X83</f>
        <v>0</v>
      </c>
      <c r="Y88" s="18">
        <f>'март 2016 '!Y83+'февраль 2016'!Y82+'январь 2016'!Y83</f>
        <v>0</v>
      </c>
      <c r="Z88" s="18">
        <f>'март 2016 '!Z83+'февраль 2016'!Z82+'январь 2016'!Z83</f>
        <v>0</v>
      </c>
      <c r="AA88" s="18">
        <f>'март 2016 '!AA83+'февраль 2016'!AA82+'январь 2016'!AA83</f>
        <v>0</v>
      </c>
      <c r="AB88" s="18">
        <f>'март 2016 '!AB83+'февраль 2016'!AB82+'январь 2016'!AB83</f>
        <v>0</v>
      </c>
      <c r="AC88" s="18">
        <f>'март 2016 '!AC83+'февраль 2016'!AC82+'январь 2016'!AC83</f>
        <v>0</v>
      </c>
      <c r="AD88" s="18">
        <f>'март 2016 '!AD83+'февраль 2016'!AD82+'январь 2016'!AD83</f>
        <v>0</v>
      </c>
      <c r="AE88" s="18">
        <f>'март 2016 '!AE83+'февраль 2016'!AE82+'январь 2016'!AE83</f>
        <v>0</v>
      </c>
      <c r="AF88" s="18">
        <f>'март 2016 '!AF83+'февраль 2016'!AF82+'январь 2016'!AF83</f>
        <v>0</v>
      </c>
      <c r="AG88" s="18">
        <f>'март 2016 '!AG83+'февраль 2016'!AG82+'январь 2016'!AG83</f>
        <v>0</v>
      </c>
      <c r="AH88" s="18">
        <f>'март 2016 '!AH83+'февраль 2016'!AH82+'январь 2016'!AH83</f>
        <v>0</v>
      </c>
      <c r="AI88" s="18">
        <f>'март 2016 '!AI83+'февраль 2016'!AI82+'январь 2016'!AI83</f>
        <v>0</v>
      </c>
      <c r="AJ88" s="18">
        <f>'март 2016 '!AJ83+'февраль 2016'!AJ82+'январь 2016'!AJ83</f>
        <v>0</v>
      </c>
      <c r="AK88" s="18">
        <f>'март 2016 '!AK83+'февраль 2016'!AK82+'январь 2016'!AK83</f>
        <v>0</v>
      </c>
      <c r="AL88" s="18">
        <f>'март 2016 '!AL83+'февраль 2016'!AL82+'январь 2016'!AL83</f>
        <v>0</v>
      </c>
      <c r="AM88" s="18">
        <f>'март 2016 '!AM83+'февраль 2016'!AM82+'январь 2016'!AM83</f>
        <v>0</v>
      </c>
      <c r="AN88" s="18">
        <f>'март 2016 '!AN83+'февраль 2016'!AN82+'январь 2016'!AN83</f>
        <v>0</v>
      </c>
      <c r="AO88" s="18">
        <f>'март 2016 '!AO83+'февраль 2016'!AO82+'январь 2016'!AO83</f>
        <v>0</v>
      </c>
      <c r="AP88" s="18">
        <f>'март 2016 '!AP83+'февраль 2016'!AP82+'январь 2016'!AP83</f>
        <v>0</v>
      </c>
      <c r="AQ88" s="18">
        <f>'март 2016 '!AQ83+'февраль 2016'!AQ82+'январь 2016'!AQ83</f>
        <v>0</v>
      </c>
      <c r="AR88" s="18">
        <f>'март 2016 '!AR83+'февраль 2016'!AR82+'январь 2016'!AR83</f>
        <v>0</v>
      </c>
      <c r="AS88" s="18">
        <f>'март 2016 '!AS83+'февраль 2016'!AS82+'январь 2016'!AS83</f>
        <v>0</v>
      </c>
      <c r="AT88" s="18">
        <f>'март 2016 '!AT83+'февраль 2016'!AT82+'январь 2016'!AT83</f>
        <v>0</v>
      </c>
      <c r="AU88" s="18">
        <f>'март 2016 '!AU83+'февраль 2016'!AU82+'январь 2016'!AU83</f>
        <v>0</v>
      </c>
      <c r="AV88" s="18">
        <f>'март 2016 '!AV83+'февраль 2016'!AV82+'январь 2016'!AV83</f>
        <v>0</v>
      </c>
      <c r="AW88" s="18">
        <f>'март 2016 '!AW83+'февраль 2016'!AW82+'январь 2016'!AW83</f>
        <v>0</v>
      </c>
      <c r="AX88" s="18">
        <f>'март 2016 '!AX83+'февраль 2016'!AX82+'январь 2016'!AX83</f>
        <v>0</v>
      </c>
      <c r="AY88" s="18">
        <f>'март 2016 '!AY83+'февраль 2016'!AY82+'январь 2016'!AY83</f>
        <v>0</v>
      </c>
      <c r="AZ88" s="18">
        <f>'март 2016 '!AZ83+'февраль 2016'!AZ82+'январь 2016'!AZ83</f>
        <v>0</v>
      </c>
      <c r="BA88" s="18">
        <f>'март 2016 '!BA83+'февраль 2016'!BA82+'январь 2016'!BA83</f>
        <v>0</v>
      </c>
      <c r="BB88" s="18">
        <f>'март 2016 '!BB83+'февраль 2016'!BB82+'январь 2016'!BB83</f>
        <v>0</v>
      </c>
      <c r="BC88" s="18">
        <f>'март 2016 '!BC83+'февраль 2016'!BC82+'январь 2016'!BC83</f>
        <v>0</v>
      </c>
      <c r="BD88" s="18">
        <f>'март 2016 '!BD83+'февраль 2016'!BD82+'январь 2016'!BD83</f>
        <v>0</v>
      </c>
      <c r="BE88" s="18">
        <f>'март 2016 '!BE83+'февраль 2016'!BE82+'январь 2016'!BE83</f>
        <v>0</v>
      </c>
      <c r="BF88" s="18">
        <f>'март 2016 '!BF83+'февраль 2016'!BF82+'январь 2016'!BF83</f>
        <v>0</v>
      </c>
      <c r="BG88" s="18">
        <f>'март 2016 '!BG83+'февраль 2016'!BG82+'январь 2016'!BG83</f>
        <v>0</v>
      </c>
      <c r="BH88" s="18">
        <f>'март 2016 '!BH83+'февраль 2016'!BH82+'январь 2016'!BH83</f>
        <v>0</v>
      </c>
      <c r="BI88" s="18">
        <f>'март 2016 '!BI83+'февраль 2016'!BI82+'январь 2016'!BI83</f>
        <v>0</v>
      </c>
      <c r="BJ88" s="18">
        <f>'март 2016 '!BJ83+'февраль 2016'!BJ82+'январь 2016'!BJ83</f>
        <v>0</v>
      </c>
      <c r="BK88" s="18">
        <f>'март 2016 '!BK83+'февраль 2016'!BK82+'январь 2016'!BK83</f>
        <v>0</v>
      </c>
      <c r="BL88" s="18">
        <f>'март 2016 '!BL83+'февраль 2016'!BL82+'январь 2016'!BL83</f>
        <v>0</v>
      </c>
      <c r="BM88" s="18">
        <f>'март 2016 '!BM83+'февраль 2016'!BM82+'январь 2016'!BM83</f>
        <v>0.16900000000000001</v>
      </c>
      <c r="BN88" s="18">
        <f>'март 2016 '!BN83+'февраль 2016'!BN82+'январь 2016'!BN83</f>
        <v>4.6470000000000002</v>
      </c>
      <c r="BO88" s="18">
        <f>'март 2016 '!BO83+'февраль 2016'!BO82+'январь 2016'!BO83</f>
        <v>0</v>
      </c>
      <c r="BP88" s="18">
        <f>'март 2016 '!BP83+'февраль 2016'!BP82+'январь 2016'!BP83</f>
        <v>0</v>
      </c>
      <c r="BQ88" s="18">
        <f>'март 2016 '!BQ83+'февраль 2016'!BQ82+'январь 2016'!BQ83</f>
        <v>0</v>
      </c>
      <c r="BR88" s="18">
        <f>'март 2016 '!BR83+'февраль 2016'!BR82+'январь 2016'!BR83</f>
        <v>0</v>
      </c>
      <c r="BS88" s="18">
        <f>'март 2016 '!BS83+'февраль 2016'!BS82+'январь 2016'!BS83</f>
        <v>0</v>
      </c>
      <c r="BT88" s="18">
        <f>'март 2016 '!BT83+'февраль 2016'!BT82+'январь 2016'!BT83</f>
        <v>0</v>
      </c>
      <c r="BU88" s="18">
        <f>'март 2016 '!BU83+'февраль 2016'!BU82+'январь 2016'!BU83</f>
        <v>0</v>
      </c>
      <c r="BV88" s="18">
        <f>'март 2016 '!BV83+'февраль 2016'!BV82+'январь 2016'!BV83</f>
        <v>0</v>
      </c>
      <c r="BW88" s="18">
        <f>'март 2016 '!BW83+'февраль 2016'!BW82+'январь 2016'!BW83</f>
        <v>0</v>
      </c>
      <c r="BX88" s="18">
        <f>'март 2016 '!BX83+'февраль 2016'!BX82+'январь 2016'!BX83</f>
        <v>0</v>
      </c>
      <c r="BY88" s="18">
        <f>'март 2016 '!BY83+'февраль 2016'!BY82+'январь 2016'!BY83</f>
        <v>0</v>
      </c>
      <c r="BZ88" s="18">
        <f>'март 2016 '!BZ83+'февраль 2016'!BZ82+'январь 2016'!BZ83</f>
        <v>0</v>
      </c>
      <c r="CA88" s="18">
        <f>'март 2016 '!CA83+'февраль 2016'!CA82+'январь 2016'!CA83</f>
        <v>0</v>
      </c>
      <c r="CB88" s="18">
        <f>'март 2016 '!CB83+'февраль 2016'!CB82+'январь 2016'!CB83</f>
        <v>0</v>
      </c>
      <c r="CC88" s="18">
        <f>'март 2016 '!CC83+'февраль 2016'!CC82+'январь 2016'!CC83</f>
        <v>0</v>
      </c>
      <c r="CD88" s="18">
        <f>'март 2016 '!CD83+'февраль 2016'!CD82+'январь 2016'!CD83</f>
        <v>0</v>
      </c>
      <c r="CE88" s="18">
        <f>'март 2016 '!CE83+'февраль 2016'!CE82+'январь 2016'!CE83</f>
        <v>0</v>
      </c>
      <c r="CF88" s="18">
        <f>'март 2016 '!CF83+'февраль 2016'!CF82+'январь 2016'!CF83</f>
        <v>1.9910000000000001</v>
      </c>
      <c r="CG88" s="18">
        <f>'март 2016 '!CG83+'февраль 2016'!CG82+'январь 2016'!CG83</f>
        <v>0</v>
      </c>
      <c r="CH88" s="18">
        <f>'март 2016 '!CH83+'февраль 2016'!CH82+'январь 2016'!CH83</f>
        <v>0</v>
      </c>
      <c r="CI88" s="18">
        <f>'март 2016 '!CI83+'февраль 2016'!CI82+'январь 2016'!CI83</f>
        <v>0</v>
      </c>
      <c r="CJ88" s="18">
        <f>'март 2016 '!CJ83+'февраль 2016'!CJ82+'январь 2016'!CJ83</f>
        <v>0</v>
      </c>
      <c r="CK88" s="18">
        <f>'март 2016 '!CK83+'февраль 2016'!CK82+'январь 2016'!CK83</f>
        <v>0</v>
      </c>
      <c r="CL88" s="18">
        <f>'март 2016 '!CL83+'февраль 2016'!CL82+'январь 2016'!CL83</f>
        <v>0</v>
      </c>
      <c r="CM88" s="18">
        <f>'март 2016 '!CM83+'февраль 2016'!CM82+'январь 2016'!CM83</f>
        <v>0</v>
      </c>
      <c r="CN88" s="18">
        <f>'март 2016 '!CN83+'февраль 2016'!CN82+'январь 2016'!CN83</f>
        <v>0</v>
      </c>
      <c r="CO88" s="18">
        <f>'март 2016 '!CO83+'февраль 2016'!CO82+'январь 2016'!CO83</f>
        <v>0</v>
      </c>
      <c r="CP88" s="18">
        <f>'март 2016 '!CP83+'февраль 2016'!CP82+'январь 2016'!CP83</f>
        <v>0</v>
      </c>
      <c r="CQ88" s="18">
        <f>'март 2016 '!CQ83+'февраль 2016'!CQ82+'январь 2016'!CQ83</f>
        <v>0</v>
      </c>
      <c r="CR88" s="18">
        <f>'март 2016 '!CR83+'февраль 2016'!CR82+'январь 2016'!CR83</f>
        <v>0</v>
      </c>
      <c r="CS88" s="18">
        <f>'март 2016 '!CS83+'февраль 2016'!CS82+'январь 2016'!CS83</f>
        <v>0</v>
      </c>
      <c r="CT88" s="18">
        <f>'март 2016 '!CT83+'февраль 2016'!CT82+'январь 2016'!CT83</f>
        <v>0</v>
      </c>
      <c r="CU88" s="18">
        <f>'март 2016 '!CU83+'февраль 2016'!CU82+'январь 2016'!CU83</f>
        <v>0.66400000000000003</v>
      </c>
      <c r="CV88" s="18">
        <f>'март 2016 '!CV83+'февраль 2016'!CV82+'январь 2016'!CV83</f>
        <v>0</v>
      </c>
      <c r="CW88" s="18">
        <f>'март 2016 '!CW83+'февраль 2016'!CW82+'январь 2016'!CW83</f>
        <v>0</v>
      </c>
      <c r="CX88" s="18">
        <f>'март 2016 '!CX83+'февраль 2016'!CX82+'январь 2016'!CX83</f>
        <v>0</v>
      </c>
      <c r="CY88" s="18">
        <f>'март 2016 '!CY83+'февраль 2016'!CY82+'январь 2016'!CY83</f>
        <v>0</v>
      </c>
      <c r="CZ88" s="18">
        <f>'март 2016 '!CZ83+'февраль 2016'!CZ82+'январь 2016'!CZ83</f>
        <v>0</v>
      </c>
      <c r="DA88" s="18">
        <f>'март 2016 '!DA83+'февраль 2016'!DA82+'январь 2016'!DA83</f>
        <v>0</v>
      </c>
      <c r="DB88" s="18">
        <f>'март 2016 '!DB83+'февраль 2016'!DB82+'январь 2016'!DB83</f>
        <v>0</v>
      </c>
      <c r="DC88" s="18">
        <f>'март 2016 '!DC83+'февраль 2016'!DC82+'январь 2016'!DC83</f>
        <v>0</v>
      </c>
      <c r="DD88" s="18">
        <f>'март 2016 '!DD83+'февраль 2016'!DD82+'январь 2016'!DD83</f>
        <v>2.6539999999999999</v>
      </c>
      <c r="DE88" s="18">
        <f>'март 2016 '!DE83+'февраль 2016'!DE82+'январь 2016'!DE83</f>
        <v>0</v>
      </c>
      <c r="DF88" s="18">
        <f>'март 2016 '!DF83+'февраль 2016'!DF82+'январь 2016'!DF83</f>
        <v>0</v>
      </c>
      <c r="DG88" s="18">
        <f>'март 2016 '!DG83+'февраль 2016'!DG82+'январь 2016'!DG83</f>
        <v>0</v>
      </c>
      <c r="DH88" s="18">
        <f>'март 2016 '!DH83+'февраль 2016'!DH82+'январь 2016'!DH83</f>
        <v>0</v>
      </c>
      <c r="DI88" s="18">
        <f>'март 2016 '!DI83+'февраль 2016'!DI82+'январь 2016'!DI83</f>
        <v>0</v>
      </c>
      <c r="DJ88" s="18">
        <f>'март 2016 '!DJ83+'февраль 2016'!DJ82+'январь 2016'!DJ83</f>
        <v>0</v>
      </c>
      <c r="DK88" s="18">
        <f>'март 2016 '!DK83+'февраль 2016'!DK82+'январь 2016'!DK83</f>
        <v>1.3280000000000001</v>
      </c>
      <c r="DL88" s="18">
        <f>'март 2016 '!DL83+'февраль 2016'!DL82+'январь 2016'!DL83</f>
        <v>0</v>
      </c>
      <c r="DM88" s="18">
        <f>'март 2016 '!DM83+'февраль 2016'!DM82+'январь 2016'!DM83</f>
        <v>9.5570000000000004</v>
      </c>
      <c r="DN88" s="18">
        <f>'март 2016 '!DN83+'февраль 2016'!DN82+'январь 2016'!DN83</f>
        <v>0</v>
      </c>
      <c r="DO88" s="18">
        <f>'март 2016 '!DO83+'февраль 2016'!DO82+'январь 2016'!DO83</f>
        <v>0</v>
      </c>
      <c r="DP88" s="18">
        <f>'март 2016 '!DP83+'февраль 2016'!DP82+'январь 2016'!DP83</f>
        <v>0</v>
      </c>
      <c r="DQ88" s="18">
        <f>'март 2016 '!DQ83+'февраль 2016'!DQ82+'январь 2016'!DQ83</f>
        <v>0</v>
      </c>
      <c r="DR88" s="18">
        <f>'март 2016 '!DR83+'февраль 2016'!DR82+'январь 2016'!DR83</f>
        <v>0</v>
      </c>
      <c r="DS88" s="18">
        <f>'март 2016 '!DS83+'февраль 2016'!DS82+'январь 2016'!DS83</f>
        <v>0</v>
      </c>
      <c r="DT88" s="18">
        <f>'март 2016 '!DT83+'февраль 2016'!DT82+'январь 2016'!DT83</f>
        <v>0</v>
      </c>
      <c r="DU88" s="18">
        <f>'март 2016 '!DU83+'февраль 2016'!DU82+'январь 2016'!DU83</f>
        <v>0</v>
      </c>
      <c r="DV88" s="18">
        <f>'март 2016 '!DV83+'февраль 2016'!DV82+'январь 2016'!DV83</f>
        <v>1.9910000000000001</v>
      </c>
      <c r="DW88" s="18">
        <f>'март 2016 '!DW83+'февраль 2016'!DW82+'январь 2016'!DW83</f>
        <v>0</v>
      </c>
      <c r="DX88" s="18">
        <f>'март 2016 '!DX83+'февраль 2016'!DX82+'январь 2016'!DX83</f>
        <v>0</v>
      </c>
      <c r="DY88" s="18">
        <f>'март 2016 '!DY83+'февраль 2016'!DY82+'январь 2016'!DY83</f>
        <v>2.6539999999999999</v>
      </c>
      <c r="DZ88" s="18">
        <v>2.6539999999999999</v>
      </c>
      <c r="EA88" s="18">
        <v>0</v>
      </c>
      <c r="EB88" s="18">
        <f>'март 2016 '!EB83+'февраль 2016'!EB82+'январь 2016'!EB83</f>
        <v>1.6970000000000001</v>
      </c>
      <c r="EC88" s="18">
        <f>'март 2016 '!EC83+'февраль 2016'!EC82+'январь 2016'!EC83</f>
        <v>0</v>
      </c>
      <c r="ED88" s="18">
        <f>'март 2016 '!ED83+'февраль 2016'!ED82+'январь 2016'!ED83</f>
        <v>0</v>
      </c>
      <c r="EE88" s="18">
        <f>'март 2016 '!EE83+'февраль 2016'!EE82+'январь 2016'!EE83</f>
        <v>0</v>
      </c>
      <c r="EF88" s="18">
        <f>'март 2016 '!EF83+'февраль 2016'!EF82+'январь 2016'!EF83</f>
        <v>0</v>
      </c>
      <c r="EG88" s="18">
        <f>'март 2016 '!EG83+'февраль 2016'!EG82+'январь 2016'!EG83</f>
        <v>0</v>
      </c>
      <c r="EH88" s="18">
        <f>'март 2016 '!EH83+'февраль 2016'!EH82+'январь 2016'!EH83</f>
        <v>0</v>
      </c>
      <c r="EI88" s="18">
        <f>'март 2016 '!EI83+'февраль 2016'!EI82+'январь 2016'!EI83</f>
        <v>0</v>
      </c>
      <c r="EJ88" s="18">
        <f>'март 2016 '!EJ83+'февраль 2016'!EJ82+'январь 2016'!EJ83</f>
        <v>0</v>
      </c>
      <c r="EK88" s="18">
        <f>'март 2016 '!EK83+'февраль 2016'!EK82+'январь 2016'!EK83</f>
        <v>0</v>
      </c>
      <c r="EL88" s="18">
        <f>'март 2016 '!EL83+'февраль 2016'!EL82+'январь 2016'!EL83</f>
        <v>0</v>
      </c>
      <c r="EM88" s="18">
        <f>'март 2016 '!EM83+'февраль 2016'!EM82+'январь 2016'!EM83</f>
        <v>0</v>
      </c>
      <c r="EN88" s="18">
        <f>'март 2016 '!EN83+'февраль 2016'!EN82+'январь 2016'!EN83</f>
        <v>0</v>
      </c>
      <c r="EO88" s="18">
        <f>'март 2016 '!EO83+'февраль 2016'!EO82+'январь 2016'!EO83</f>
        <v>0</v>
      </c>
      <c r="EP88" s="18">
        <f>'март 2016 '!EP83+'февраль 2016'!EP82+'январь 2016'!EP83</f>
        <v>0</v>
      </c>
      <c r="EQ88" s="18">
        <f>'март 2016 '!EQ83+'февраль 2016'!EQ82+'январь 2016'!EQ83</f>
        <v>0</v>
      </c>
      <c r="ER88" s="18">
        <f>'март 2016 '!ER83+'февраль 2016'!ER82+'январь 2016'!ER83</f>
        <v>0</v>
      </c>
      <c r="ES88" s="18">
        <f>'март 2016 '!ES83+'февраль 2016'!ES82+'январь 2016'!ES83</f>
        <v>0</v>
      </c>
      <c r="ET88" s="18">
        <f>'март 2016 '!ET83+'февраль 2016'!ET82+'январь 2016'!ET83</f>
        <v>0</v>
      </c>
      <c r="EU88" s="18">
        <f>'март 2016 '!EU83+'февраль 2016'!EU82+'январь 2016'!EU83</f>
        <v>0</v>
      </c>
      <c r="EV88" s="18">
        <f>'март 2016 '!EV83+'февраль 2016'!EV82+'январь 2016'!EV83</f>
        <v>0</v>
      </c>
      <c r="EW88" s="18">
        <f>'март 2016 '!EW83+'февраль 2016'!EW82+'январь 2016'!EW83</f>
        <v>0</v>
      </c>
      <c r="EX88" s="18">
        <f>'март 2016 '!EX83+'февраль 2016'!EX82+'январь 2016'!EX83</f>
        <v>0</v>
      </c>
      <c r="EY88" s="18">
        <f>'март 2016 '!EY83+'февраль 2016'!EY82+'январь 2016'!EY83</f>
        <v>0</v>
      </c>
      <c r="EZ88" s="18">
        <f>'март 2016 '!EZ83+'февраль 2016'!EZ82+'январь 2016'!EZ83</f>
        <v>0</v>
      </c>
      <c r="FA88" s="18">
        <f>'март 2016 '!FA83+'февраль 2016'!FA82+'январь 2016'!FA83</f>
        <v>0</v>
      </c>
      <c r="FB88" s="18">
        <f>'март 2016 '!FB83+'февраль 2016'!FB82+'январь 2016'!FB83</f>
        <v>0</v>
      </c>
      <c r="FC88" s="18">
        <f>'март 2016 '!FC83+'февраль 2016'!FC82+'январь 2016'!FC83</f>
        <v>0</v>
      </c>
      <c r="FD88" s="18">
        <f>'март 2016 '!FD83+'февраль 2016'!FD82+'январь 2016'!FD83</f>
        <v>0</v>
      </c>
      <c r="FE88" s="18">
        <f>'март 2016 '!FE83+'февраль 2016'!FE82+'январь 2016'!FE83</f>
        <v>0</v>
      </c>
      <c r="FF88" s="18">
        <f>'март 2016 '!FF83+'февраль 2016'!FF82+'январь 2016'!FF83</f>
        <v>0</v>
      </c>
      <c r="FG88" s="18">
        <f>'март 2016 '!FG83+'февраль 2016'!FG82+'январь 2016'!FG83</f>
        <v>0</v>
      </c>
      <c r="FH88" s="18">
        <f>'март 2016 '!FH83+'февраль 2016'!FH82+'январь 2016'!FH83</f>
        <v>0</v>
      </c>
      <c r="FI88" s="18">
        <f>'март 2016 '!FI83+'февраль 2016'!FI82+'январь 2016'!FI83</f>
        <v>0</v>
      </c>
      <c r="FJ88" s="18">
        <f>'март 2016 '!FJ83+'февраль 2016'!FJ82+'январь 2016'!FJ83</f>
        <v>0</v>
      </c>
      <c r="FK88" s="18">
        <f>'март 2016 '!FK83+'февраль 2016'!FK82+'январь 2016'!FK83</f>
        <v>0</v>
      </c>
      <c r="FL88" s="18">
        <f>'март 2016 '!FL83+'февраль 2016'!FL82+'январь 2016'!FL83</f>
        <v>0</v>
      </c>
      <c r="FM88" s="18">
        <f>'март 2016 '!FM83+'февраль 2016'!FM82+'январь 2016'!FM83</f>
        <v>1.3280000000000001</v>
      </c>
      <c r="FN88" s="18">
        <f>'март 2016 '!FN83+'февраль 2016'!FN82+'январь 2016'!FN83</f>
        <v>0</v>
      </c>
      <c r="FO88" s="18">
        <f>'март 2016 '!FO83+'февраль 2016'!FO82+'январь 2016'!FO83</f>
        <v>0</v>
      </c>
      <c r="FP88" s="18">
        <f>'март 2016 '!FP83+'февраль 2016'!FP82+'январь 2016'!FP83</f>
        <v>0</v>
      </c>
      <c r="FQ88" s="18">
        <f>'март 2016 '!FQ83+'февраль 2016'!FQ82+'январь 2016'!FQ83</f>
        <v>0</v>
      </c>
      <c r="FR88" s="18">
        <f>'март 2016 '!FR83+'февраль 2016'!FR82+'январь 2016'!FR83</f>
        <v>0</v>
      </c>
      <c r="FS88" s="18">
        <f>'март 2016 '!FS83+'февраль 2016'!FS82+'январь 2016'!FS83</f>
        <v>0</v>
      </c>
      <c r="FT88" s="18">
        <f>'март 2016 '!FT83+'февраль 2016'!FT82+'январь 2016'!FT83</f>
        <v>0</v>
      </c>
      <c r="FU88" s="18">
        <f>'март 2016 '!FU83+'февраль 2016'!FU82+'январь 2016'!FU83</f>
        <v>0</v>
      </c>
      <c r="FV88" s="18">
        <f>'март 2016 '!FV83+'февраль 2016'!FV82+'январь 2016'!FV83</f>
        <v>0</v>
      </c>
      <c r="FW88" s="18">
        <f>'март 2016 '!FW83+'февраль 2016'!FW82+'январь 2016'!FW83</f>
        <v>0</v>
      </c>
      <c r="FX88" s="18">
        <f>'март 2016 '!FX83+'февраль 2016'!FX82+'январь 2016'!FX83</f>
        <v>0</v>
      </c>
      <c r="FY88" s="18">
        <f>'март 2016 '!FY83+'февраль 2016'!FY82+'январь 2016'!FY83</f>
        <v>0</v>
      </c>
      <c r="FZ88" s="18">
        <f>'март 2016 '!FZ83+'февраль 2016'!FZ82+'январь 2016'!FZ83</f>
        <v>0</v>
      </c>
      <c r="GA88" s="18">
        <f>'март 2016 '!GA83+'февраль 2016'!GA82+'январь 2016'!GA83</f>
        <v>0</v>
      </c>
      <c r="GB88" s="18">
        <f>'март 2016 '!GB83+'февраль 2016'!GB82+'январь 2016'!GB83</f>
        <v>0</v>
      </c>
      <c r="GC88" s="18">
        <f>'март 2016 '!GC83+'февраль 2016'!GC82+'январь 2016'!GC83</f>
        <v>0</v>
      </c>
      <c r="GD88" s="18">
        <f>'март 2016 '!GD83+'февраль 2016'!GD82+'январь 2016'!GD83</f>
        <v>0</v>
      </c>
      <c r="GE88" s="18">
        <f>'март 2016 '!GE83+'февраль 2016'!GE82+'январь 2016'!GE83</f>
        <v>0</v>
      </c>
      <c r="GF88" s="18">
        <f>'март 2016 '!GF83+'февраль 2016'!GF82+'январь 2016'!GF83</f>
        <v>0</v>
      </c>
      <c r="GG88" s="18">
        <f>'март 2016 '!GG83+'февраль 2016'!GG82+'январь 2016'!GG83</f>
        <v>0</v>
      </c>
      <c r="GH88" s="18">
        <f>'март 2016 '!GH83+'февраль 2016'!GH82+'январь 2016'!GH83</f>
        <v>0</v>
      </c>
      <c r="GI88" s="18">
        <f>'март 2016 '!GI83+'февраль 2016'!GI82+'январь 2016'!GI83</f>
        <v>0</v>
      </c>
      <c r="GJ88" s="18">
        <f>'март 2016 '!GJ83+'февраль 2016'!GJ82+'январь 2016'!GJ83</f>
        <v>0</v>
      </c>
      <c r="GK88" s="18">
        <f>'март 2016 '!GK83+'февраль 2016'!GK82+'январь 2016'!GK83</f>
        <v>0</v>
      </c>
      <c r="GL88" s="18">
        <f>'март 2016 '!GL83+'февраль 2016'!GL82+'январь 2016'!GL83</f>
        <v>0</v>
      </c>
      <c r="GM88" s="18">
        <f>'март 2016 '!GM83+'февраль 2016'!GM82+'январь 2016'!GM83</f>
        <v>0</v>
      </c>
      <c r="GN88" s="18">
        <f>'март 2016 '!GN83+'февраль 2016'!GN82+'январь 2016'!GN83</f>
        <v>0</v>
      </c>
      <c r="GO88" s="18">
        <f>'март 2016 '!GO83+'февраль 2016'!GO82+'январь 2016'!GO83</f>
        <v>0</v>
      </c>
      <c r="GP88" s="18">
        <f>'март 2016 '!GP83+'февраль 2016'!GP82+'январь 2016'!GP83</f>
        <v>0</v>
      </c>
      <c r="GQ88" s="18">
        <f>'март 2016 '!GQ83+'февраль 2016'!GQ82+'январь 2016'!GQ83</f>
        <v>0</v>
      </c>
      <c r="GR88" s="18">
        <f>'март 2016 '!GR83+'февраль 2016'!GR82+'январь 2016'!GR83</f>
        <v>0</v>
      </c>
      <c r="GS88" s="18">
        <f>'март 2016 '!GS83+'февраль 2016'!GS82+'январь 2016'!GS83</f>
        <v>0</v>
      </c>
      <c r="GT88" s="18">
        <f>'март 2016 '!GT83+'февраль 2016'!GT82+'январь 2016'!GT83</f>
        <v>0</v>
      </c>
      <c r="GU88" s="18">
        <f>'март 2016 '!GU83+'февраль 2016'!GU82+'январь 2016'!GU83</f>
        <v>0</v>
      </c>
      <c r="GV88" s="18">
        <f>'март 2016 '!GV83+'февраль 2016'!GV82+'январь 2016'!GV83</f>
        <v>0</v>
      </c>
      <c r="GW88" s="18">
        <f>'март 2016 '!GW83+'февраль 2016'!GW82+'январь 2016'!GW83</f>
        <v>0</v>
      </c>
      <c r="GX88" s="18">
        <f>'март 2016 '!GX83+'февраль 2016'!GX82+'январь 2016'!GX83</f>
        <v>0</v>
      </c>
      <c r="GY88" s="18">
        <f>'март 2016 '!GY83+'февраль 2016'!GY82+'январь 2016'!GY83</f>
        <v>0</v>
      </c>
      <c r="GZ88" s="18">
        <f>'март 2016 '!GZ83+'февраль 2016'!GZ82+'январь 2016'!GZ83</f>
        <v>0</v>
      </c>
      <c r="HA88" s="18">
        <f>'март 2016 '!HA83+'февраль 2016'!HA82+'январь 2016'!HA83</f>
        <v>0</v>
      </c>
      <c r="HB88" s="18">
        <f>'март 2016 '!HB83+'февраль 2016'!HB82+'январь 2016'!HB83</f>
        <v>0</v>
      </c>
      <c r="HC88" s="18">
        <f>'март 2016 '!HC83+'февраль 2016'!HC82+'январь 2016'!HC83</f>
        <v>0</v>
      </c>
      <c r="HD88" s="18">
        <f>'март 2016 '!HD83+'февраль 2016'!HD82+'январь 2016'!HD83</f>
        <v>0</v>
      </c>
      <c r="HE88" s="18">
        <f>'март 2016 '!HE83+'февраль 2016'!HE82+'январь 2016'!HE83</f>
        <v>0</v>
      </c>
      <c r="HF88" s="18">
        <f>'март 2016 '!HF83+'февраль 2016'!HF82+'январь 2016'!HF83</f>
        <v>0</v>
      </c>
      <c r="HG88" s="18">
        <f>'март 2016 '!HG83+'февраль 2016'!HG82+'январь 2016'!HG83</f>
        <v>0</v>
      </c>
      <c r="HH88" s="18">
        <f>'март 2016 '!HH83+'февраль 2016'!HH82+'январь 2016'!HH83</f>
        <v>0</v>
      </c>
      <c r="HI88" s="18">
        <f>'март 2016 '!HI83+'февраль 2016'!HI82+'январь 2016'!HI83</f>
        <v>0</v>
      </c>
      <c r="HJ88" s="18">
        <f>'март 2016 '!HJ83+'февраль 2016'!HJ82+'январь 2016'!HJ83</f>
        <v>0</v>
      </c>
      <c r="HK88" s="18">
        <f>'март 2016 '!HK83+'февраль 2016'!HK82+'январь 2016'!HK83</f>
        <v>0</v>
      </c>
      <c r="HL88" s="18">
        <f>'март 2016 '!HL83+'февраль 2016'!HL82+'январь 2016'!HL83</f>
        <v>0</v>
      </c>
      <c r="HM88" s="18">
        <f>'март 2016 '!HM83+'февраль 2016'!HM82+'январь 2016'!HM83</f>
        <v>7.3010000000000002</v>
      </c>
      <c r="HN88" s="18">
        <f>'март 2016 '!HN83+'февраль 2016'!HN82+'январь 2016'!HN83</f>
        <v>0</v>
      </c>
      <c r="HO88" s="18">
        <f>'март 2016 '!HO83+'февраль 2016'!HO82+'январь 2016'!HO83</f>
        <v>0</v>
      </c>
      <c r="HP88" s="18">
        <f>'март 2016 '!HP83+'февраль 2016'!HP82+'январь 2016'!HP83</f>
        <v>0</v>
      </c>
      <c r="HQ88" s="18">
        <f>'март 2016 '!HQ83+'февраль 2016'!HQ82+'январь 2016'!HQ83</f>
        <v>0</v>
      </c>
      <c r="HR88" s="18">
        <f>'март 2016 '!HR83+'февраль 2016'!HR82+'январь 2016'!HR83</f>
        <v>0</v>
      </c>
      <c r="HS88" s="18">
        <f>'март 2016 '!HS83+'февраль 2016'!HS82+'январь 2016'!HS83</f>
        <v>0</v>
      </c>
      <c r="HT88" s="18">
        <f>'март 2016 '!HT83+'февраль 2016'!HT82+'январь 2016'!HT83</f>
        <v>0</v>
      </c>
      <c r="HU88" s="18">
        <f>'март 2016 '!HU83+'февраль 2016'!HU82+'январь 2016'!HU83</f>
        <v>0</v>
      </c>
      <c r="HV88" s="18">
        <f>'март 2016 '!HV83+'февраль 2016'!HV82+'январь 2016'!HV83</f>
        <v>0</v>
      </c>
      <c r="HW88" s="18">
        <f>'март 2016 '!HW83+'февраль 2016'!HW82+'январь 2016'!HW83</f>
        <v>0</v>
      </c>
      <c r="HX88" s="18">
        <f>'март 2016 '!HX83+'февраль 2016'!HX82+'январь 2016'!HX83</f>
        <v>0</v>
      </c>
      <c r="HY88" s="18">
        <f>'март 2016 '!HY83+'февраль 2016'!HY82+'январь 2016'!HY83</f>
        <v>0</v>
      </c>
      <c r="HZ88" s="18">
        <f>'март 2016 '!HZ83+'февраль 2016'!HZ82+'январь 2016'!HZ83</f>
        <v>0</v>
      </c>
      <c r="IA88" s="18">
        <f>'март 2016 '!IA83+'февраль 2016'!IA82+'январь 2016'!IA83</f>
        <v>0</v>
      </c>
      <c r="IB88" s="18">
        <f>'март 2016 '!IB83+'февраль 2016'!IB82+'январь 2016'!IB83</f>
        <v>0</v>
      </c>
      <c r="IC88" s="18">
        <f>'март 2016 '!IC83+'февраль 2016'!IC82+'январь 2016'!IC83</f>
        <v>0</v>
      </c>
      <c r="ID88" s="18">
        <f>'март 2016 '!ID83+'февраль 2016'!ID82+'январь 2016'!ID83</f>
        <v>0</v>
      </c>
      <c r="IE88" s="18">
        <f>'март 2016 '!IE83+'февраль 2016'!IE82+'январь 2016'!IE83</f>
        <v>0</v>
      </c>
      <c r="IF88" s="18">
        <f>'март 2016 '!IF83+'февраль 2016'!IF82+'январь 2016'!IF83</f>
        <v>4.6470000000000002</v>
      </c>
    </row>
    <row r="89" spans="1:240" ht="13.5" customHeight="1">
      <c r="A89" s="27">
        <v>26</v>
      </c>
      <c r="B89" s="46" t="s">
        <v>105</v>
      </c>
      <c r="C89" s="28" t="s">
        <v>40</v>
      </c>
      <c r="D89" s="23">
        <f t="shared" si="8"/>
        <v>2757</v>
      </c>
      <c r="E89" s="17">
        <f>SUM(G89:IF89)</f>
        <v>2757</v>
      </c>
      <c r="F89" s="17"/>
      <c r="G89" s="18">
        <f>'март 2016 '!G84+'февраль 2016'!G83+'январь 2016'!G84</f>
        <v>4</v>
      </c>
      <c r="H89" s="18">
        <f>'март 2016 '!H84+'февраль 2016'!H83+'январь 2016'!H84</f>
        <v>6</v>
      </c>
      <c r="I89" s="18">
        <f>'март 2016 '!I84+'февраль 2016'!I83+'январь 2016'!I84</f>
        <v>6</v>
      </c>
      <c r="J89" s="18">
        <f>'март 2016 '!J84+'февраль 2016'!J83+'январь 2016'!J84</f>
        <v>8</v>
      </c>
      <c r="K89" s="18">
        <f>'март 2016 '!K84+'февраль 2016'!K83+'январь 2016'!K84</f>
        <v>2</v>
      </c>
      <c r="L89" s="18">
        <f>'март 2016 '!L84+'февраль 2016'!L83+'январь 2016'!L84</f>
        <v>2</v>
      </c>
      <c r="M89" s="18">
        <f>'март 2016 '!M84+'февраль 2016'!M83+'январь 2016'!M84</f>
        <v>2</v>
      </c>
      <c r="N89" s="18">
        <f>'март 2016 '!N84+'февраль 2016'!N83+'январь 2016'!N84</f>
        <v>13</v>
      </c>
      <c r="O89" s="18">
        <f>'март 2016 '!O84+'февраль 2016'!O83+'январь 2016'!O84</f>
        <v>7</v>
      </c>
      <c r="P89" s="18">
        <f>'март 2016 '!P84+'февраль 2016'!P83+'январь 2016'!P84</f>
        <v>8</v>
      </c>
      <c r="Q89" s="18">
        <f>'март 2016 '!Q84+'февраль 2016'!Q83+'январь 2016'!Q84</f>
        <v>7</v>
      </c>
      <c r="R89" s="18">
        <f>'март 2016 '!R84+'февраль 2016'!R83+'январь 2016'!R84</f>
        <v>4</v>
      </c>
      <c r="S89" s="18">
        <f>'март 2016 '!S84+'февраль 2016'!S83+'январь 2016'!S84</f>
        <v>16</v>
      </c>
      <c r="T89" s="18">
        <f>'март 2016 '!T84+'февраль 2016'!T83+'январь 2016'!T84</f>
        <v>6</v>
      </c>
      <c r="U89" s="18">
        <f>'март 2016 '!U84+'февраль 2016'!U83+'январь 2016'!U84</f>
        <v>13</v>
      </c>
      <c r="V89" s="18">
        <f>'март 2016 '!V84+'февраль 2016'!V83+'январь 2016'!V84</f>
        <v>10</v>
      </c>
      <c r="W89" s="18">
        <f>'март 2016 '!W84+'февраль 2016'!W83+'январь 2016'!W84</f>
        <v>10</v>
      </c>
      <c r="X89" s="18">
        <f>'март 2016 '!X84+'февраль 2016'!X83+'январь 2016'!X84</f>
        <v>15</v>
      </c>
      <c r="Y89" s="18">
        <f>'март 2016 '!Y84+'февраль 2016'!Y83+'январь 2016'!Y84</f>
        <v>2</v>
      </c>
      <c r="Z89" s="18">
        <f>'март 2016 '!Z84+'февраль 2016'!Z83+'январь 2016'!Z84</f>
        <v>11</v>
      </c>
      <c r="AA89" s="18">
        <f>'март 2016 '!AA84+'февраль 2016'!AA83+'январь 2016'!AA84</f>
        <v>6</v>
      </c>
      <c r="AB89" s="18">
        <f>'март 2016 '!AB84+'февраль 2016'!AB83+'январь 2016'!AB84</f>
        <v>22</v>
      </c>
      <c r="AC89" s="18">
        <f>'март 2016 '!AC84+'февраль 2016'!AC83+'январь 2016'!AC84</f>
        <v>27</v>
      </c>
      <c r="AD89" s="18">
        <f>'март 2016 '!AD84+'февраль 2016'!AD83+'январь 2016'!AD84</f>
        <v>27</v>
      </c>
      <c r="AE89" s="18">
        <f>'март 2016 '!AE84+'февраль 2016'!AE83+'январь 2016'!AE84</f>
        <v>0</v>
      </c>
      <c r="AF89" s="18">
        <f>'март 2016 '!AF84+'февраль 2016'!AF83+'январь 2016'!AF84</f>
        <v>0</v>
      </c>
      <c r="AG89" s="18">
        <f>'март 2016 '!AG84+'февраль 2016'!AG83+'январь 2016'!AG84</f>
        <v>0</v>
      </c>
      <c r="AH89" s="18">
        <f>'март 2016 '!AH84+'февраль 2016'!AH83+'январь 2016'!AH84</f>
        <v>0</v>
      </c>
      <c r="AI89" s="18">
        <f>'март 2016 '!AI84+'февраль 2016'!AI83+'январь 2016'!AI84</f>
        <v>0</v>
      </c>
      <c r="AJ89" s="18">
        <f>'март 2016 '!AJ84+'февраль 2016'!AJ83+'январь 2016'!AJ84</f>
        <v>0</v>
      </c>
      <c r="AK89" s="18">
        <f>'март 2016 '!AK84+'февраль 2016'!AK83+'январь 2016'!AK84</f>
        <v>0</v>
      </c>
      <c r="AL89" s="18">
        <f>'март 2016 '!AL84+'февраль 2016'!AL83+'январь 2016'!AL84</f>
        <v>0</v>
      </c>
      <c r="AM89" s="18">
        <f>'март 2016 '!AM84+'февраль 2016'!AM83+'январь 2016'!AM84</f>
        <v>8</v>
      </c>
      <c r="AN89" s="18">
        <f>'март 2016 '!AN84+'февраль 2016'!AN83+'январь 2016'!AN84</f>
        <v>3</v>
      </c>
      <c r="AO89" s="18">
        <f>'март 2016 '!AO84+'февраль 2016'!AO83+'январь 2016'!AO84</f>
        <v>4</v>
      </c>
      <c r="AP89" s="18">
        <f>'март 2016 '!AP84+'февраль 2016'!AP83+'январь 2016'!AP84</f>
        <v>7</v>
      </c>
      <c r="AQ89" s="18">
        <f>'март 2016 '!AQ84+'февраль 2016'!AQ83+'январь 2016'!AQ84</f>
        <v>5</v>
      </c>
      <c r="AR89" s="18">
        <f>'март 2016 '!AR84+'февраль 2016'!AR83+'январь 2016'!AR84</f>
        <v>3</v>
      </c>
      <c r="AS89" s="18">
        <f>'март 2016 '!AS84+'февраль 2016'!AS83+'январь 2016'!AS84</f>
        <v>4</v>
      </c>
      <c r="AT89" s="18">
        <f>'март 2016 '!AT84+'февраль 2016'!AT83+'январь 2016'!AT84</f>
        <v>0</v>
      </c>
      <c r="AU89" s="18">
        <f>'март 2016 '!AU84+'февраль 2016'!AU83+'январь 2016'!AU84</f>
        <v>0</v>
      </c>
      <c r="AV89" s="18">
        <f>'март 2016 '!AV84+'февраль 2016'!AV83+'январь 2016'!AV84</f>
        <v>5</v>
      </c>
      <c r="AW89" s="18">
        <f>'март 2016 '!AW84+'февраль 2016'!AW83+'январь 2016'!AW84</f>
        <v>7</v>
      </c>
      <c r="AX89" s="18">
        <f>'март 2016 '!AX84+'февраль 2016'!AX83+'январь 2016'!AX84</f>
        <v>5</v>
      </c>
      <c r="AY89" s="18">
        <f>'март 2016 '!AY84+'февраль 2016'!AY83+'январь 2016'!AY84</f>
        <v>1</v>
      </c>
      <c r="AZ89" s="18">
        <f>'март 2016 '!AZ84+'февраль 2016'!AZ83+'январь 2016'!AZ84</f>
        <v>5</v>
      </c>
      <c r="BA89" s="18">
        <f>'март 2016 '!BA84+'февраль 2016'!BA83+'январь 2016'!BA84</f>
        <v>17</v>
      </c>
      <c r="BB89" s="18">
        <f>'март 2016 '!BB84+'февраль 2016'!BB83+'январь 2016'!BB84</f>
        <v>7</v>
      </c>
      <c r="BC89" s="18">
        <f>'март 2016 '!BC84+'февраль 2016'!BC83+'январь 2016'!BC84</f>
        <v>8</v>
      </c>
      <c r="BD89" s="18">
        <f>'март 2016 '!BD84+'февраль 2016'!BD83+'январь 2016'!BD84</f>
        <v>8</v>
      </c>
      <c r="BE89" s="18">
        <f>'март 2016 '!BE84+'февраль 2016'!BE83+'январь 2016'!BE84</f>
        <v>5</v>
      </c>
      <c r="BF89" s="18">
        <f>'март 2016 '!BF84+'февраль 2016'!BF83+'январь 2016'!BF84</f>
        <v>4</v>
      </c>
      <c r="BG89" s="18">
        <f>'март 2016 '!BG84+'февраль 2016'!BG83+'январь 2016'!BG84</f>
        <v>25</v>
      </c>
      <c r="BH89" s="18">
        <f>'март 2016 '!BH84+'февраль 2016'!BH83+'январь 2016'!BH84</f>
        <v>4</v>
      </c>
      <c r="BI89" s="18">
        <f>'март 2016 '!BI84+'февраль 2016'!BI83+'январь 2016'!BI84</f>
        <v>4</v>
      </c>
      <c r="BJ89" s="18">
        <f>'март 2016 '!BJ84+'февраль 2016'!BJ83+'январь 2016'!BJ84</f>
        <v>5</v>
      </c>
      <c r="BK89" s="18">
        <f>'март 2016 '!BK84+'февраль 2016'!BK83+'январь 2016'!BK84</f>
        <v>15</v>
      </c>
      <c r="BL89" s="18">
        <f>'март 2016 '!BL84+'февраль 2016'!BL83+'январь 2016'!BL84</f>
        <v>10</v>
      </c>
      <c r="BM89" s="18">
        <f>'март 2016 '!BM84+'февраль 2016'!BM83+'январь 2016'!BM84</f>
        <v>11</v>
      </c>
      <c r="BN89" s="18">
        <f>'март 2016 '!BN84+'февраль 2016'!BN83+'январь 2016'!BN84</f>
        <v>11</v>
      </c>
      <c r="BO89" s="18">
        <f>'март 2016 '!BO84+'февраль 2016'!BO83+'январь 2016'!BO84</f>
        <v>5</v>
      </c>
      <c r="BP89" s="18">
        <f>'март 2016 '!BP84+'февраль 2016'!BP83+'январь 2016'!BP84</f>
        <v>4</v>
      </c>
      <c r="BQ89" s="18">
        <f>'март 2016 '!BQ84+'февраль 2016'!BQ83+'январь 2016'!BQ84</f>
        <v>15</v>
      </c>
      <c r="BR89" s="18">
        <f>'март 2016 '!BR84+'февраль 2016'!BR83+'январь 2016'!BR84</f>
        <v>4</v>
      </c>
      <c r="BS89" s="18">
        <f>'март 2016 '!BS84+'февраль 2016'!BS83+'январь 2016'!BS84</f>
        <v>7</v>
      </c>
      <c r="BT89" s="18">
        <f>'март 2016 '!BT84+'февраль 2016'!BT83+'январь 2016'!BT84</f>
        <v>5</v>
      </c>
      <c r="BU89" s="18">
        <f>'март 2016 '!BU84+'февраль 2016'!BU83+'январь 2016'!BU84</f>
        <v>7</v>
      </c>
      <c r="BV89" s="18">
        <f>'март 2016 '!BV84+'февраль 2016'!BV83+'январь 2016'!BV84</f>
        <v>2</v>
      </c>
      <c r="BW89" s="18">
        <f>'март 2016 '!BW84+'февраль 2016'!BW83+'январь 2016'!BW84</f>
        <v>5</v>
      </c>
      <c r="BX89" s="18">
        <f>'март 2016 '!BX84+'февраль 2016'!BX83+'январь 2016'!BX84</f>
        <v>7</v>
      </c>
      <c r="BY89" s="18">
        <f>'март 2016 '!BY84+'февраль 2016'!BY83+'январь 2016'!BY84</f>
        <v>16</v>
      </c>
      <c r="BZ89" s="18">
        <f>'март 2016 '!BZ84+'февраль 2016'!BZ83+'январь 2016'!BZ84</f>
        <v>3</v>
      </c>
      <c r="CA89" s="18">
        <f>'март 2016 '!CA84+'февраль 2016'!CA83+'январь 2016'!CA84</f>
        <v>8</v>
      </c>
      <c r="CB89" s="18">
        <f>'март 2016 '!CB84+'февраль 2016'!CB83+'январь 2016'!CB84</f>
        <v>8</v>
      </c>
      <c r="CC89" s="18">
        <f>'март 2016 '!CC84+'февраль 2016'!CC83+'январь 2016'!CC84</f>
        <v>6</v>
      </c>
      <c r="CD89" s="18">
        <f>'март 2016 '!CD84+'февраль 2016'!CD83+'январь 2016'!CD84</f>
        <v>9</v>
      </c>
      <c r="CE89" s="18">
        <f>'март 2016 '!CE84+'февраль 2016'!CE83+'январь 2016'!CE84</f>
        <v>13</v>
      </c>
      <c r="CF89" s="18">
        <f>'март 2016 '!CF84+'февраль 2016'!CF83+'январь 2016'!CF84</f>
        <v>8</v>
      </c>
      <c r="CG89" s="18">
        <f>'март 2016 '!CG84+'февраль 2016'!CG83+'январь 2016'!CG84</f>
        <v>7</v>
      </c>
      <c r="CH89" s="18">
        <f>'март 2016 '!CH84+'февраль 2016'!CH83+'январь 2016'!CH84</f>
        <v>7</v>
      </c>
      <c r="CI89" s="18">
        <f>'март 2016 '!CI84+'февраль 2016'!CI83+'январь 2016'!CI84</f>
        <v>4</v>
      </c>
      <c r="CJ89" s="18">
        <f>'март 2016 '!CJ84+'февраль 2016'!CJ83+'январь 2016'!CJ84</f>
        <v>5</v>
      </c>
      <c r="CK89" s="18">
        <f>'март 2016 '!CK84+'февраль 2016'!CK83+'январь 2016'!CK84</f>
        <v>3</v>
      </c>
      <c r="CL89" s="18">
        <f>'март 2016 '!CL84+'февраль 2016'!CL83+'январь 2016'!CL84</f>
        <v>13</v>
      </c>
      <c r="CM89" s="18">
        <f>'март 2016 '!CM84+'февраль 2016'!CM83+'январь 2016'!CM84</f>
        <v>6</v>
      </c>
      <c r="CN89" s="18">
        <f>'март 2016 '!CN84+'февраль 2016'!CN83+'январь 2016'!CN84</f>
        <v>4</v>
      </c>
      <c r="CO89" s="18">
        <f>'март 2016 '!CO84+'февраль 2016'!CO83+'январь 2016'!CO84</f>
        <v>6</v>
      </c>
      <c r="CP89" s="18">
        <f>'март 2016 '!CP84+'февраль 2016'!CP83+'январь 2016'!CP84</f>
        <v>11</v>
      </c>
      <c r="CQ89" s="18">
        <f>'март 2016 '!CQ84+'февраль 2016'!CQ83+'январь 2016'!CQ84</f>
        <v>8</v>
      </c>
      <c r="CR89" s="18">
        <f>'март 2016 '!CR84+'февраль 2016'!CR83+'январь 2016'!CR84</f>
        <v>4</v>
      </c>
      <c r="CS89" s="18">
        <f>'март 2016 '!CS84+'февраль 2016'!CS83+'январь 2016'!CS84</f>
        <v>6</v>
      </c>
      <c r="CT89" s="18">
        <f>'март 2016 '!CT84+'февраль 2016'!CT83+'январь 2016'!CT84</f>
        <v>6</v>
      </c>
      <c r="CU89" s="18">
        <f>'март 2016 '!CU84+'февраль 2016'!CU83+'январь 2016'!CU84</f>
        <v>16</v>
      </c>
      <c r="CV89" s="18">
        <f>'март 2016 '!CV84+'февраль 2016'!CV83+'январь 2016'!CV84</f>
        <v>0</v>
      </c>
      <c r="CW89" s="18">
        <f>'март 2016 '!CW84+'февраль 2016'!CW83+'январь 2016'!CW84</f>
        <v>7</v>
      </c>
      <c r="CX89" s="18">
        <f>'март 2016 '!CX84+'февраль 2016'!CX83+'январь 2016'!CX84</f>
        <v>9</v>
      </c>
      <c r="CY89" s="18">
        <f>'март 2016 '!CY84+'февраль 2016'!CY83+'январь 2016'!CY84</f>
        <v>8</v>
      </c>
      <c r="CZ89" s="18">
        <f>'март 2016 '!CZ84+'февраль 2016'!CZ83+'январь 2016'!CZ84</f>
        <v>6</v>
      </c>
      <c r="DA89" s="18">
        <f>'март 2016 '!DA84+'февраль 2016'!DA83+'январь 2016'!DA84</f>
        <v>8</v>
      </c>
      <c r="DB89" s="18">
        <f>'март 2016 '!DB84+'февраль 2016'!DB83+'январь 2016'!DB84</f>
        <v>8</v>
      </c>
      <c r="DC89" s="18">
        <f>'март 2016 '!DC84+'февраль 2016'!DC83+'январь 2016'!DC84</f>
        <v>6</v>
      </c>
      <c r="DD89" s="18">
        <f>'март 2016 '!DD84+'февраль 2016'!DD83+'январь 2016'!DD84</f>
        <v>15</v>
      </c>
      <c r="DE89" s="18">
        <f>'март 2016 '!DE84+'февраль 2016'!DE83+'январь 2016'!DE84</f>
        <v>8</v>
      </c>
      <c r="DF89" s="18">
        <f>'март 2016 '!DF84+'февраль 2016'!DF83+'январь 2016'!DF84</f>
        <v>5</v>
      </c>
      <c r="DG89" s="18">
        <f>'март 2016 '!DG84+'февраль 2016'!DG83+'январь 2016'!DG84</f>
        <v>8</v>
      </c>
      <c r="DH89" s="18">
        <f>'март 2016 '!DH84+'февраль 2016'!DH83+'январь 2016'!DH84</f>
        <v>4</v>
      </c>
      <c r="DI89" s="18">
        <f>'март 2016 '!DI84+'февраль 2016'!DI83+'январь 2016'!DI84</f>
        <v>40</v>
      </c>
      <c r="DJ89" s="18">
        <f>'март 2016 '!DJ84+'февраль 2016'!DJ83+'январь 2016'!DJ84</f>
        <v>24</v>
      </c>
      <c r="DK89" s="18">
        <f>'март 2016 '!DK84+'февраль 2016'!DK83+'январь 2016'!DK84</f>
        <v>56</v>
      </c>
      <c r="DL89" s="18">
        <f>'март 2016 '!DL84+'февраль 2016'!DL83+'январь 2016'!DL84</f>
        <v>32</v>
      </c>
      <c r="DM89" s="18">
        <f>'март 2016 '!DM84+'февраль 2016'!DM83+'январь 2016'!DM84</f>
        <v>73</v>
      </c>
      <c r="DN89" s="18">
        <f>'март 2016 '!DN84+'февраль 2016'!DN83+'январь 2016'!DN84</f>
        <v>55</v>
      </c>
      <c r="DO89" s="18">
        <f>'март 2016 '!DO84+'февраль 2016'!DO83+'январь 2016'!DO84</f>
        <v>62</v>
      </c>
      <c r="DP89" s="18">
        <f>'март 2016 '!DP84+'февраль 2016'!DP83+'январь 2016'!DP84</f>
        <v>0</v>
      </c>
      <c r="DQ89" s="18">
        <f>'март 2016 '!DQ84+'февраль 2016'!DQ83+'январь 2016'!DQ84</f>
        <v>14</v>
      </c>
      <c r="DR89" s="18">
        <f>'март 2016 '!DR84+'февраль 2016'!DR83+'январь 2016'!DR84</f>
        <v>7</v>
      </c>
      <c r="DS89" s="18">
        <f>'март 2016 '!DS84+'февраль 2016'!DS83+'январь 2016'!DS84</f>
        <v>5</v>
      </c>
      <c r="DT89" s="18">
        <f>'март 2016 '!DT84+'февраль 2016'!DT83+'январь 2016'!DT84</f>
        <v>5</v>
      </c>
      <c r="DU89" s="18">
        <f>'март 2016 '!DU84+'февраль 2016'!DU83+'январь 2016'!DU84</f>
        <v>8</v>
      </c>
      <c r="DV89" s="18">
        <f>'март 2016 '!DV84+'февраль 2016'!DV83+'январь 2016'!DV84</f>
        <v>13</v>
      </c>
      <c r="DW89" s="18">
        <f>'март 2016 '!DW84+'февраль 2016'!DW83+'январь 2016'!DW84</f>
        <v>36</v>
      </c>
      <c r="DX89" s="18">
        <f>'март 2016 '!DX84+'февраль 2016'!DX83+'январь 2016'!DX84</f>
        <v>15</v>
      </c>
      <c r="DY89" s="18">
        <f>'март 2016 '!DY84+'февраль 2016'!DY83+'январь 2016'!DY84</f>
        <v>116</v>
      </c>
      <c r="DZ89" s="18">
        <v>61</v>
      </c>
      <c r="EA89" s="18">
        <v>56</v>
      </c>
      <c r="EB89" s="18">
        <f>'март 2016 '!EB84+'февраль 2016'!EB83+'январь 2016'!EB84</f>
        <v>97</v>
      </c>
      <c r="EC89" s="18">
        <f>'март 2016 '!EC84+'февраль 2016'!EC83+'январь 2016'!EC84</f>
        <v>31</v>
      </c>
      <c r="ED89" s="18">
        <f>'март 2016 '!ED84+'февраль 2016'!ED83+'январь 2016'!ED84</f>
        <v>20</v>
      </c>
      <c r="EE89" s="18">
        <f>'март 2016 '!EE84+'февраль 2016'!EE83+'январь 2016'!EE84</f>
        <v>30</v>
      </c>
      <c r="EF89" s="18">
        <f>'март 2016 '!EF84+'февраль 2016'!EF83+'январь 2016'!EF84</f>
        <v>34</v>
      </c>
      <c r="EG89" s="18">
        <f>'март 2016 '!EG84+'февраль 2016'!EG83+'январь 2016'!EG84</f>
        <v>27</v>
      </c>
      <c r="EH89" s="18">
        <f>'март 2016 '!EH84+'февраль 2016'!EH83+'январь 2016'!EH84</f>
        <v>37</v>
      </c>
      <c r="EI89" s="18">
        <f>'март 2016 '!EI84+'февраль 2016'!EI83+'январь 2016'!EI84</f>
        <v>24</v>
      </c>
      <c r="EJ89" s="18">
        <f>'март 2016 '!EJ84+'февраль 2016'!EJ83+'январь 2016'!EJ84</f>
        <v>9</v>
      </c>
      <c r="EK89" s="18">
        <f>'март 2016 '!EK84+'февраль 2016'!EK83+'январь 2016'!EK84</f>
        <v>8</v>
      </c>
      <c r="EL89" s="18">
        <f>'март 2016 '!EL84+'февраль 2016'!EL83+'январь 2016'!EL84</f>
        <v>6</v>
      </c>
      <c r="EM89" s="18">
        <f>'март 2016 '!EM84+'февраль 2016'!EM83+'январь 2016'!EM84</f>
        <v>24</v>
      </c>
      <c r="EN89" s="18">
        <f>'март 2016 '!EN84+'февраль 2016'!EN83+'январь 2016'!EN84</f>
        <v>10</v>
      </c>
      <c r="EO89" s="18">
        <f>'март 2016 '!EO84+'февраль 2016'!EO83+'январь 2016'!EO84</f>
        <v>9</v>
      </c>
      <c r="EP89" s="18">
        <f>'март 2016 '!EP84+'февраль 2016'!EP83+'январь 2016'!EP84</f>
        <v>17</v>
      </c>
      <c r="EQ89" s="18">
        <f>'март 2016 '!EQ84+'февраль 2016'!EQ83+'январь 2016'!EQ84</f>
        <v>7</v>
      </c>
      <c r="ER89" s="18">
        <f>'март 2016 '!ER84+'февраль 2016'!ER83+'январь 2016'!ER84</f>
        <v>8</v>
      </c>
      <c r="ES89" s="18">
        <f>'март 2016 '!ES84+'февраль 2016'!ES83+'январь 2016'!ES84</f>
        <v>11</v>
      </c>
      <c r="ET89" s="18">
        <f>'март 2016 '!ET84+'февраль 2016'!ET83+'январь 2016'!ET84</f>
        <v>4</v>
      </c>
      <c r="EU89" s="18">
        <f>'март 2016 '!EU84+'февраль 2016'!EU83+'январь 2016'!EU84</f>
        <v>8</v>
      </c>
      <c r="EV89" s="18">
        <f>'март 2016 '!EV84+'февраль 2016'!EV83+'январь 2016'!EV84</f>
        <v>24</v>
      </c>
      <c r="EW89" s="18">
        <f>'март 2016 '!EW84+'февраль 2016'!EW83+'январь 2016'!EW84</f>
        <v>13</v>
      </c>
      <c r="EX89" s="18">
        <f>'март 2016 '!EX84+'февраль 2016'!EX83+'январь 2016'!EX84</f>
        <v>11</v>
      </c>
      <c r="EY89" s="18">
        <f>'март 2016 '!EY84+'февраль 2016'!EY83+'январь 2016'!EY84</f>
        <v>22</v>
      </c>
      <c r="EZ89" s="18">
        <f>'март 2016 '!EZ84+'февраль 2016'!EZ83+'январь 2016'!EZ84</f>
        <v>11</v>
      </c>
      <c r="FA89" s="18">
        <f>'март 2016 '!FA84+'февраль 2016'!FA83+'январь 2016'!FA84</f>
        <v>12</v>
      </c>
      <c r="FB89" s="18">
        <f>'март 2016 '!FB84+'февраль 2016'!FB83+'январь 2016'!FB84</f>
        <v>6</v>
      </c>
      <c r="FC89" s="18">
        <f>'март 2016 '!FC84+'февраль 2016'!FC83+'январь 2016'!FC84</f>
        <v>7</v>
      </c>
      <c r="FD89" s="18">
        <f>'март 2016 '!FD84+'февраль 2016'!FD83+'январь 2016'!FD84</f>
        <v>7</v>
      </c>
      <c r="FE89" s="18">
        <f>'март 2016 '!FE84+'февраль 2016'!FE83+'январь 2016'!FE84</f>
        <v>4</v>
      </c>
      <c r="FF89" s="18">
        <f>'март 2016 '!FF84+'февраль 2016'!FF83+'январь 2016'!FF84</f>
        <v>3</v>
      </c>
      <c r="FG89" s="18">
        <f>'март 2016 '!FG84+'февраль 2016'!FG83+'январь 2016'!FG84</f>
        <v>6</v>
      </c>
      <c r="FH89" s="18">
        <f>'март 2016 '!FH84+'февраль 2016'!FH83+'январь 2016'!FH84</f>
        <v>52</v>
      </c>
      <c r="FI89" s="18">
        <f>'март 2016 '!FI84+'февраль 2016'!FI83+'январь 2016'!FI84</f>
        <v>27</v>
      </c>
      <c r="FJ89" s="18">
        <f>'март 2016 '!FJ84+'февраль 2016'!FJ83+'январь 2016'!FJ84</f>
        <v>3</v>
      </c>
      <c r="FK89" s="18">
        <f>'март 2016 '!FK84+'февраль 2016'!FK83+'январь 2016'!FK84</f>
        <v>3</v>
      </c>
      <c r="FL89" s="18">
        <f>'март 2016 '!FL84+'февраль 2016'!FL83+'январь 2016'!FL84</f>
        <v>19</v>
      </c>
      <c r="FM89" s="18">
        <f>'март 2016 '!FM84+'февраль 2016'!FM83+'январь 2016'!FM84</f>
        <v>23</v>
      </c>
      <c r="FN89" s="18">
        <f>'март 2016 '!FN84+'февраль 2016'!FN83+'январь 2016'!FN84</f>
        <v>18</v>
      </c>
      <c r="FO89" s="18">
        <f>'март 2016 '!FO84+'февраль 2016'!FO83+'январь 2016'!FO84</f>
        <v>57</v>
      </c>
      <c r="FP89" s="18">
        <f>'март 2016 '!FP84+'февраль 2016'!FP83+'январь 2016'!FP84</f>
        <v>13</v>
      </c>
      <c r="FQ89" s="18">
        <f>'март 2016 '!FQ84+'февраль 2016'!FQ83+'январь 2016'!FQ84</f>
        <v>28</v>
      </c>
      <c r="FR89" s="18">
        <f>'март 2016 '!FR84+'февраль 2016'!FR83+'январь 2016'!FR84</f>
        <v>22</v>
      </c>
      <c r="FS89" s="18">
        <f>'март 2016 '!FS84+'февраль 2016'!FS83+'январь 2016'!FS84</f>
        <v>6</v>
      </c>
      <c r="FT89" s="18">
        <f>'март 2016 '!FT84+'февраль 2016'!FT83+'январь 2016'!FT84</f>
        <v>10</v>
      </c>
      <c r="FU89" s="18">
        <f>'март 2016 '!FU84+'февраль 2016'!FU83+'январь 2016'!FU84</f>
        <v>6</v>
      </c>
      <c r="FV89" s="18">
        <f>'март 2016 '!FV84+'февраль 2016'!FV83+'январь 2016'!FV84</f>
        <v>6</v>
      </c>
      <c r="FW89" s="18">
        <f>'март 2016 '!FW84+'февраль 2016'!FW83+'январь 2016'!FW84</f>
        <v>28</v>
      </c>
      <c r="FX89" s="18">
        <f>'март 2016 '!FX84+'февраль 2016'!FX83+'январь 2016'!FX84</f>
        <v>7</v>
      </c>
      <c r="FY89" s="18">
        <f>'март 2016 '!FY84+'февраль 2016'!FY83+'январь 2016'!FY84</f>
        <v>5</v>
      </c>
      <c r="FZ89" s="18">
        <f>'март 2016 '!FZ84+'февраль 2016'!FZ83+'январь 2016'!FZ84</f>
        <v>6</v>
      </c>
      <c r="GA89" s="18">
        <f>'март 2016 '!GA84+'февраль 2016'!GA83+'январь 2016'!GA84</f>
        <v>5</v>
      </c>
      <c r="GB89" s="18">
        <f>'март 2016 '!GB84+'февраль 2016'!GB83+'январь 2016'!GB84</f>
        <v>6</v>
      </c>
      <c r="GC89" s="18">
        <f>'март 2016 '!GC84+'февраль 2016'!GC83+'январь 2016'!GC84</f>
        <v>6</v>
      </c>
      <c r="GD89" s="18">
        <f>'март 2016 '!GD84+'февраль 2016'!GD83+'январь 2016'!GD84</f>
        <v>5</v>
      </c>
      <c r="GE89" s="18">
        <f>'март 2016 '!GE84+'февраль 2016'!GE83+'январь 2016'!GE84</f>
        <v>2</v>
      </c>
      <c r="GF89" s="18">
        <f>'март 2016 '!GF84+'февраль 2016'!GF83+'январь 2016'!GF84</f>
        <v>4</v>
      </c>
      <c r="GG89" s="18">
        <f>'март 2016 '!GG84+'февраль 2016'!GG83+'январь 2016'!GG84</f>
        <v>4</v>
      </c>
      <c r="GH89" s="18">
        <f>'март 2016 '!GH84+'февраль 2016'!GH83+'январь 2016'!GH84</f>
        <v>4</v>
      </c>
      <c r="GI89" s="18">
        <f>'март 2016 '!GI84+'февраль 2016'!GI83+'январь 2016'!GI84</f>
        <v>10</v>
      </c>
      <c r="GJ89" s="18">
        <f>'март 2016 '!GJ84+'февраль 2016'!GJ83+'январь 2016'!GJ84</f>
        <v>8</v>
      </c>
      <c r="GK89" s="18">
        <f>'март 2016 '!GK84+'февраль 2016'!GK83+'январь 2016'!GK84</f>
        <v>7</v>
      </c>
      <c r="GL89" s="18">
        <f>'март 2016 '!GL84+'февраль 2016'!GL83+'январь 2016'!GL84</f>
        <v>8</v>
      </c>
      <c r="GM89" s="18">
        <f>'март 2016 '!GM84+'февраль 2016'!GM83+'январь 2016'!GM84</f>
        <v>4</v>
      </c>
      <c r="GN89" s="18">
        <f>'март 2016 '!GN84+'февраль 2016'!GN83+'январь 2016'!GN84</f>
        <v>5</v>
      </c>
      <c r="GO89" s="18">
        <f>'март 2016 '!GO84+'февраль 2016'!GO83+'январь 2016'!GO84</f>
        <v>4</v>
      </c>
      <c r="GP89" s="18">
        <f>'март 2016 '!GP84+'февраль 2016'!GP83+'январь 2016'!GP84</f>
        <v>7</v>
      </c>
      <c r="GQ89" s="18">
        <f>'март 2016 '!GQ84+'февраль 2016'!GQ83+'январь 2016'!GQ84</f>
        <v>0</v>
      </c>
      <c r="GR89" s="18">
        <f>'март 2016 '!GR84+'февраль 2016'!GR83+'январь 2016'!GR84</f>
        <v>0</v>
      </c>
      <c r="GS89" s="18">
        <f>'март 2016 '!GS84+'февраль 2016'!GS83+'январь 2016'!GS84</f>
        <v>3</v>
      </c>
      <c r="GT89" s="18">
        <f>'март 2016 '!GT84+'февраль 2016'!GT83+'январь 2016'!GT84</f>
        <v>4</v>
      </c>
      <c r="GU89" s="18">
        <f>'март 2016 '!GU84+'февраль 2016'!GU83+'январь 2016'!GU84</f>
        <v>3</v>
      </c>
      <c r="GV89" s="18">
        <f>'март 2016 '!GV84+'февраль 2016'!GV83+'январь 2016'!GV84</f>
        <v>11</v>
      </c>
      <c r="GW89" s="18">
        <f>'март 2016 '!GW84+'февраль 2016'!GW83+'январь 2016'!GW84</f>
        <v>2</v>
      </c>
      <c r="GX89" s="18">
        <f>'март 2016 '!GX84+'февраль 2016'!GX83+'январь 2016'!GX84</f>
        <v>3</v>
      </c>
      <c r="GY89" s="18">
        <f>'март 2016 '!GY84+'февраль 2016'!GY83+'январь 2016'!GY84</f>
        <v>7</v>
      </c>
      <c r="GZ89" s="18">
        <f>'март 2016 '!GZ84+'февраль 2016'!GZ83+'январь 2016'!GZ84</f>
        <v>3</v>
      </c>
      <c r="HA89" s="18">
        <f>'март 2016 '!HA84+'февраль 2016'!HA83+'январь 2016'!HA84</f>
        <v>8</v>
      </c>
      <c r="HB89" s="18">
        <f>'март 2016 '!HB84+'февраль 2016'!HB83+'январь 2016'!HB84</f>
        <v>25</v>
      </c>
      <c r="HC89" s="18">
        <f>'март 2016 '!HC84+'февраль 2016'!HC83+'январь 2016'!HC84</f>
        <v>27</v>
      </c>
      <c r="HD89" s="18">
        <f>'март 2016 '!HD84+'февраль 2016'!HD83+'январь 2016'!HD84</f>
        <v>10</v>
      </c>
      <c r="HE89" s="18">
        <f>'март 2016 '!HE84+'февраль 2016'!HE83+'январь 2016'!HE84</f>
        <v>9</v>
      </c>
      <c r="HF89" s="18">
        <f>'март 2016 '!HF84+'февраль 2016'!HF83+'январь 2016'!HF84</f>
        <v>3</v>
      </c>
      <c r="HG89" s="18">
        <f>'март 2016 '!HG84+'февраль 2016'!HG83+'январь 2016'!HG84</f>
        <v>14</v>
      </c>
      <c r="HH89" s="18">
        <f>'март 2016 '!HH84+'февраль 2016'!HH83+'январь 2016'!HH84</f>
        <v>0</v>
      </c>
      <c r="HI89" s="18">
        <f>'март 2016 '!HI84+'февраль 2016'!HI83+'январь 2016'!HI84</f>
        <v>0</v>
      </c>
      <c r="HJ89" s="18">
        <f>'март 2016 '!HJ84+'февраль 2016'!HJ83+'январь 2016'!HJ84</f>
        <v>0</v>
      </c>
      <c r="HK89" s="18">
        <f>'март 2016 '!HK84+'февраль 2016'!HK83+'январь 2016'!HK84</f>
        <v>0</v>
      </c>
      <c r="HL89" s="18">
        <f>'март 2016 '!HL84+'февраль 2016'!HL83+'январь 2016'!HL84</f>
        <v>6</v>
      </c>
      <c r="HM89" s="18">
        <f>'март 2016 '!HM84+'февраль 2016'!HM83+'январь 2016'!HM84</f>
        <v>23</v>
      </c>
      <c r="HN89" s="18">
        <f>'март 2016 '!HN84+'февраль 2016'!HN83+'январь 2016'!HN84</f>
        <v>8</v>
      </c>
      <c r="HO89" s="18">
        <f>'март 2016 '!HO84+'февраль 2016'!HO83+'январь 2016'!HO84</f>
        <v>11</v>
      </c>
      <c r="HP89" s="18">
        <f>'март 2016 '!HP84+'февраль 2016'!HP83+'январь 2016'!HP84</f>
        <v>10</v>
      </c>
      <c r="HQ89" s="18">
        <f>'март 2016 '!HQ84+'февраль 2016'!HQ83+'январь 2016'!HQ84</f>
        <v>6</v>
      </c>
      <c r="HR89" s="18">
        <f>'март 2016 '!HR84+'февраль 2016'!HR83+'январь 2016'!HR84</f>
        <v>8</v>
      </c>
      <c r="HS89" s="18">
        <f>'март 2016 '!HS84+'февраль 2016'!HS83+'январь 2016'!HS84</f>
        <v>7</v>
      </c>
      <c r="HT89" s="18">
        <f>'март 2016 '!HT84+'февраль 2016'!HT83+'январь 2016'!HT84</f>
        <v>12</v>
      </c>
      <c r="HU89" s="18">
        <f>'март 2016 '!HU84+'февраль 2016'!HU83+'январь 2016'!HU84</f>
        <v>4</v>
      </c>
      <c r="HV89" s="18">
        <f>'март 2016 '!HV84+'февраль 2016'!HV83+'январь 2016'!HV84</f>
        <v>10</v>
      </c>
      <c r="HW89" s="18">
        <f>'март 2016 '!HW84+'февраль 2016'!HW83+'январь 2016'!HW84</f>
        <v>25</v>
      </c>
      <c r="HX89" s="18">
        <f>'март 2016 '!HX84+'февраль 2016'!HX83+'январь 2016'!HX84</f>
        <v>16</v>
      </c>
      <c r="HY89" s="18">
        <f>'март 2016 '!HY84+'февраль 2016'!HY83+'январь 2016'!HY84</f>
        <v>4</v>
      </c>
      <c r="HZ89" s="18">
        <f>'март 2016 '!HZ84+'февраль 2016'!HZ83+'январь 2016'!HZ84</f>
        <v>7</v>
      </c>
      <c r="IA89" s="18">
        <f>'март 2016 '!IA84+'февраль 2016'!IA83+'январь 2016'!IA84</f>
        <v>7</v>
      </c>
      <c r="IB89" s="18">
        <f>'март 2016 '!IB84+'февраль 2016'!IB83+'январь 2016'!IB84</f>
        <v>4</v>
      </c>
      <c r="IC89" s="18">
        <f>'март 2016 '!IC84+'февраль 2016'!IC83+'январь 2016'!IC84</f>
        <v>5</v>
      </c>
      <c r="ID89" s="18">
        <f>'март 2016 '!ID84+'февраль 2016'!ID83+'январь 2016'!ID84</f>
        <v>7</v>
      </c>
      <c r="IE89" s="18">
        <f>'март 2016 '!IE84+'февраль 2016'!IE83+'январь 2016'!IE84</f>
        <v>3</v>
      </c>
      <c r="IF89" s="18">
        <f>'март 2016 '!IF84+'февраль 2016'!IF83+'январь 2016'!IF84</f>
        <v>34</v>
      </c>
    </row>
    <row r="90" spans="1:240" ht="13.5" customHeight="1">
      <c r="A90" s="27"/>
      <c r="B90" s="46"/>
      <c r="C90" s="16" t="s">
        <v>17</v>
      </c>
      <c r="D90" s="23">
        <f t="shared" si="8"/>
        <v>1468.4899999999993</v>
      </c>
      <c r="E90" s="17">
        <f t="shared" si="9"/>
        <v>1468.4899999999993</v>
      </c>
      <c r="F90" s="17"/>
      <c r="G90" s="18">
        <f>'март 2016 '!G85+'февраль 2016'!G84+'январь 2016'!G85</f>
        <v>1.778</v>
      </c>
      <c r="H90" s="18">
        <f>'март 2016 '!H85+'февраль 2016'!H84+'январь 2016'!H85</f>
        <v>3.7590000000000003</v>
      </c>
      <c r="I90" s="18">
        <f>'март 2016 '!I85+'февраль 2016'!I84+'январь 2016'!I85</f>
        <v>3.2770000000000001</v>
      </c>
      <c r="J90" s="18">
        <f>'март 2016 '!J85+'февраль 2016'!J84+'январь 2016'!J85</f>
        <v>4.2880000000000003</v>
      </c>
      <c r="K90" s="18">
        <f>'март 2016 '!K85+'февраль 2016'!K84+'январь 2016'!K85</f>
        <v>0.86699999999999999</v>
      </c>
      <c r="L90" s="18">
        <f>'март 2016 '!L85+'февраль 2016'!L84+'январь 2016'!L85</f>
        <v>0.38500000000000001</v>
      </c>
      <c r="M90" s="18">
        <f>'март 2016 '!M85+'февраль 2016'!M84+'январь 2016'!M85</f>
        <v>1.542</v>
      </c>
      <c r="N90" s="18">
        <f>'март 2016 '!N85+'февраль 2016'!N84+'январь 2016'!N85</f>
        <v>7.5149999999999997</v>
      </c>
      <c r="O90" s="18">
        <f>'март 2016 '!O85+'февраль 2016'!O84+'январь 2016'!O85</f>
        <v>3.6589999999999998</v>
      </c>
      <c r="P90" s="18">
        <f>'март 2016 '!P85+'февраль 2016'!P84+'январь 2016'!P85</f>
        <v>4.3330000000000002</v>
      </c>
      <c r="Q90" s="18">
        <f>'март 2016 '!Q85+'февраль 2016'!Q84+'январь 2016'!Q85</f>
        <v>3.9459999999999997</v>
      </c>
      <c r="R90" s="18">
        <f>'март 2016 '!R85+'февраль 2016'!R84+'январь 2016'!R85</f>
        <v>2.4089999999999998</v>
      </c>
      <c r="S90" s="18">
        <f>'март 2016 '!S85+'февраль 2016'!S84+'январь 2016'!S85</f>
        <v>8.33</v>
      </c>
      <c r="T90" s="18">
        <f>'март 2016 '!T85+'февраль 2016'!T84+'январь 2016'!T85</f>
        <v>2.601</v>
      </c>
      <c r="U90" s="18">
        <f>'март 2016 '!U85+'февраль 2016'!U84+'январь 2016'!U85</f>
        <v>6.9820000000000002</v>
      </c>
      <c r="V90" s="18">
        <f>'март 2016 '!V85+'февраль 2016'!V84+'январь 2016'!V85</f>
        <v>6.359</v>
      </c>
      <c r="W90" s="18">
        <f>'март 2016 '!W85+'февраль 2016'!W84+'январь 2016'!W85</f>
        <v>4.7190000000000003</v>
      </c>
      <c r="X90" s="18">
        <f>'март 2016 '!X85+'февраль 2016'!X84+'январь 2016'!X85</f>
        <v>7.6589999999999998</v>
      </c>
      <c r="Y90" s="18">
        <f>'март 2016 '!Y85+'февраль 2016'!Y84+'январь 2016'!Y85</f>
        <v>1.06</v>
      </c>
      <c r="Z90" s="18">
        <f>'март 2016 '!Z85+'февраль 2016'!Z84+'январь 2016'!Z85</f>
        <v>5.5840000000000005</v>
      </c>
      <c r="AA90" s="18">
        <f>'март 2016 '!AA85+'февраль 2016'!AA84+'январь 2016'!AA85</f>
        <v>2.601</v>
      </c>
      <c r="AB90" s="18">
        <f>'март 2016 '!AB85+'февраль 2016'!AB84+'январь 2016'!AB85</f>
        <v>6.6650000000000009</v>
      </c>
      <c r="AC90" s="18">
        <f>'март 2016 '!AC85+'февраль 2016'!AC84+'январь 2016'!AC85</f>
        <v>6.923</v>
      </c>
      <c r="AD90" s="18">
        <f>'март 2016 '!AD85+'февраль 2016'!AD84+'январь 2016'!AD85</f>
        <v>17.272000000000002</v>
      </c>
      <c r="AE90" s="18">
        <f>'март 2016 '!AE85+'февраль 2016'!AE84+'январь 2016'!AE85</f>
        <v>0</v>
      </c>
      <c r="AF90" s="18">
        <f>'март 2016 '!AF85+'февраль 2016'!AF84+'январь 2016'!AF85</f>
        <v>0</v>
      </c>
      <c r="AG90" s="18">
        <f>'март 2016 '!AG85+'февраль 2016'!AG84+'январь 2016'!AG85</f>
        <v>0</v>
      </c>
      <c r="AH90" s="18">
        <f>'март 2016 '!AH85+'февраль 2016'!AH84+'январь 2016'!AH85</f>
        <v>0</v>
      </c>
      <c r="AI90" s="18">
        <f>'март 2016 '!AI85+'февраль 2016'!AI84+'январь 2016'!AI85</f>
        <v>0</v>
      </c>
      <c r="AJ90" s="18">
        <f>'март 2016 '!AJ85+'февраль 2016'!AJ84+'январь 2016'!AJ85</f>
        <v>0</v>
      </c>
      <c r="AK90" s="18">
        <f>'март 2016 '!AK85+'февраль 2016'!AK84+'январь 2016'!AK85</f>
        <v>0</v>
      </c>
      <c r="AL90" s="18">
        <f>'март 2016 '!AL85+'февраль 2016'!AL84+'январь 2016'!AL85</f>
        <v>0</v>
      </c>
      <c r="AM90" s="18">
        <f>'март 2016 '!AM85+'февраль 2016'!AM84+'январь 2016'!AM85</f>
        <v>4.8170000000000002</v>
      </c>
      <c r="AN90" s="18">
        <f>'март 2016 '!AN85+'февраль 2016'!AN84+'январь 2016'!AN85</f>
        <v>1.734</v>
      </c>
      <c r="AO90" s="18">
        <f>'март 2016 '!AO85+'февраль 2016'!AO84+'январь 2016'!AO85</f>
        <v>2.601</v>
      </c>
      <c r="AP90" s="18">
        <f>'март 2016 '!AP85+'февраль 2016'!AP84+'январь 2016'!AP85</f>
        <v>4.6269999999999998</v>
      </c>
      <c r="AQ90" s="18">
        <f>'март 2016 '!AQ85+'февраль 2016'!AQ84+'январь 2016'!AQ85</f>
        <v>3.0609999999999999</v>
      </c>
      <c r="AR90" s="18">
        <f>'март 2016 '!AR85+'февраль 2016'!AR84+'январь 2016'!AR85</f>
        <v>1.2509999999999999</v>
      </c>
      <c r="AS90" s="18">
        <f>'март 2016 '!AS85+'февраль 2016'!AS84+'январь 2016'!AS85</f>
        <v>2.7930000000000001</v>
      </c>
      <c r="AT90" s="18">
        <f>'март 2016 '!AT85+'февраль 2016'!AT84+'январь 2016'!AT85</f>
        <v>0</v>
      </c>
      <c r="AU90" s="18">
        <f>'март 2016 '!AU85+'февраль 2016'!AU84+'январь 2016'!AU85</f>
        <v>0</v>
      </c>
      <c r="AV90" s="18">
        <f>'март 2016 '!AV85+'февраль 2016'!AV84+'январь 2016'!AV85</f>
        <v>3.0840000000000001</v>
      </c>
      <c r="AW90" s="18">
        <f>'март 2016 '!AW85+'февраль 2016'!AW84+'январь 2016'!AW85</f>
        <v>3.47</v>
      </c>
      <c r="AX90" s="18">
        <f>'март 2016 '!AX85+'февраль 2016'!AX84+'январь 2016'!AX85</f>
        <v>3.0840000000000001</v>
      </c>
      <c r="AY90" s="18">
        <f>'март 2016 '!AY85+'февраль 2016'!AY84+'январь 2016'!AY85</f>
        <v>0.192</v>
      </c>
      <c r="AZ90" s="18">
        <f>'март 2016 '!AZ85+'февраль 2016'!AZ84+'январь 2016'!AZ85</f>
        <v>3.3750000000000004</v>
      </c>
      <c r="BA90" s="18">
        <f>'март 2016 '!BA85+'февраль 2016'!BA84+'январь 2016'!BA85</f>
        <v>9.1280000000000001</v>
      </c>
      <c r="BB90" s="18">
        <f>'март 2016 '!BB85+'февраль 2016'!BB84+'январь 2016'!BB85</f>
        <v>4.1420000000000003</v>
      </c>
      <c r="BC90" s="18">
        <f>'март 2016 '!BC85+'февраль 2016'!BC84+'январь 2016'!BC85</f>
        <v>4.335</v>
      </c>
      <c r="BD90" s="18">
        <f>'март 2016 '!BD85+'февраль 2016'!BD84+'январь 2016'!BD85</f>
        <v>4.335</v>
      </c>
      <c r="BE90" s="18">
        <f>'март 2016 '!BE85+'февраль 2016'!BE84+'январь 2016'!BE85</f>
        <v>3.274</v>
      </c>
      <c r="BF90" s="18">
        <f>'март 2016 '!BF85+'февраль 2016'!BF84+'январь 2016'!BF85</f>
        <v>2.601</v>
      </c>
      <c r="BG90" s="18">
        <f>'март 2016 '!BG85+'февраль 2016'!BG84+'январь 2016'!BG85</f>
        <v>12.525000000000002</v>
      </c>
      <c r="BH90" s="18">
        <f>'март 2016 '!BH85+'февраль 2016'!BH84+'январь 2016'!BH85</f>
        <v>2.5990000000000002</v>
      </c>
      <c r="BI90" s="18">
        <f>'март 2016 '!BI85+'февраль 2016'!BI84+'январь 2016'!BI85</f>
        <v>2.5990000000000002</v>
      </c>
      <c r="BJ90" s="18">
        <f>'март 2016 '!BJ85+'февраль 2016'!BJ84+'январь 2016'!BJ85</f>
        <v>2.113</v>
      </c>
      <c r="BK90" s="18">
        <f>'март 2016 '!BK85+'февраль 2016'!BK84+'январь 2016'!BK85</f>
        <v>9.0079999999999991</v>
      </c>
      <c r="BL90" s="18">
        <f>'март 2016 '!BL85+'февраль 2016'!BL84+'январь 2016'!BL85</f>
        <v>5.202</v>
      </c>
      <c r="BM90" s="18">
        <f>'март 2016 '!BM85+'февраль 2016'!BM84+'январь 2016'!BM85</f>
        <v>6.5140000000000002</v>
      </c>
      <c r="BN90" s="18">
        <f>'март 2016 '!BN85+'февраль 2016'!BN84+'январь 2016'!BN85</f>
        <v>7.48</v>
      </c>
      <c r="BO90" s="18">
        <f>'март 2016 '!BO85+'февраль 2016'!BO84+'январь 2016'!BO85</f>
        <v>2.6020000000000003</v>
      </c>
      <c r="BP90" s="18">
        <f>'март 2016 '!BP85+'февраль 2016'!BP84+'январь 2016'!BP85</f>
        <v>1.925</v>
      </c>
      <c r="BQ90" s="18">
        <f>'март 2016 '!BQ85+'февраль 2016'!BQ84+'январь 2016'!BQ85</f>
        <v>10.212</v>
      </c>
      <c r="BR90" s="18">
        <f>'март 2016 '!BR85+'февраль 2016'!BR84+'январь 2016'!BR85</f>
        <v>2.5990000000000002</v>
      </c>
      <c r="BS90" s="18">
        <f>'март 2016 '!BS85+'февраль 2016'!BS84+'январь 2016'!BS85</f>
        <v>3.9489999999999998</v>
      </c>
      <c r="BT90" s="18">
        <f>'март 2016 '!BT85+'февраль 2016'!BT84+'январь 2016'!BT85</f>
        <v>15.42</v>
      </c>
      <c r="BU90" s="18">
        <f>'март 2016 '!BU85+'февраль 2016'!BU84+'январь 2016'!BU85</f>
        <v>3.4649999999999999</v>
      </c>
      <c r="BV90" s="18">
        <f>'март 2016 '!BV85+'февраль 2016'!BV84+'январь 2016'!BV85</f>
        <v>0.86699999999999999</v>
      </c>
      <c r="BW90" s="18">
        <f>'март 2016 '!BW85+'февраль 2016'!BW84+'январь 2016'!BW85</f>
        <v>3.9509999999999996</v>
      </c>
      <c r="BX90" s="18">
        <f>'март 2016 '!BX85+'февраль 2016'!BX84+'январь 2016'!BX85</f>
        <v>4.4340000000000002</v>
      </c>
      <c r="BY90" s="18">
        <f>'март 2016 '!BY85+'февраль 2016'!BY84+'январь 2016'!BY85</f>
        <v>8.7149999999999999</v>
      </c>
      <c r="BZ90" s="18">
        <f>'март 2016 '!BZ85+'февраль 2016'!BZ84+'январь 2016'!BZ85</f>
        <v>1.9239999999999999</v>
      </c>
      <c r="CA90" s="18">
        <f>'март 2016 '!CA85+'февраль 2016'!CA84+'январь 2016'!CA85</f>
        <v>4.3369999999999997</v>
      </c>
      <c r="CB90" s="18">
        <f>'март 2016 '!CB85+'февраль 2016'!CB84+'январь 2016'!CB85</f>
        <v>4.3309999999999995</v>
      </c>
      <c r="CC90" s="18">
        <f>'март 2016 '!CC85+'февраль 2016'!CC84+'январь 2016'!CC85</f>
        <v>1.2489999999999999</v>
      </c>
      <c r="CD90" s="18">
        <f>'март 2016 '!CD85+'февраль 2016'!CD84+'январь 2016'!CD85</f>
        <v>3.9169999999999998</v>
      </c>
      <c r="CE90" s="18">
        <f>'март 2016 '!CE85+'февраль 2016'!CE84+'январь 2016'!CE85</f>
        <v>6.548</v>
      </c>
      <c r="CF90" s="18">
        <f>'март 2016 '!CF85+'февраль 2016'!CF84+'январь 2016'!CF85</f>
        <v>2.9859999999999998</v>
      </c>
      <c r="CG90" s="18">
        <f>'март 2016 '!CG85+'февраль 2016'!CG84+'январь 2016'!CG85</f>
        <v>3.4660000000000002</v>
      </c>
      <c r="CH90" s="18">
        <f>'март 2016 '!CH85+'февраль 2016'!CH84+'январь 2016'!CH85</f>
        <v>3.4449999999999998</v>
      </c>
      <c r="CI90" s="18">
        <f>'март 2016 '!CI85+'февраль 2016'!CI84+'январь 2016'!CI85</f>
        <v>1.921</v>
      </c>
      <c r="CJ90" s="18">
        <f>'март 2016 '!CJ85+'февраль 2016'!CJ84+'январь 2016'!CJ85</f>
        <v>2.1159999999999997</v>
      </c>
      <c r="CK90" s="18">
        <f>'март 2016 '!CK85+'февраль 2016'!CK84+'январь 2016'!CK85</f>
        <v>2.879</v>
      </c>
      <c r="CL90" s="18">
        <f>'март 2016 '!CL85+'февраль 2016'!CL84+'январь 2016'!CL85</f>
        <v>5.4669999999999996</v>
      </c>
      <c r="CM90" s="18">
        <f>'март 2016 '!CM85+'февраль 2016'!CM84+'январь 2016'!CM85</f>
        <v>3.2750000000000004</v>
      </c>
      <c r="CN90" s="18">
        <f>'март 2016 '!CN85+'февраль 2016'!CN84+'январь 2016'!CN85</f>
        <v>2.407</v>
      </c>
      <c r="CO90" s="18">
        <f>'март 2016 '!CO85+'февраль 2016'!CO84+'январь 2016'!CO85</f>
        <v>2.5960000000000001</v>
      </c>
      <c r="CP90" s="18">
        <f>'март 2016 '!CP85+'февраль 2016'!CP84+'январь 2016'!CP85</f>
        <v>7.0109999999999992</v>
      </c>
      <c r="CQ90" s="18">
        <f>'март 2016 '!CQ85+'февраль 2016'!CQ84+'январь 2016'!CQ85</f>
        <v>5.4950000000000001</v>
      </c>
      <c r="CR90" s="18">
        <f>'март 2016 '!CR85+'февраль 2016'!CR84+'январь 2016'!CR85</f>
        <v>1.903</v>
      </c>
      <c r="CS90" s="18">
        <f>'март 2016 '!CS85+'февраль 2016'!CS84+'январь 2016'!CS85</f>
        <v>2.9570000000000003</v>
      </c>
      <c r="CT90" s="18">
        <f>'март 2016 '!CT85+'февраль 2016'!CT84+'январь 2016'!CT85</f>
        <v>3.2530000000000001</v>
      </c>
      <c r="CU90" s="18">
        <f>'март 2016 '!CU85+'февраль 2016'!CU84+'январь 2016'!CU85</f>
        <v>8.6650000000000009</v>
      </c>
      <c r="CV90" s="18">
        <f>'март 2016 '!CV85+'февраль 2016'!CV84+'январь 2016'!CV85</f>
        <v>0</v>
      </c>
      <c r="CW90" s="18">
        <f>'март 2016 '!CW85+'февраль 2016'!CW84+'январь 2016'!CW85</f>
        <v>2.794</v>
      </c>
      <c r="CX90" s="18">
        <f>'март 2016 '!CX85+'февраль 2016'!CX84+'январь 2016'!CX85</f>
        <v>5.0110000000000001</v>
      </c>
      <c r="CY90" s="18">
        <f>'март 2016 '!CY85+'февраль 2016'!CY84+'январь 2016'!CY85</f>
        <v>4.1420000000000003</v>
      </c>
      <c r="CZ90" s="18">
        <f>'март 2016 '!CZ85+'февраль 2016'!CZ84+'январь 2016'!CZ85</f>
        <v>2.7919999999999998</v>
      </c>
      <c r="DA90" s="18">
        <f>'март 2016 '!DA85+'февраль 2016'!DA84+'январь 2016'!DA85</f>
        <v>4.8170000000000002</v>
      </c>
      <c r="DB90" s="18">
        <f>'март 2016 '!DB85+'февраль 2016'!DB84+'январь 2016'!DB85</f>
        <v>4.8120000000000003</v>
      </c>
      <c r="DC90" s="18">
        <f>'март 2016 '!DC85+'февраль 2016'!DC84+'январь 2016'!DC85</f>
        <v>4.6269999999999998</v>
      </c>
      <c r="DD90" s="18">
        <f>'март 2016 '!DD85+'февраль 2016'!DD84+'январь 2016'!DD85</f>
        <v>6.0430000000000001</v>
      </c>
      <c r="DE90" s="18">
        <f>'март 2016 '!DE85+'февраль 2016'!DE84+'январь 2016'!DE85</f>
        <v>4.2080000000000002</v>
      </c>
      <c r="DF90" s="18">
        <f>'март 2016 '!DF85+'февраль 2016'!DF84+'январь 2016'!DF85</f>
        <v>2.6020000000000003</v>
      </c>
      <c r="DG90" s="18">
        <f>'март 2016 '!DG85+'февраль 2016'!DG84+'январь 2016'!DG85</f>
        <v>4.6240000000000006</v>
      </c>
      <c r="DH90" s="18">
        <f>'март 2016 '!DH85+'февраль 2016'!DH84+'январь 2016'!DH85</f>
        <v>2.407</v>
      </c>
      <c r="DI90" s="18">
        <f>'март 2016 '!DI85+'февраль 2016'!DI84+'январь 2016'!DI85</f>
        <v>21.959000000000003</v>
      </c>
      <c r="DJ90" s="18">
        <f>'март 2016 '!DJ85+'февраль 2016'!DJ84+'январь 2016'!DJ85</f>
        <v>14.062000000000001</v>
      </c>
      <c r="DK90" s="18">
        <f>'март 2016 '!DK85+'февраль 2016'!DK84+'январь 2016'!DK85</f>
        <v>43.771000000000001</v>
      </c>
      <c r="DL90" s="18">
        <f>'март 2016 '!DL85+'февраль 2016'!DL84+'январь 2016'!DL85</f>
        <v>13.547000000000001</v>
      </c>
      <c r="DM90" s="18">
        <f>'март 2016 '!DM85+'февраль 2016'!DM84+'январь 2016'!DM85</f>
        <v>36.202000000000005</v>
      </c>
      <c r="DN90" s="18">
        <f>'март 2016 '!DN85+'февраль 2016'!DN84+'январь 2016'!DN85</f>
        <v>28.331999999999997</v>
      </c>
      <c r="DO90" s="18">
        <f>'март 2016 '!DO85+'февраль 2016'!DO84+'январь 2016'!DO85</f>
        <v>30.154</v>
      </c>
      <c r="DP90" s="18">
        <f>'март 2016 '!DP85+'февраль 2016'!DP84+'январь 2016'!DP85</f>
        <v>0</v>
      </c>
      <c r="DQ90" s="18">
        <f>'март 2016 '!DQ85+'февраль 2016'!DQ84+'январь 2016'!DQ85</f>
        <v>7.1260000000000003</v>
      </c>
      <c r="DR90" s="18">
        <f>'март 2016 '!DR85+'февраль 2016'!DR84+'январь 2016'!DR85</f>
        <v>3.4690000000000003</v>
      </c>
      <c r="DS90" s="18">
        <f>'март 2016 '!DS85+'февраль 2016'!DS84+'январь 2016'!DS85</f>
        <v>1.925</v>
      </c>
      <c r="DT90" s="18">
        <f>'март 2016 '!DT85+'февраль 2016'!DT84+'январь 2016'!DT85</f>
        <v>2.577</v>
      </c>
      <c r="DU90" s="18">
        <f>'март 2016 '!DU85+'февраль 2016'!DU84+'январь 2016'!DU85</f>
        <v>4.8170000000000002</v>
      </c>
      <c r="DV90" s="18">
        <f>'март 2016 '!DV85+'февраль 2016'!DV84+'январь 2016'!DV85</f>
        <v>6.5089999999999995</v>
      </c>
      <c r="DW90" s="18">
        <f>'март 2016 '!DW85+'февраль 2016'!DW84+'январь 2016'!DW85</f>
        <v>13.521000000000001</v>
      </c>
      <c r="DX90" s="18">
        <f>'март 2016 '!DX85+'февраль 2016'!DX84+'январь 2016'!DX85</f>
        <v>8.3769999999999989</v>
      </c>
      <c r="DY90" s="18">
        <f>'март 2016 '!DY85+'февраль 2016'!DY84+'январь 2016'!DY85</f>
        <v>56.004000000000005</v>
      </c>
      <c r="DZ90" s="18">
        <v>24.436</v>
      </c>
      <c r="EA90" s="18">
        <v>23.265000000000001</v>
      </c>
      <c r="EB90" s="18">
        <f>'март 2016 '!EB85+'февраль 2016'!EB84+'январь 2016'!EB85</f>
        <v>42.113</v>
      </c>
      <c r="EC90" s="18">
        <f>'март 2016 '!EC85+'февраль 2016'!EC84+'январь 2016'!EC85</f>
        <v>17.105</v>
      </c>
      <c r="ED90" s="18">
        <f>'март 2016 '!ED85+'февраль 2016'!ED84+'январь 2016'!ED85</f>
        <v>5.9190000000000005</v>
      </c>
      <c r="EE90" s="18">
        <f>'март 2016 '!EE85+'февраль 2016'!EE84+'январь 2016'!EE85</f>
        <v>11.447999999999999</v>
      </c>
      <c r="EF90" s="18">
        <f>'март 2016 '!EF85+'февраль 2016'!EF84+'январь 2016'!EF85</f>
        <v>20.209999999999997</v>
      </c>
      <c r="EG90" s="18">
        <f>'март 2016 '!EG85+'февраль 2016'!EG84+'январь 2016'!EG85</f>
        <v>12.056999999999999</v>
      </c>
      <c r="EH90" s="18">
        <f>'март 2016 '!EH85+'февраль 2016'!EH84+'январь 2016'!EH85</f>
        <v>13.24</v>
      </c>
      <c r="EI90" s="18">
        <f>'март 2016 '!EI85+'февраль 2016'!EI84+'январь 2016'!EI85</f>
        <v>9.7910000000000004</v>
      </c>
      <c r="EJ90" s="18">
        <f>'март 2016 '!EJ85+'февраль 2016'!EJ84+'январь 2016'!EJ85</f>
        <v>3.512</v>
      </c>
      <c r="EK90" s="18">
        <f>'март 2016 '!EK85+'февраль 2016'!EK84+'январь 2016'!EK85</f>
        <v>4.2889999999999997</v>
      </c>
      <c r="EL90" s="18">
        <f>'март 2016 '!EL85+'февраль 2016'!EL84+'январь 2016'!EL85</f>
        <v>2.9379999999999997</v>
      </c>
      <c r="EM90" s="18">
        <f>'март 2016 '!EM85+'февраль 2016'!EM84+'январь 2016'!EM85</f>
        <v>14.067000000000002</v>
      </c>
      <c r="EN90" s="18">
        <f>'март 2016 '!EN85+'февраль 2016'!EN84+'январь 2016'!EN85</f>
        <v>5.101</v>
      </c>
      <c r="EO90" s="18">
        <f>'март 2016 '!EO85+'февраль 2016'!EO84+'январь 2016'!EO85</f>
        <v>3.9950000000000001</v>
      </c>
      <c r="EP90" s="18">
        <f>'март 2016 '!EP85+'февраль 2016'!EP84+'январь 2016'!EP85</f>
        <v>8.91</v>
      </c>
      <c r="EQ90" s="18">
        <f>'март 2016 '!EQ85+'февраль 2016'!EQ84+'январь 2016'!EQ85</f>
        <v>4.766</v>
      </c>
      <c r="ER90" s="18">
        <f>'март 2016 '!ER85+'февраль 2016'!ER84+'январь 2016'!ER85</f>
        <v>6.0369999999999999</v>
      </c>
      <c r="ES90" s="18">
        <f>'март 2016 '!ES85+'февраль 2016'!ES84+'январь 2016'!ES85</f>
        <v>4.1630000000000003</v>
      </c>
      <c r="ET90" s="18">
        <f>'март 2016 '!ET85+'февраль 2016'!ET84+'январь 2016'!ET85</f>
        <v>1.877</v>
      </c>
      <c r="EU90" s="18">
        <f>'март 2016 '!EU85+'февраль 2016'!EU84+'январь 2016'!EU85</f>
        <v>3.66</v>
      </c>
      <c r="EV90" s="18">
        <f>'март 2016 '!EV85+'февраль 2016'!EV84+'январь 2016'!EV85</f>
        <v>14.091000000000001</v>
      </c>
      <c r="EW90" s="18">
        <f>'март 2016 '!EW85+'февраль 2016'!EW84+'январь 2016'!EW85</f>
        <v>6.2540000000000004</v>
      </c>
      <c r="EX90" s="18">
        <f>'март 2016 '!EX85+'февраль 2016'!EX84+'январь 2016'!EX85</f>
        <v>6.0619999999999994</v>
      </c>
      <c r="EY90" s="18">
        <f>'март 2016 '!EY85+'февраль 2016'!EY84+'январь 2016'!EY85</f>
        <v>14.94</v>
      </c>
      <c r="EZ90" s="18">
        <f>'март 2016 '!EZ85+'февраль 2016'!EZ84+'январь 2016'!EZ85</f>
        <v>6.0630000000000006</v>
      </c>
      <c r="FA90" s="18">
        <f>'март 2016 '!FA85+'февраль 2016'!FA84+'январь 2016'!FA85</f>
        <v>7.0250000000000004</v>
      </c>
      <c r="FB90" s="18">
        <f>'март 2016 '!FB85+'февраль 2016'!FB84+'январь 2016'!FB85</f>
        <v>3.9269999999999996</v>
      </c>
      <c r="FC90" s="18">
        <f>'март 2016 '!FC85+'февраль 2016'!FC84+'январь 2016'!FC85</f>
        <v>3.5329999999999999</v>
      </c>
      <c r="FD90" s="18">
        <f>'март 2016 '!FD85+'февраль 2016'!FD84+'январь 2016'!FD85</f>
        <v>4.6260000000000003</v>
      </c>
      <c r="FE90" s="18">
        <f>'март 2016 '!FE85+'февраль 2016'!FE84+'январь 2016'!FE85</f>
        <v>1.734</v>
      </c>
      <c r="FF90" s="18">
        <f>'март 2016 '!FF85+'февраль 2016'!FF84+'январь 2016'!FF85</f>
        <v>1.734</v>
      </c>
      <c r="FG90" s="18">
        <f>'март 2016 '!FG85+'февраль 2016'!FG84+'январь 2016'!FG85</f>
        <v>3.2770000000000001</v>
      </c>
      <c r="FH90" s="18">
        <f>'март 2016 '!FH85+'февраль 2016'!FH84+'январь 2016'!FH85</f>
        <v>37.17499999999999</v>
      </c>
      <c r="FI90" s="18">
        <f>'март 2016 '!FI85+'февраль 2016'!FI84+'январь 2016'!FI85</f>
        <v>7.9689999999999994</v>
      </c>
      <c r="FJ90" s="18">
        <f>'март 2016 '!FJ85+'февраль 2016'!FJ84+'январь 2016'!FJ85</f>
        <v>1.542</v>
      </c>
      <c r="FK90" s="18">
        <f>'март 2016 '!FK85+'февраль 2016'!FK84+'январь 2016'!FK85</f>
        <v>1.2509999999999999</v>
      </c>
      <c r="FL90" s="18">
        <f>'март 2016 '!FL85+'февраль 2016'!FL84+'январь 2016'!FL85</f>
        <v>9.0809999999999995</v>
      </c>
      <c r="FM90" s="18">
        <f>'март 2016 '!FM85+'февраль 2016'!FM84+'январь 2016'!FM85</f>
        <v>17.731999999999999</v>
      </c>
      <c r="FN90" s="18">
        <f>'март 2016 '!FN85+'февраль 2016'!FN84+'январь 2016'!FN85</f>
        <v>9.1429999999999989</v>
      </c>
      <c r="FO90" s="18">
        <f>'март 2016 '!FO85+'февраль 2016'!FO84+'январь 2016'!FO85</f>
        <v>44.508000000000003</v>
      </c>
      <c r="FP90" s="18">
        <f>'март 2016 '!FP85+'февраль 2016'!FP84+'январь 2016'!FP85</f>
        <v>5.5789999999999997</v>
      </c>
      <c r="FQ90" s="18">
        <f>'март 2016 '!FQ85+'февраль 2016'!FQ84+'январь 2016'!FQ85</f>
        <v>8.472999999999999</v>
      </c>
      <c r="FR90" s="18">
        <f>'март 2016 '!FR85+'февраль 2016'!FR84+'январь 2016'!FR85</f>
        <v>7.9640000000000004</v>
      </c>
      <c r="FS90" s="18">
        <f>'март 2016 '!FS85+'февраль 2016'!FS84+'январь 2016'!FS85</f>
        <v>2.7919999999999998</v>
      </c>
      <c r="FT90" s="18">
        <f>'март 2016 '!FT85+'февраль 2016'!FT84+'январь 2016'!FT85</f>
        <v>2.8819999999999997</v>
      </c>
      <c r="FU90" s="18">
        <f>'март 2016 '!FU85+'февраль 2016'!FU84+'январь 2016'!FU85</f>
        <v>2.9809999999999999</v>
      </c>
      <c r="FV90" s="18">
        <f>'март 2016 '!FV85+'февраль 2016'!FV84+'январь 2016'!FV85</f>
        <v>2.1189999999999998</v>
      </c>
      <c r="FW90" s="18">
        <f>'март 2016 '!FW85+'февраль 2016'!FW84+'январь 2016'!FW85</f>
        <v>16.606000000000002</v>
      </c>
      <c r="FX90" s="18">
        <f>'март 2016 '!FX85+'февраль 2016'!FX84+'январь 2016'!FX85</f>
        <v>3.6619999999999999</v>
      </c>
      <c r="FY90" s="18">
        <f>'март 2016 '!FY85+'февраль 2016'!FY84+'январь 2016'!FY85</f>
        <v>3.2759999999999998</v>
      </c>
      <c r="FZ90" s="18">
        <f>'март 2016 '!FZ85+'февраль 2016'!FZ84+'январь 2016'!FZ85</f>
        <v>4.899</v>
      </c>
      <c r="GA90" s="18">
        <f>'март 2016 '!GA85+'февраль 2016'!GA84+'январь 2016'!GA85</f>
        <v>3.2770000000000001</v>
      </c>
      <c r="GB90" s="18">
        <f>'март 2016 '!GB85+'февраль 2016'!GB84+'январь 2016'!GB85</f>
        <v>3.9489999999999998</v>
      </c>
      <c r="GC90" s="18">
        <f>'март 2016 '!GC85+'февраль 2016'!GC84+'январь 2016'!GC85</f>
        <v>3.2770000000000001</v>
      </c>
      <c r="GD90" s="18">
        <f>'март 2016 '!GD85+'февраль 2016'!GD84+'январь 2016'!GD85</f>
        <v>3.2759999999999998</v>
      </c>
      <c r="GE90" s="18">
        <f>'март 2016 '!GE85+'февраль 2016'!GE84+'январь 2016'!GE85</f>
        <v>1.35</v>
      </c>
      <c r="GF90" s="18">
        <f>'март 2016 '!GF85+'февраль 2016'!GF84+'январь 2016'!GF85</f>
        <v>1.9239999999999999</v>
      </c>
      <c r="GG90" s="18">
        <f>'март 2016 '!GG85+'февраль 2016'!GG84+'январь 2016'!GG85</f>
        <v>2.601</v>
      </c>
      <c r="GH90" s="18">
        <f>'март 2016 '!GH85+'февраль 2016'!GH84+'январь 2016'!GH85</f>
        <v>2.4089999999999998</v>
      </c>
      <c r="GI90" s="18">
        <f>'март 2016 '!GI85+'февраль 2016'!GI84+'январь 2016'!GI85</f>
        <v>5.0060000000000002</v>
      </c>
      <c r="GJ90" s="18">
        <f>'март 2016 '!GJ85+'февраль 2016'!GJ84+'январь 2016'!GJ85</f>
        <v>4.55</v>
      </c>
      <c r="GK90" s="18">
        <f>'март 2016 '!GK85+'февраль 2016'!GK84+'январь 2016'!GK85</f>
        <v>2.306</v>
      </c>
      <c r="GL90" s="18">
        <f>'март 2016 '!GL85+'февраль 2016'!GL84+'январь 2016'!GL85</f>
        <v>4.819</v>
      </c>
      <c r="GM90" s="18">
        <f>'март 2016 '!GM85+'февраль 2016'!GM84+'январь 2016'!GM85</f>
        <v>2.5990000000000002</v>
      </c>
      <c r="GN90" s="18">
        <f>'март 2016 '!GN85+'февраль 2016'!GN84+'январь 2016'!GN85</f>
        <v>3.0840000000000001</v>
      </c>
      <c r="GO90" s="18">
        <f>'март 2016 '!GO85+'февраль 2016'!GO84+'январь 2016'!GO85</f>
        <v>2.2170000000000001</v>
      </c>
      <c r="GP90" s="18">
        <f>'март 2016 '!GP85+'февраль 2016'!GP84+'январь 2016'!GP85</f>
        <v>4.4350000000000005</v>
      </c>
      <c r="GQ90" s="18">
        <f>'март 2016 '!GQ85+'февраль 2016'!GQ84+'январь 2016'!GQ85</f>
        <v>0</v>
      </c>
      <c r="GR90" s="18">
        <f>'март 2016 '!GR85+'февраль 2016'!GR84+'январь 2016'!GR85</f>
        <v>0</v>
      </c>
      <c r="GS90" s="18">
        <f>'март 2016 '!GS85+'февраль 2016'!GS84+'январь 2016'!GS85</f>
        <v>1.0590000000000002</v>
      </c>
      <c r="GT90" s="18">
        <f>'март 2016 '!GT85+'февраль 2016'!GT84+'январь 2016'!GT85</f>
        <v>1.927</v>
      </c>
      <c r="GU90" s="18">
        <f>'март 2016 '!GU85+'февраль 2016'!GU84+'январь 2016'!GU85</f>
        <v>1.734</v>
      </c>
      <c r="GV90" s="18">
        <f>'март 2016 '!GV85+'февраль 2016'!GV84+'январь 2016'!GV85</f>
        <v>5.9220000000000006</v>
      </c>
      <c r="GW90" s="18">
        <f>'март 2016 '!GW85+'февраль 2016'!GW84+'январь 2016'!GW85</f>
        <v>0.86499999999999999</v>
      </c>
      <c r="GX90" s="18">
        <f>'март 2016 '!GX85+'февраль 2016'!GX84+'январь 2016'!GX85</f>
        <v>1.06</v>
      </c>
      <c r="GY90" s="18">
        <f>'март 2016 '!GY85+'февраль 2016'!GY84+'январь 2016'!GY85</f>
        <v>2.794</v>
      </c>
      <c r="GZ90" s="18">
        <f>'март 2016 '!GZ85+'февраль 2016'!GZ84+'январь 2016'!GZ85</f>
        <v>1.734</v>
      </c>
      <c r="HA90" s="18">
        <f>'март 2016 '!HA85+'февраль 2016'!HA84+'январь 2016'!HA85</f>
        <v>4.1440000000000001</v>
      </c>
      <c r="HB90" s="18">
        <f>'март 2016 '!HB85+'февраль 2016'!HB84+'январь 2016'!HB85</f>
        <v>23.191000000000003</v>
      </c>
      <c r="HC90" s="18">
        <f>'март 2016 '!HC85+'февраль 2016'!HC84+'январь 2016'!HC85</f>
        <v>14.873000000000001</v>
      </c>
      <c r="HD90" s="18">
        <f>'март 2016 '!HD85+'февраль 2016'!HD84+'январь 2016'!HD85</f>
        <v>4.6559999999999997</v>
      </c>
      <c r="HE90" s="18">
        <f>'март 2016 '!HE85+'февраль 2016'!HE84+'январь 2016'!HE85</f>
        <v>5.9749999999999996</v>
      </c>
      <c r="HF90" s="18">
        <f>'март 2016 '!HF85+'февраль 2016'!HF84+'январь 2016'!HF85</f>
        <v>1.734</v>
      </c>
      <c r="HG90" s="18">
        <f>'март 2016 '!HG85+'февраль 2016'!HG84+'январь 2016'!HG85</f>
        <v>9.3369999999999997</v>
      </c>
      <c r="HH90" s="18">
        <f>'март 2016 '!HH85+'февраль 2016'!HH84+'январь 2016'!HH85</f>
        <v>0</v>
      </c>
      <c r="HI90" s="18">
        <f>'март 2016 '!HI85+'февраль 2016'!HI84+'январь 2016'!HI85</f>
        <v>0</v>
      </c>
      <c r="HJ90" s="18">
        <f>'март 2016 '!HJ85+'февраль 2016'!HJ84+'январь 2016'!HJ85</f>
        <v>0</v>
      </c>
      <c r="HK90" s="18">
        <f>'март 2016 '!HK85+'февраль 2016'!HK84+'январь 2016'!HK85</f>
        <v>0</v>
      </c>
      <c r="HL90" s="18">
        <f>'март 2016 '!HL85+'февраль 2016'!HL84+'январь 2016'!HL85</f>
        <v>3.274</v>
      </c>
      <c r="HM90" s="18">
        <f>'март 2016 '!HM85+'февраль 2016'!HM84+'январь 2016'!HM85</f>
        <v>12.79</v>
      </c>
      <c r="HN90" s="18">
        <f>'март 2016 '!HN85+'февраль 2016'!HN84+'январь 2016'!HN85</f>
        <v>3.9489999999999998</v>
      </c>
      <c r="HO90" s="18">
        <f>'март 2016 '!HO85+'февраль 2016'!HO84+'январь 2016'!HO85</f>
        <v>6.5460000000000003</v>
      </c>
      <c r="HP90" s="18">
        <f>'март 2016 '!HP85+'февраль 2016'!HP84+'январь 2016'!HP85</f>
        <v>5.1950000000000003</v>
      </c>
      <c r="HQ90" s="18">
        <f>'март 2016 '!HQ85+'февраль 2016'!HQ84+'январь 2016'!HQ85</f>
        <v>2.7910000000000004</v>
      </c>
      <c r="HR90" s="18">
        <f>'март 2016 '!HR85+'февраль 2016'!HR84+'январь 2016'!HR85</f>
        <v>4.1379999999999999</v>
      </c>
      <c r="HS90" s="18">
        <f>'март 2016 '!HS85+'февраль 2016'!HS84+'январь 2016'!HS85</f>
        <v>4.3330000000000002</v>
      </c>
      <c r="HT90" s="18">
        <f>'март 2016 '!HT85+'февраль 2016'!HT84+'январь 2016'!HT85</f>
        <v>6.8889999999999993</v>
      </c>
      <c r="HU90" s="18">
        <f>'март 2016 '!HU85+'февраль 2016'!HU84+'январь 2016'!HU85</f>
        <v>1.732</v>
      </c>
      <c r="HV90" s="18">
        <f>'март 2016 '!HV85+'февраль 2016'!HV84+'январь 2016'!HV85</f>
        <v>5.8070000000000004</v>
      </c>
      <c r="HW90" s="18">
        <f>'март 2016 '!HW85+'февраль 2016'!HW84+'январь 2016'!HW85</f>
        <v>14.257999999999999</v>
      </c>
      <c r="HX90" s="18">
        <f>'март 2016 '!HX85+'февраль 2016'!HX84+'январь 2016'!HX85</f>
        <v>8.3330000000000002</v>
      </c>
      <c r="HY90" s="18">
        <f>'март 2016 '!HY85+'февраль 2016'!HY84+'январь 2016'!HY85</f>
        <v>2.2149999999999999</v>
      </c>
      <c r="HZ90" s="18">
        <f>'март 2016 '!HZ85+'февраль 2016'!HZ84+'январь 2016'!HZ85</f>
        <v>2.7919999999999998</v>
      </c>
      <c r="IA90" s="18">
        <f>'март 2016 '!IA85+'февраль 2016'!IA84+'январь 2016'!IA85</f>
        <v>3.4630000000000001</v>
      </c>
      <c r="IB90" s="18">
        <f>'март 2016 '!IB85+'февраль 2016'!IB84+'январь 2016'!IB85</f>
        <v>7.8500000000000005</v>
      </c>
      <c r="IC90" s="18">
        <f>'март 2016 '!IC85+'февраль 2016'!IC84+'январь 2016'!IC85</f>
        <v>3.0819999999999999</v>
      </c>
      <c r="ID90" s="18">
        <f>'март 2016 '!ID85+'февраль 2016'!ID84+'январь 2016'!ID85</f>
        <v>4.1440000000000001</v>
      </c>
      <c r="IE90" s="18">
        <f>'март 2016 '!IE85+'февраль 2016'!IE84+'январь 2016'!IE85</f>
        <v>1.0569999999999999</v>
      </c>
      <c r="IF90" s="18">
        <f>'март 2016 '!IF85+'февраль 2016'!IF84+'январь 2016'!IF85</f>
        <v>19.994</v>
      </c>
    </row>
    <row r="91" spans="1:240" ht="13.5" customHeight="1">
      <c r="A91" s="15" t="s">
        <v>106</v>
      </c>
      <c r="B91" s="44" t="s">
        <v>107</v>
      </c>
      <c r="C91" s="16" t="s">
        <v>40</v>
      </c>
      <c r="D91" s="23">
        <f t="shared" si="8"/>
        <v>14</v>
      </c>
      <c r="E91" s="17">
        <f t="shared" si="9"/>
        <v>14</v>
      </c>
      <c r="F91" s="17"/>
      <c r="G91" s="18">
        <f>'март 2016 '!G86+'февраль 2016'!G85+'январь 2016'!G86</f>
        <v>0</v>
      </c>
      <c r="H91" s="18">
        <f>'март 2016 '!H86+'февраль 2016'!H85+'январь 2016'!H86</f>
        <v>0</v>
      </c>
      <c r="I91" s="18">
        <f>'март 2016 '!I86+'февраль 2016'!I85+'январь 2016'!I86</f>
        <v>0</v>
      </c>
      <c r="J91" s="18">
        <f>'март 2016 '!J86+'февраль 2016'!J85+'январь 2016'!J86</f>
        <v>0</v>
      </c>
      <c r="K91" s="18">
        <f>'март 2016 '!K86+'февраль 2016'!K85+'январь 2016'!K86</f>
        <v>0</v>
      </c>
      <c r="L91" s="18">
        <f>'март 2016 '!L86+'февраль 2016'!L85+'январь 2016'!L86</f>
        <v>0</v>
      </c>
      <c r="M91" s="18">
        <f>'март 2016 '!M86+'февраль 2016'!M85+'январь 2016'!M86</f>
        <v>0</v>
      </c>
      <c r="N91" s="18">
        <f>'март 2016 '!N86+'февраль 2016'!N85+'январь 2016'!N86</f>
        <v>0</v>
      </c>
      <c r="O91" s="18">
        <f>'март 2016 '!O86+'февраль 2016'!O85+'январь 2016'!O86</f>
        <v>0</v>
      </c>
      <c r="P91" s="18">
        <f>'март 2016 '!P86+'февраль 2016'!P85+'январь 2016'!P86</f>
        <v>0</v>
      </c>
      <c r="Q91" s="18">
        <f>'март 2016 '!Q86+'февраль 2016'!Q85+'январь 2016'!Q86</f>
        <v>0</v>
      </c>
      <c r="R91" s="18">
        <f>'март 2016 '!R86+'февраль 2016'!R85+'январь 2016'!R86</f>
        <v>0</v>
      </c>
      <c r="S91" s="18">
        <f>'март 2016 '!S86+'февраль 2016'!S85+'январь 2016'!S86</f>
        <v>0</v>
      </c>
      <c r="T91" s="18">
        <f>'март 2016 '!T86+'февраль 2016'!T85+'январь 2016'!T86</f>
        <v>0</v>
      </c>
      <c r="U91" s="18">
        <f>'март 2016 '!U86+'февраль 2016'!U85+'январь 2016'!U86</f>
        <v>0</v>
      </c>
      <c r="V91" s="18">
        <f>'март 2016 '!V86+'февраль 2016'!V85+'январь 2016'!V86</f>
        <v>0</v>
      </c>
      <c r="W91" s="18">
        <f>'март 2016 '!W86+'февраль 2016'!W85+'январь 2016'!W86</f>
        <v>0</v>
      </c>
      <c r="X91" s="18">
        <f>'март 2016 '!X86+'февраль 2016'!X85+'январь 2016'!X86</f>
        <v>0</v>
      </c>
      <c r="Y91" s="18">
        <f>'март 2016 '!Y86+'февраль 2016'!Y85+'январь 2016'!Y86</f>
        <v>0</v>
      </c>
      <c r="Z91" s="18">
        <f>'март 2016 '!Z86+'февраль 2016'!Z85+'январь 2016'!Z86</f>
        <v>0</v>
      </c>
      <c r="AA91" s="18">
        <f>'март 2016 '!AA86+'февраль 2016'!AA85+'январь 2016'!AA86</f>
        <v>0</v>
      </c>
      <c r="AB91" s="18">
        <f>'март 2016 '!AB86+'февраль 2016'!AB85+'январь 2016'!AB86</f>
        <v>0</v>
      </c>
      <c r="AC91" s="18">
        <f>'март 2016 '!AC86+'февраль 2016'!AC85+'январь 2016'!AC86</f>
        <v>0</v>
      </c>
      <c r="AD91" s="18">
        <f>'март 2016 '!AD86+'февраль 2016'!AD85+'январь 2016'!AD86</f>
        <v>0</v>
      </c>
      <c r="AE91" s="18">
        <f>'март 2016 '!AE86+'февраль 2016'!AE85+'январь 2016'!AE86</f>
        <v>0</v>
      </c>
      <c r="AF91" s="18">
        <f>'март 2016 '!AF86+'февраль 2016'!AF85+'январь 2016'!AF86</f>
        <v>0</v>
      </c>
      <c r="AG91" s="18">
        <f>'март 2016 '!AG86+'февраль 2016'!AG85+'январь 2016'!AG86</f>
        <v>0</v>
      </c>
      <c r="AH91" s="18">
        <f>'март 2016 '!AH86+'февраль 2016'!AH85+'январь 2016'!AH86</f>
        <v>0</v>
      </c>
      <c r="AI91" s="18">
        <f>'март 2016 '!AI86+'февраль 2016'!AI85+'январь 2016'!AI86</f>
        <v>0</v>
      </c>
      <c r="AJ91" s="18">
        <f>'март 2016 '!AJ86+'февраль 2016'!AJ85+'январь 2016'!AJ86</f>
        <v>0</v>
      </c>
      <c r="AK91" s="18">
        <f>'март 2016 '!AK86+'февраль 2016'!AK85+'январь 2016'!AK86</f>
        <v>0</v>
      </c>
      <c r="AL91" s="18">
        <f>'март 2016 '!AL86+'февраль 2016'!AL85+'январь 2016'!AL86</f>
        <v>0</v>
      </c>
      <c r="AM91" s="18">
        <f>'март 2016 '!AM86+'февраль 2016'!AM85+'январь 2016'!AM86</f>
        <v>0</v>
      </c>
      <c r="AN91" s="18">
        <f>'март 2016 '!AN86+'февраль 2016'!AN85+'январь 2016'!AN86</f>
        <v>0</v>
      </c>
      <c r="AO91" s="18">
        <f>'март 2016 '!AO86+'февраль 2016'!AO85+'январь 2016'!AO86</f>
        <v>0</v>
      </c>
      <c r="AP91" s="18">
        <f>'март 2016 '!AP86+'февраль 2016'!AP85+'январь 2016'!AP86</f>
        <v>0</v>
      </c>
      <c r="AQ91" s="18">
        <f>'март 2016 '!AQ86+'февраль 2016'!AQ85+'январь 2016'!AQ86</f>
        <v>0</v>
      </c>
      <c r="AR91" s="18">
        <f>'март 2016 '!AR86+'февраль 2016'!AR85+'январь 2016'!AR86</f>
        <v>0</v>
      </c>
      <c r="AS91" s="18">
        <f>'март 2016 '!AS86+'февраль 2016'!AS85+'январь 2016'!AS86</f>
        <v>0</v>
      </c>
      <c r="AT91" s="18">
        <f>'март 2016 '!AT86+'февраль 2016'!AT85+'январь 2016'!AT86</f>
        <v>0</v>
      </c>
      <c r="AU91" s="18">
        <f>'март 2016 '!AU86+'февраль 2016'!AU85+'январь 2016'!AU86</f>
        <v>0</v>
      </c>
      <c r="AV91" s="18">
        <f>'март 2016 '!AV86+'февраль 2016'!AV85+'январь 2016'!AV86</f>
        <v>0</v>
      </c>
      <c r="AW91" s="18">
        <f>'март 2016 '!AW86+'февраль 2016'!AW85+'январь 2016'!AW86</f>
        <v>0</v>
      </c>
      <c r="AX91" s="18">
        <f>'март 2016 '!AX86+'февраль 2016'!AX85+'январь 2016'!AX86</f>
        <v>0</v>
      </c>
      <c r="AY91" s="18">
        <f>'март 2016 '!AY86+'февраль 2016'!AY85+'январь 2016'!AY86</f>
        <v>0</v>
      </c>
      <c r="AZ91" s="18">
        <f>'март 2016 '!AZ86+'февраль 2016'!AZ85+'январь 2016'!AZ86</f>
        <v>0</v>
      </c>
      <c r="BA91" s="18">
        <f>'март 2016 '!BA86+'февраль 2016'!BA85+'январь 2016'!BA86</f>
        <v>0</v>
      </c>
      <c r="BB91" s="18">
        <f>'март 2016 '!BB86+'февраль 2016'!BB85+'январь 2016'!BB86</f>
        <v>0</v>
      </c>
      <c r="BC91" s="18">
        <f>'март 2016 '!BC86+'февраль 2016'!BC85+'январь 2016'!BC86</f>
        <v>0</v>
      </c>
      <c r="BD91" s="18">
        <f>'март 2016 '!BD86+'февраль 2016'!BD85+'январь 2016'!BD86</f>
        <v>0</v>
      </c>
      <c r="BE91" s="18">
        <f>'март 2016 '!BE86+'февраль 2016'!BE85+'январь 2016'!BE86</f>
        <v>0</v>
      </c>
      <c r="BF91" s="18">
        <f>'март 2016 '!BF86+'февраль 2016'!BF85+'январь 2016'!BF86</f>
        <v>0</v>
      </c>
      <c r="BG91" s="18">
        <f>'март 2016 '!BG86+'февраль 2016'!BG85+'январь 2016'!BG86</f>
        <v>0</v>
      </c>
      <c r="BH91" s="18">
        <f>'март 2016 '!BH86+'февраль 2016'!BH85+'январь 2016'!BH86</f>
        <v>0</v>
      </c>
      <c r="BI91" s="18">
        <f>'март 2016 '!BI86+'февраль 2016'!BI85+'январь 2016'!BI86</f>
        <v>0</v>
      </c>
      <c r="BJ91" s="18">
        <f>'март 2016 '!BJ86+'февраль 2016'!BJ85+'январь 2016'!BJ86</f>
        <v>0</v>
      </c>
      <c r="BK91" s="18">
        <f>'март 2016 '!BK86+'февраль 2016'!BK85+'январь 2016'!BK86</f>
        <v>0</v>
      </c>
      <c r="BL91" s="18">
        <f>'март 2016 '!BL86+'февраль 2016'!BL85+'январь 2016'!BL86</f>
        <v>0</v>
      </c>
      <c r="BM91" s="18">
        <f>'март 2016 '!BM86+'февраль 2016'!BM85+'январь 2016'!BM86</f>
        <v>0</v>
      </c>
      <c r="BN91" s="18">
        <f>'март 2016 '!BN86+'февраль 2016'!BN85+'январь 2016'!BN86</f>
        <v>0</v>
      </c>
      <c r="BO91" s="18">
        <f>'март 2016 '!BO86+'февраль 2016'!BO85+'январь 2016'!BO86</f>
        <v>0</v>
      </c>
      <c r="BP91" s="18">
        <f>'март 2016 '!BP86+'февраль 2016'!BP85+'январь 2016'!BP86</f>
        <v>0</v>
      </c>
      <c r="BQ91" s="18">
        <f>'март 2016 '!BQ86+'февраль 2016'!BQ85+'январь 2016'!BQ86</f>
        <v>0</v>
      </c>
      <c r="BR91" s="18">
        <f>'март 2016 '!BR86+'февраль 2016'!BR85+'январь 2016'!BR86</f>
        <v>0</v>
      </c>
      <c r="BS91" s="18">
        <f>'март 2016 '!BS86+'февраль 2016'!BS85+'январь 2016'!BS86</f>
        <v>0</v>
      </c>
      <c r="BT91" s="18">
        <f>'март 2016 '!BT86+'февраль 2016'!BT85+'январь 2016'!BT86</f>
        <v>0</v>
      </c>
      <c r="BU91" s="18">
        <f>'март 2016 '!BU86+'февраль 2016'!BU85+'январь 2016'!BU86</f>
        <v>0</v>
      </c>
      <c r="BV91" s="18">
        <f>'март 2016 '!BV86+'февраль 2016'!BV85+'январь 2016'!BV86</f>
        <v>0</v>
      </c>
      <c r="BW91" s="18">
        <f>'март 2016 '!BW86+'февраль 2016'!BW85+'январь 2016'!BW86</f>
        <v>0</v>
      </c>
      <c r="BX91" s="18">
        <f>'март 2016 '!BX86+'февраль 2016'!BX85+'январь 2016'!BX86</f>
        <v>0</v>
      </c>
      <c r="BY91" s="18">
        <f>'март 2016 '!BY86+'февраль 2016'!BY85+'январь 2016'!BY86</f>
        <v>0</v>
      </c>
      <c r="BZ91" s="18">
        <f>'март 2016 '!BZ86+'февраль 2016'!BZ85+'январь 2016'!BZ86</f>
        <v>0</v>
      </c>
      <c r="CA91" s="18">
        <f>'март 2016 '!CA86+'февраль 2016'!CA85+'январь 2016'!CA86</f>
        <v>0</v>
      </c>
      <c r="CB91" s="18">
        <f>'март 2016 '!CB86+'февраль 2016'!CB85+'январь 2016'!CB86</f>
        <v>0</v>
      </c>
      <c r="CC91" s="18">
        <f>'март 2016 '!CC86+'февраль 2016'!CC85+'январь 2016'!CC86</f>
        <v>0</v>
      </c>
      <c r="CD91" s="18">
        <f>'март 2016 '!CD86+'февраль 2016'!CD85+'январь 2016'!CD86</f>
        <v>0</v>
      </c>
      <c r="CE91" s="18">
        <f>'март 2016 '!CE86+'февраль 2016'!CE85+'январь 2016'!CE86</f>
        <v>0</v>
      </c>
      <c r="CF91" s="18">
        <f>'март 2016 '!CF86+'февраль 2016'!CF85+'январь 2016'!CF86</f>
        <v>0</v>
      </c>
      <c r="CG91" s="18">
        <f>'март 2016 '!CG86+'февраль 2016'!CG85+'январь 2016'!CG86</f>
        <v>0</v>
      </c>
      <c r="CH91" s="18">
        <f>'март 2016 '!CH86+'февраль 2016'!CH85+'январь 2016'!CH86</f>
        <v>0</v>
      </c>
      <c r="CI91" s="18">
        <f>'март 2016 '!CI86+'февраль 2016'!CI85+'январь 2016'!CI86</f>
        <v>0</v>
      </c>
      <c r="CJ91" s="18">
        <f>'март 2016 '!CJ86+'февраль 2016'!CJ85+'январь 2016'!CJ86</f>
        <v>0</v>
      </c>
      <c r="CK91" s="18">
        <f>'март 2016 '!CK86+'февраль 2016'!CK85+'январь 2016'!CK86</f>
        <v>0</v>
      </c>
      <c r="CL91" s="18">
        <f>'март 2016 '!CL86+'февраль 2016'!CL85+'январь 2016'!CL86</f>
        <v>0</v>
      </c>
      <c r="CM91" s="18">
        <f>'март 2016 '!CM86+'февраль 2016'!CM85+'январь 2016'!CM86</f>
        <v>0</v>
      </c>
      <c r="CN91" s="18">
        <f>'март 2016 '!CN86+'февраль 2016'!CN85+'январь 2016'!CN86</f>
        <v>0</v>
      </c>
      <c r="CO91" s="18">
        <f>'март 2016 '!CO86+'февраль 2016'!CO85+'январь 2016'!CO86</f>
        <v>0</v>
      </c>
      <c r="CP91" s="18">
        <f>'март 2016 '!CP86+'февраль 2016'!CP85+'январь 2016'!CP86</f>
        <v>0</v>
      </c>
      <c r="CQ91" s="18">
        <f>'март 2016 '!CQ86+'февраль 2016'!CQ85+'январь 2016'!CQ86</f>
        <v>0</v>
      </c>
      <c r="CR91" s="18">
        <f>'март 2016 '!CR86+'февраль 2016'!CR85+'январь 2016'!CR86</f>
        <v>0</v>
      </c>
      <c r="CS91" s="18">
        <f>'март 2016 '!CS86+'февраль 2016'!CS85+'январь 2016'!CS86</f>
        <v>0</v>
      </c>
      <c r="CT91" s="18">
        <f>'март 2016 '!CT86+'февраль 2016'!CT85+'январь 2016'!CT86</f>
        <v>0</v>
      </c>
      <c r="CU91" s="18">
        <f>'март 2016 '!CU86+'февраль 2016'!CU85+'январь 2016'!CU86</f>
        <v>0</v>
      </c>
      <c r="CV91" s="18">
        <f>'март 2016 '!CV86+'февраль 2016'!CV85+'январь 2016'!CV86</f>
        <v>0</v>
      </c>
      <c r="CW91" s="18">
        <f>'март 2016 '!CW86+'февраль 2016'!CW85+'январь 2016'!CW86</f>
        <v>0</v>
      </c>
      <c r="CX91" s="18">
        <f>'март 2016 '!CX86+'февраль 2016'!CX85+'январь 2016'!CX86</f>
        <v>0</v>
      </c>
      <c r="CY91" s="18">
        <f>'март 2016 '!CY86+'февраль 2016'!CY85+'январь 2016'!CY86</f>
        <v>0</v>
      </c>
      <c r="CZ91" s="18">
        <f>'март 2016 '!CZ86+'февраль 2016'!CZ85+'январь 2016'!CZ86</f>
        <v>0</v>
      </c>
      <c r="DA91" s="18">
        <f>'март 2016 '!DA86+'февраль 2016'!DA85+'январь 2016'!DA86</f>
        <v>0</v>
      </c>
      <c r="DB91" s="18">
        <f>'март 2016 '!DB86+'февраль 2016'!DB85+'январь 2016'!DB86</f>
        <v>0</v>
      </c>
      <c r="DC91" s="18">
        <f>'март 2016 '!DC86+'февраль 2016'!DC85+'январь 2016'!DC86</f>
        <v>0</v>
      </c>
      <c r="DD91" s="18">
        <f>'март 2016 '!DD86+'февраль 2016'!DD85+'январь 2016'!DD86</f>
        <v>0</v>
      </c>
      <c r="DE91" s="18">
        <f>'март 2016 '!DE86+'февраль 2016'!DE85+'январь 2016'!DE86</f>
        <v>0</v>
      </c>
      <c r="DF91" s="18">
        <f>'март 2016 '!DF86+'февраль 2016'!DF85+'январь 2016'!DF86</f>
        <v>0</v>
      </c>
      <c r="DG91" s="18">
        <f>'март 2016 '!DG86+'февраль 2016'!DG85+'январь 2016'!DG86</f>
        <v>0</v>
      </c>
      <c r="DH91" s="18">
        <f>'март 2016 '!DH86+'февраль 2016'!DH85+'январь 2016'!DH86</f>
        <v>0</v>
      </c>
      <c r="DI91" s="18">
        <f>'март 2016 '!DI86+'февраль 2016'!DI85+'январь 2016'!DI86</f>
        <v>1</v>
      </c>
      <c r="DJ91" s="18">
        <f>'март 2016 '!DJ86+'февраль 2016'!DJ85+'январь 2016'!DJ86</f>
        <v>0</v>
      </c>
      <c r="DK91" s="18">
        <f>'март 2016 '!DK86+'февраль 2016'!DK85+'январь 2016'!DK86</f>
        <v>1</v>
      </c>
      <c r="DL91" s="18">
        <f>'март 2016 '!DL86+'февраль 2016'!DL85+'январь 2016'!DL86</f>
        <v>0</v>
      </c>
      <c r="DM91" s="18">
        <f>'март 2016 '!DM86+'февраль 2016'!DM85+'январь 2016'!DM86</f>
        <v>0</v>
      </c>
      <c r="DN91" s="18">
        <f>'март 2016 '!DN86+'февраль 2016'!DN85+'январь 2016'!DN86</f>
        <v>0</v>
      </c>
      <c r="DO91" s="18">
        <f>'март 2016 '!DO86+'февраль 2016'!DO85+'январь 2016'!DO86</f>
        <v>1</v>
      </c>
      <c r="DP91" s="18">
        <f>'март 2016 '!DP86+'февраль 2016'!DP85+'январь 2016'!DP86</f>
        <v>0</v>
      </c>
      <c r="DQ91" s="18">
        <f>'март 2016 '!DQ86+'февраль 2016'!DQ85+'январь 2016'!DQ86</f>
        <v>0</v>
      </c>
      <c r="DR91" s="18">
        <f>'март 2016 '!DR86+'февраль 2016'!DR85+'январь 2016'!DR86</f>
        <v>0</v>
      </c>
      <c r="DS91" s="18">
        <f>'март 2016 '!DS86+'февраль 2016'!DS85+'январь 2016'!DS86</f>
        <v>0</v>
      </c>
      <c r="DT91" s="18">
        <f>'март 2016 '!DT86+'февраль 2016'!DT85+'январь 2016'!DT86</f>
        <v>0</v>
      </c>
      <c r="DU91" s="18">
        <f>'март 2016 '!DU86+'февраль 2016'!DU85+'январь 2016'!DU86</f>
        <v>0</v>
      </c>
      <c r="DV91" s="18">
        <f>'март 2016 '!DV86+'февраль 2016'!DV85+'январь 2016'!DV86</f>
        <v>0</v>
      </c>
      <c r="DW91" s="18">
        <f>'март 2016 '!DW86+'февраль 2016'!DW85+'январь 2016'!DW86</f>
        <v>0</v>
      </c>
      <c r="DX91" s="18">
        <f>'март 2016 '!DX86+'февраль 2016'!DX85+'январь 2016'!DX86</f>
        <v>0</v>
      </c>
      <c r="DY91" s="18">
        <f>'март 2016 '!DY86+'февраль 2016'!DY85+'январь 2016'!DY86</f>
        <v>1</v>
      </c>
      <c r="DZ91" s="18">
        <v>1</v>
      </c>
      <c r="EA91" s="18">
        <v>1</v>
      </c>
      <c r="EB91" s="18">
        <f>'март 2016 '!EB86+'февраль 2016'!EB85+'январь 2016'!EB86</f>
        <v>0</v>
      </c>
      <c r="EC91" s="18">
        <f>'март 2016 '!EC86+'февраль 2016'!EC85+'январь 2016'!EC86</f>
        <v>1</v>
      </c>
      <c r="ED91" s="18">
        <f>'март 2016 '!ED86+'февраль 2016'!ED85+'январь 2016'!ED86</f>
        <v>0</v>
      </c>
      <c r="EE91" s="18">
        <f>'март 2016 '!EE86+'февраль 2016'!EE85+'январь 2016'!EE86</f>
        <v>0</v>
      </c>
      <c r="EF91" s="18">
        <f>'март 2016 '!EF86+'февраль 2016'!EF85+'январь 2016'!EF86</f>
        <v>1</v>
      </c>
      <c r="EG91" s="18">
        <f>'март 2016 '!EG86+'февраль 2016'!EG85+'январь 2016'!EG86</f>
        <v>0</v>
      </c>
      <c r="EH91" s="18">
        <f>'март 2016 '!EH86+'февраль 2016'!EH85+'январь 2016'!EH86</f>
        <v>0</v>
      </c>
      <c r="EI91" s="18">
        <f>'март 2016 '!EI86+'февраль 2016'!EI85+'январь 2016'!EI86</f>
        <v>0</v>
      </c>
      <c r="EJ91" s="18">
        <f>'март 2016 '!EJ86+'февраль 2016'!EJ85+'январь 2016'!EJ86</f>
        <v>0</v>
      </c>
      <c r="EK91" s="18">
        <f>'март 2016 '!EK86+'февраль 2016'!EK85+'январь 2016'!EK86</f>
        <v>0</v>
      </c>
      <c r="EL91" s="18">
        <f>'март 2016 '!EL86+'февраль 2016'!EL85+'январь 2016'!EL86</f>
        <v>0</v>
      </c>
      <c r="EM91" s="18">
        <f>'март 2016 '!EM86+'февраль 2016'!EM85+'январь 2016'!EM86</f>
        <v>0</v>
      </c>
      <c r="EN91" s="18">
        <f>'март 2016 '!EN86+'февраль 2016'!EN85+'январь 2016'!EN86</f>
        <v>0</v>
      </c>
      <c r="EO91" s="18">
        <f>'март 2016 '!EO86+'февраль 2016'!EO85+'январь 2016'!EO86</f>
        <v>0</v>
      </c>
      <c r="EP91" s="18">
        <f>'март 2016 '!EP86+'февраль 2016'!EP85+'январь 2016'!EP86</f>
        <v>0</v>
      </c>
      <c r="EQ91" s="18">
        <f>'март 2016 '!EQ86+'февраль 2016'!EQ85+'январь 2016'!EQ86</f>
        <v>0</v>
      </c>
      <c r="ER91" s="18">
        <f>'март 2016 '!ER86+'февраль 2016'!ER85+'январь 2016'!ER86</f>
        <v>0</v>
      </c>
      <c r="ES91" s="18">
        <f>'март 2016 '!ES86+'февраль 2016'!ES85+'январь 2016'!ES86</f>
        <v>0</v>
      </c>
      <c r="ET91" s="18">
        <f>'март 2016 '!ET86+'февраль 2016'!ET85+'январь 2016'!ET86</f>
        <v>0</v>
      </c>
      <c r="EU91" s="18">
        <f>'март 2016 '!EU86+'февраль 2016'!EU85+'январь 2016'!EU86</f>
        <v>0</v>
      </c>
      <c r="EV91" s="18">
        <f>'март 2016 '!EV86+'февраль 2016'!EV85+'январь 2016'!EV86</f>
        <v>0</v>
      </c>
      <c r="EW91" s="18">
        <f>'март 2016 '!EW86+'февраль 2016'!EW85+'январь 2016'!EW86</f>
        <v>0</v>
      </c>
      <c r="EX91" s="18">
        <f>'март 2016 '!EX86+'февраль 2016'!EX85+'январь 2016'!EX86</f>
        <v>0</v>
      </c>
      <c r="EY91" s="18">
        <f>'март 2016 '!EY86+'февраль 2016'!EY85+'январь 2016'!EY86</f>
        <v>0</v>
      </c>
      <c r="EZ91" s="18">
        <f>'март 2016 '!EZ86+'февраль 2016'!EZ85+'январь 2016'!EZ86</f>
        <v>0</v>
      </c>
      <c r="FA91" s="18">
        <f>'март 2016 '!FA86+'февраль 2016'!FA85+'январь 2016'!FA86</f>
        <v>0</v>
      </c>
      <c r="FB91" s="18">
        <f>'март 2016 '!FB86+'февраль 2016'!FB85+'январь 2016'!FB86</f>
        <v>0</v>
      </c>
      <c r="FC91" s="18">
        <f>'март 2016 '!FC86+'февраль 2016'!FC85+'январь 2016'!FC86</f>
        <v>0</v>
      </c>
      <c r="FD91" s="18">
        <f>'март 2016 '!FD86+'февраль 2016'!FD85+'январь 2016'!FD86</f>
        <v>0</v>
      </c>
      <c r="FE91" s="18">
        <f>'март 2016 '!FE86+'февраль 2016'!FE85+'январь 2016'!FE86</f>
        <v>0</v>
      </c>
      <c r="FF91" s="18">
        <f>'март 2016 '!FF86+'февраль 2016'!FF85+'январь 2016'!FF86</f>
        <v>0</v>
      </c>
      <c r="FG91" s="18">
        <f>'март 2016 '!FG86+'февраль 2016'!FG85+'январь 2016'!FG86</f>
        <v>0</v>
      </c>
      <c r="FH91" s="18">
        <f>'март 2016 '!FH86+'февраль 2016'!FH85+'январь 2016'!FH86</f>
        <v>3</v>
      </c>
      <c r="FI91" s="18">
        <f>'март 2016 '!FI86+'февраль 2016'!FI85+'январь 2016'!FI86</f>
        <v>0</v>
      </c>
      <c r="FJ91" s="18">
        <f>'март 2016 '!FJ86+'февраль 2016'!FJ85+'январь 2016'!FJ86</f>
        <v>0</v>
      </c>
      <c r="FK91" s="18">
        <f>'март 2016 '!FK86+'февраль 2016'!FK85+'январь 2016'!FK86</f>
        <v>0</v>
      </c>
      <c r="FL91" s="18">
        <f>'март 2016 '!FL86+'февраль 2016'!FL85+'январь 2016'!FL86</f>
        <v>0</v>
      </c>
      <c r="FM91" s="18">
        <f>'март 2016 '!FM86+'февраль 2016'!FM85+'январь 2016'!FM86</f>
        <v>1</v>
      </c>
      <c r="FN91" s="18">
        <f>'март 2016 '!FN86+'февраль 2016'!FN85+'январь 2016'!FN86</f>
        <v>0</v>
      </c>
      <c r="FO91" s="18">
        <f>'март 2016 '!FO86+'февраль 2016'!FO85+'январь 2016'!FO86</f>
        <v>1</v>
      </c>
      <c r="FP91" s="18">
        <f>'март 2016 '!FP86+'февраль 2016'!FP85+'январь 2016'!FP86</f>
        <v>0</v>
      </c>
      <c r="FQ91" s="18">
        <f>'март 2016 '!FQ86+'февраль 2016'!FQ85+'январь 2016'!FQ86</f>
        <v>0</v>
      </c>
      <c r="FR91" s="18">
        <f>'март 2016 '!FR86+'февраль 2016'!FR85+'январь 2016'!FR86</f>
        <v>0</v>
      </c>
      <c r="FS91" s="18">
        <f>'март 2016 '!FS86+'февраль 2016'!FS85+'январь 2016'!FS86</f>
        <v>0</v>
      </c>
      <c r="FT91" s="18">
        <f>'март 2016 '!FT86+'февраль 2016'!FT85+'январь 2016'!FT86</f>
        <v>0</v>
      </c>
      <c r="FU91" s="18">
        <f>'март 2016 '!FU86+'февраль 2016'!FU85+'январь 2016'!FU86</f>
        <v>0</v>
      </c>
      <c r="FV91" s="18">
        <f>'март 2016 '!FV86+'февраль 2016'!FV85+'январь 2016'!FV86</f>
        <v>0</v>
      </c>
      <c r="FW91" s="18">
        <f>'март 2016 '!FW86+'февраль 2016'!FW85+'январь 2016'!FW86</f>
        <v>1</v>
      </c>
      <c r="FX91" s="18">
        <f>'март 2016 '!FX86+'февраль 2016'!FX85+'январь 2016'!FX86</f>
        <v>0</v>
      </c>
      <c r="FY91" s="18">
        <f>'март 2016 '!FY86+'февраль 2016'!FY85+'январь 2016'!FY86</f>
        <v>0</v>
      </c>
      <c r="FZ91" s="18">
        <f>'март 2016 '!FZ86+'февраль 2016'!FZ85+'январь 2016'!FZ86</f>
        <v>0</v>
      </c>
      <c r="GA91" s="18">
        <f>'март 2016 '!GA86+'февраль 2016'!GA85+'январь 2016'!GA86</f>
        <v>0</v>
      </c>
      <c r="GB91" s="18">
        <f>'март 2016 '!GB86+'февраль 2016'!GB85+'январь 2016'!GB86</f>
        <v>0</v>
      </c>
      <c r="GC91" s="18">
        <f>'март 2016 '!GC86+'февраль 2016'!GC85+'январь 2016'!GC86</f>
        <v>0</v>
      </c>
      <c r="GD91" s="18">
        <f>'март 2016 '!GD86+'февраль 2016'!GD85+'январь 2016'!GD86</f>
        <v>0</v>
      </c>
      <c r="GE91" s="18">
        <f>'март 2016 '!GE86+'февраль 2016'!GE85+'январь 2016'!GE86</f>
        <v>0</v>
      </c>
      <c r="GF91" s="18">
        <f>'март 2016 '!GF86+'февраль 2016'!GF85+'январь 2016'!GF86</f>
        <v>0</v>
      </c>
      <c r="GG91" s="18">
        <f>'март 2016 '!GG86+'февраль 2016'!GG85+'январь 2016'!GG86</f>
        <v>0</v>
      </c>
      <c r="GH91" s="18">
        <f>'март 2016 '!GH86+'февраль 2016'!GH85+'январь 2016'!GH86</f>
        <v>0</v>
      </c>
      <c r="GI91" s="18">
        <f>'март 2016 '!GI86+'февраль 2016'!GI85+'январь 2016'!GI86</f>
        <v>0</v>
      </c>
      <c r="GJ91" s="18">
        <f>'март 2016 '!GJ86+'февраль 2016'!GJ85+'январь 2016'!GJ86</f>
        <v>0</v>
      </c>
      <c r="GK91" s="18">
        <f>'март 2016 '!GK86+'февраль 2016'!GK85+'январь 2016'!GK86</f>
        <v>0</v>
      </c>
      <c r="GL91" s="18">
        <f>'март 2016 '!GL86+'февраль 2016'!GL85+'январь 2016'!GL86</f>
        <v>0</v>
      </c>
      <c r="GM91" s="18">
        <f>'март 2016 '!GM86+'февраль 2016'!GM85+'январь 2016'!GM86</f>
        <v>0</v>
      </c>
      <c r="GN91" s="18">
        <f>'март 2016 '!GN86+'февраль 2016'!GN85+'январь 2016'!GN86</f>
        <v>0</v>
      </c>
      <c r="GO91" s="18">
        <f>'март 2016 '!GO86+'февраль 2016'!GO85+'январь 2016'!GO86</f>
        <v>0</v>
      </c>
      <c r="GP91" s="18">
        <f>'март 2016 '!GP86+'февраль 2016'!GP85+'январь 2016'!GP86</f>
        <v>0</v>
      </c>
      <c r="GQ91" s="18">
        <f>'март 2016 '!GQ86+'февраль 2016'!GQ85+'январь 2016'!GQ86</f>
        <v>0</v>
      </c>
      <c r="GR91" s="18">
        <f>'март 2016 '!GR86+'февраль 2016'!GR85+'январь 2016'!GR86</f>
        <v>0</v>
      </c>
      <c r="GS91" s="18">
        <f>'март 2016 '!GS86+'февраль 2016'!GS85+'январь 2016'!GS86</f>
        <v>0</v>
      </c>
      <c r="GT91" s="18">
        <f>'март 2016 '!GT86+'февраль 2016'!GT85+'январь 2016'!GT86</f>
        <v>0</v>
      </c>
      <c r="GU91" s="18">
        <f>'март 2016 '!GU86+'февраль 2016'!GU85+'январь 2016'!GU86</f>
        <v>0</v>
      </c>
      <c r="GV91" s="18">
        <f>'март 2016 '!GV86+'февраль 2016'!GV85+'январь 2016'!GV86</f>
        <v>0</v>
      </c>
      <c r="GW91" s="18">
        <f>'март 2016 '!GW86+'февраль 2016'!GW85+'январь 2016'!GW86</f>
        <v>0</v>
      </c>
      <c r="GX91" s="18">
        <f>'март 2016 '!GX86+'февраль 2016'!GX85+'январь 2016'!GX86</f>
        <v>0</v>
      </c>
      <c r="GY91" s="18">
        <f>'март 2016 '!GY86+'февраль 2016'!GY85+'январь 2016'!GY86</f>
        <v>0</v>
      </c>
      <c r="GZ91" s="18">
        <f>'март 2016 '!GZ86+'февраль 2016'!GZ85+'январь 2016'!GZ86</f>
        <v>0</v>
      </c>
      <c r="HA91" s="18">
        <f>'март 2016 '!HA86+'февраль 2016'!HA85+'январь 2016'!HA86</f>
        <v>0</v>
      </c>
      <c r="HB91" s="18">
        <f>'март 2016 '!HB86+'февраль 2016'!HB85+'январь 2016'!HB86</f>
        <v>0</v>
      </c>
      <c r="HC91" s="18">
        <f>'март 2016 '!HC86+'февраль 2016'!HC85+'январь 2016'!HC86</f>
        <v>0</v>
      </c>
      <c r="HD91" s="18">
        <f>'март 2016 '!HD86+'февраль 2016'!HD85+'январь 2016'!HD86</f>
        <v>0</v>
      </c>
      <c r="HE91" s="18">
        <f>'март 2016 '!HE86+'февраль 2016'!HE85+'январь 2016'!HE86</f>
        <v>0</v>
      </c>
      <c r="HF91" s="18">
        <f>'март 2016 '!HF86+'февраль 2016'!HF85+'январь 2016'!HF86</f>
        <v>0</v>
      </c>
      <c r="HG91" s="18">
        <f>'март 2016 '!HG86+'февраль 2016'!HG85+'январь 2016'!HG86</f>
        <v>0</v>
      </c>
      <c r="HH91" s="18">
        <f>'март 2016 '!HH86+'февраль 2016'!HH85+'январь 2016'!HH86</f>
        <v>0</v>
      </c>
      <c r="HI91" s="18">
        <f>'март 2016 '!HI86+'февраль 2016'!HI85+'январь 2016'!HI86</f>
        <v>0</v>
      </c>
      <c r="HJ91" s="18">
        <f>'март 2016 '!HJ86+'февраль 2016'!HJ85+'январь 2016'!HJ86</f>
        <v>0</v>
      </c>
      <c r="HK91" s="18">
        <f>'март 2016 '!HK86+'февраль 2016'!HK85+'январь 2016'!HK86</f>
        <v>0</v>
      </c>
      <c r="HL91" s="18">
        <f>'март 2016 '!HL86+'февраль 2016'!HL85+'январь 2016'!HL86</f>
        <v>0</v>
      </c>
      <c r="HM91" s="18">
        <f>'март 2016 '!HM86+'февраль 2016'!HM85+'январь 2016'!HM86</f>
        <v>0</v>
      </c>
      <c r="HN91" s="18">
        <f>'март 2016 '!HN86+'февраль 2016'!HN85+'январь 2016'!HN86</f>
        <v>0</v>
      </c>
      <c r="HO91" s="18">
        <f>'март 2016 '!HO86+'февраль 2016'!HO85+'январь 2016'!HO86</f>
        <v>0</v>
      </c>
      <c r="HP91" s="18">
        <f>'март 2016 '!HP86+'февраль 2016'!HP85+'январь 2016'!HP86</f>
        <v>0</v>
      </c>
      <c r="HQ91" s="18">
        <f>'март 2016 '!HQ86+'февраль 2016'!HQ85+'январь 2016'!HQ86</f>
        <v>0</v>
      </c>
      <c r="HR91" s="18">
        <f>'март 2016 '!HR86+'февраль 2016'!HR85+'январь 2016'!HR86</f>
        <v>0</v>
      </c>
      <c r="HS91" s="18">
        <f>'март 2016 '!HS86+'февраль 2016'!HS85+'январь 2016'!HS86</f>
        <v>0</v>
      </c>
      <c r="HT91" s="18">
        <f>'март 2016 '!HT86+'февраль 2016'!HT85+'январь 2016'!HT86</f>
        <v>0</v>
      </c>
      <c r="HU91" s="18">
        <f>'март 2016 '!HU86+'февраль 2016'!HU85+'январь 2016'!HU86</f>
        <v>0</v>
      </c>
      <c r="HV91" s="18">
        <f>'март 2016 '!HV86+'февраль 2016'!HV85+'январь 2016'!HV86</f>
        <v>0</v>
      </c>
      <c r="HW91" s="18">
        <f>'март 2016 '!HW86+'февраль 2016'!HW85+'январь 2016'!HW86</f>
        <v>0</v>
      </c>
      <c r="HX91" s="18">
        <f>'март 2016 '!HX86+'февраль 2016'!HX85+'январь 2016'!HX86</f>
        <v>0</v>
      </c>
      <c r="HY91" s="18">
        <f>'март 2016 '!HY86+'февраль 2016'!HY85+'январь 2016'!HY86</f>
        <v>0</v>
      </c>
      <c r="HZ91" s="18">
        <f>'март 2016 '!HZ86+'февраль 2016'!HZ85+'январь 2016'!HZ86</f>
        <v>0</v>
      </c>
      <c r="IA91" s="18">
        <f>'март 2016 '!IA86+'февраль 2016'!IA85+'январь 2016'!IA86</f>
        <v>0</v>
      </c>
      <c r="IB91" s="18">
        <f>'март 2016 '!IB86+'февраль 2016'!IB85+'январь 2016'!IB86</f>
        <v>0</v>
      </c>
      <c r="IC91" s="18">
        <f>'март 2016 '!IC86+'февраль 2016'!IC85+'январь 2016'!IC86</f>
        <v>0</v>
      </c>
      <c r="ID91" s="18">
        <f>'март 2016 '!ID86+'февраль 2016'!ID85+'январь 2016'!ID86</f>
        <v>0</v>
      </c>
      <c r="IE91" s="18">
        <f>'март 2016 '!IE86+'февраль 2016'!IE85+'январь 2016'!IE86</f>
        <v>0</v>
      </c>
      <c r="IF91" s="18">
        <f>'март 2016 '!IF86+'февраль 2016'!IF85+'январь 2016'!IF86</f>
        <v>0</v>
      </c>
    </row>
    <row r="92" spans="1:240" ht="13.5" customHeight="1">
      <c r="A92" s="15"/>
      <c r="B92" s="44"/>
      <c r="C92" s="16" t="s">
        <v>17</v>
      </c>
      <c r="D92" s="23">
        <f t="shared" si="8"/>
        <v>40.481000000000002</v>
      </c>
      <c r="E92" s="17">
        <f t="shared" si="9"/>
        <v>40.481000000000002</v>
      </c>
      <c r="F92" s="17"/>
      <c r="G92" s="18">
        <f>'март 2016 '!G87+'февраль 2016'!G86+'январь 2016'!G87</f>
        <v>0</v>
      </c>
      <c r="H92" s="18">
        <f>'март 2016 '!H87+'февраль 2016'!H86+'январь 2016'!H87</f>
        <v>0</v>
      </c>
      <c r="I92" s="18">
        <f>'март 2016 '!I87+'февраль 2016'!I86+'январь 2016'!I87</f>
        <v>0</v>
      </c>
      <c r="J92" s="18">
        <f>'март 2016 '!J87+'февраль 2016'!J86+'январь 2016'!J87</f>
        <v>0</v>
      </c>
      <c r="K92" s="18">
        <f>'март 2016 '!K87+'февраль 2016'!K86+'январь 2016'!K87</f>
        <v>0</v>
      </c>
      <c r="L92" s="18">
        <f>'март 2016 '!L87+'февраль 2016'!L86+'январь 2016'!L87</f>
        <v>0</v>
      </c>
      <c r="M92" s="18">
        <f>'март 2016 '!M87+'февраль 2016'!M86+'январь 2016'!M87</f>
        <v>0</v>
      </c>
      <c r="N92" s="18">
        <f>'март 2016 '!N87+'февраль 2016'!N86+'январь 2016'!N87</f>
        <v>0</v>
      </c>
      <c r="O92" s="18">
        <f>'март 2016 '!O87+'февраль 2016'!O86+'январь 2016'!O87</f>
        <v>0</v>
      </c>
      <c r="P92" s="18">
        <f>'март 2016 '!P87+'февраль 2016'!P86+'январь 2016'!P87</f>
        <v>0</v>
      </c>
      <c r="Q92" s="18">
        <f>'март 2016 '!Q87+'февраль 2016'!Q86+'январь 2016'!Q87</f>
        <v>0</v>
      </c>
      <c r="R92" s="18">
        <f>'март 2016 '!R87+'февраль 2016'!R86+'январь 2016'!R87</f>
        <v>0</v>
      </c>
      <c r="S92" s="18">
        <f>'март 2016 '!S87+'февраль 2016'!S86+'январь 2016'!S87</f>
        <v>0</v>
      </c>
      <c r="T92" s="18">
        <f>'март 2016 '!T87+'февраль 2016'!T86+'январь 2016'!T87</f>
        <v>0</v>
      </c>
      <c r="U92" s="18">
        <f>'март 2016 '!U87+'февраль 2016'!U86+'январь 2016'!U87</f>
        <v>0</v>
      </c>
      <c r="V92" s="18">
        <f>'март 2016 '!V87+'февраль 2016'!V86+'январь 2016'!V87</f>
        <v>0</v>
      </c>
      <c r="W92" s="18">
        <f>'март 2016 '!W87+'февраль 2016'!W86+'январь 2016'!W87</f>
        <v>0</v>
      </c>
      <c r="X92" s="18">
        <f>'март 2016 '!X87+'февраль 2016'!X86+'январь 2016'!X87</f>
        <v>0</v>
      </c>
      <c r="Y92" s="18">
        <f>'март 2016 '!Y87+'февраль 2016'!Y86+'январь 2016'!Y87</f>
        <v>0</v>
      </c>
      <c r="Z92" s="18">
        <f>'март 2016 '!Z87+'февраль 2016'!Z86+'январь 2016'!Z87</f>
        <v>0</v>
      </c>
      <c r="AA92" s="18">
        <f>'март 2016 '!AA87+'февраль 2016'!AA86+'январь 2016'!AA87</f>
        <v>0</v>
      </c>
      <c r="AB92" s="18">
        <f>'март 2016 '!AB87+'февраль 2016'!AB86+'январь 2016'!AB87</f>
        <v>0</v>
      </c>
      <c r="AC92" s="18">
        <f>'март 2016 '!AC87+'февраль 2016'!AC86+'январь 2016'!AC87</f>
        <v>0</v>
      </c>
      <c r="AD92" s="18">
        <f>'март 2016 '!AD87+'февраль 2016'!AD86+'январь 2016'!AD87</f>
        <v>0</v>
      </c>
      <c r="AE92" s="18">
        <f>'март 2016 '!AE87+'февраль 2016'!AE86+'январь 2016'!AE87</f>
        <v>0</v>
      </c>
      <c r="AF92" s="18">
        <f>'март 2016 '!AF87+'февраль 2016'!AF86+'январь 2016'!AF87</f>
        <v>0</v>
      </c>
      <c r="AG92" s="18">
        <f>'март 2016 '!AG87+'февраль 2016'!AG86+'январь 2016'!AG87</f>
        <v>0</v>
      </c>
      <c r="AH92" s="18">
        <f>'март 2016 '!AH87+'февраль 2016'!AH86+'январь 2016'!AH87</f>
        <v>0</v>
      </c>
      <c r="AI92" s="18">
        <f>'март 2016 '!AI87+'февраль 2016'!AI86+'январь 2016'!AI87</f>
        <v>0</v>
      </c>
      <c r="AJ92" s="18">
        <f>'март 2016 '!AJ87+'февраль 2016'!AJ86+'январь 2016'!AJ87</f>
        <v>0</v>
      </c>
      <c r="AK92" s="18">
        <f>'март 2016 '!AK87+'февраль 2016'!AK86+'январь 2016'!AK87</f>
        <v>0</v>
      </c>
      <c r="AL92" s="18">
        <f>'март 2016 '!AL87+'февраль 2016'!AL86+'январь 2016'!AL87</f>
        <v>0</v>
      </c>
      <c r="AM92" s="18">
        <f>'март 2016 '!AM87+'февраль 2016'!AM86+'январь 2016'!AM87</f>
        <v>0</v>
      </c>
      <c r="AN92" s="18">
        <f>'март 2016 '!AN87+'февраль 2016'!AN86+'январь 2016'!AN87</f>
        <v>0</v>
      </c>
      <c r="AO92" s="18">
        <f>'март 2016 '!AO87+'февраль 2016'!AO86+'январь 2016'!AO87</f>
        <v>0</v>
      </c>
      <c r="AP92" s="18">
        <f>'март 2016 '!AP87+'февраль 2016'!AP86+'январь 2016'!AP87</f>
        <v>0</v>
      </c>
      <c r="AQ92" s="18">
        <f>'март 2016 '!AQ87+'февраль 2016'!AQ86+'январь 2016'!AQ87</f>
        <v>0</v>
      </c>
      <c r="AR92" s="18">
        <f>'март 2016 '!AR87+'февраль 2016'!AR86+'январь 2016'!AR87</f>
        <v>0</v>
      </c>
      <c r="AS92" s="18">
        <f>'март 2016 '!AS87+'февраль 2016'!AS86+'январь 2016'!AS87</f>
        <v>0</v>
      </c>
      <c r="AT92" s="18">
        <f>'март 2016 '!AT87+'февраль 2016'!AT86+'январь 2016'!AT87</f>
        <v>0</v>
      </c>
      <c r="AU92" s="18">
        <f>'март 2016 '!AU87+'февраль 2016'!AU86+'январь 2016'!AU87</f>
        <v>0</v>
      </c>
      <c r="AV92" s="18">
        <f>'март 2016 '!AV87+'февраль 2016'!AV86+'январь 2016'!AV87</f>
        <v>0</v>
      </c>
      <c r="AW92" s="18">
        <f>'март 2016 '!AW87+'февраль 2016'!AW86+'январь 2016'!AW87</f>
        <v>0</v>
      </c>
      <c r="AX92" s="18">
        <f>'март 2016 '!AX87+'февраль 2016'!AX86+'январь 2016'!AX87</f>
        <v>0</v>
      </c>
      <c r="AY92" s="18">
        <f>'март 2016 '!AY87+'февраль 2016'!AY86+'январь 2016'!AY87</f>
        <v>0</v>
      </c>
      <c r="AZ92" s="18">
        <f>'март 2016 '!AZ87+'февраль 2016'!AZ86+'январь 2016'!AZ87</f>
        <v>0</v>
      </c>
      <c r="BA92" s="18">
        <f>'март 2016 '!BA87+'февраль 2016'!BA86+'январь 2016'!BA87</f>
        <v>0</v>
      </c>
      <c r="BB92" s="18">
        <f>'март 2016 '!BB87+'февраль 2016'!BB86+'январь 2016'!BB87</f>
        <v>0</v>
      </c>
      <c r="BC92" s="18">
        <f>'март 2016 '!BC87+'февраль 2016'!BC86+'январь 2016'!BC87</f>
        <v>0</v>
      </c>
      <c r="BD92" s="18">
        <f>'март 2016 '!BD87+'февраль 2016'!BD86+'январь 2016'!BD87</f>
        <v>0</v>
      </c>
      <c r="BE92" s="18">
        <f>'март 2016 '!BE87+'февраль 2016'!BE86+'январь 2016'!BE87</f>
        <v>0</v>
      </c>
      <c r="BF92" s="18">
        <f>'март 2016 '!BF87+'февраль 2016'!BF86+'январь 2016'!BF87</f>
        <v>0</v>
      </c>
      <c r="BG92" s="18">
        <f>'март 2016 '!BG87+'февраль 2016'!BG86+'январь 2016'!BG87</f>
        <v>0</v>
      </c>
      <c r="BH92" s="18">
        <f>'март 2016 '!BH87+'февраль 2016'!BH86+'январь 2016'!BH87</f>
        <v>0</v>
      </c>
      <c r="BI92" s="18">
        <f>'март 2016 '!BI87+'февраль 2016'!BI86+'январь 2016'!BI87</f>
        <v>0</v>
      </c>
      <c r="BJ92" s="18">
        <f>'март 2016 '!BJ87+'февраль 2016'!BJ86+'январь 2016'!BJ87</f>
        <v>0</v>
      </c>
      <c r="BK92" s="18">
        <f>'март 2016 '!BK87+'февраль 2016'!BK86+'январь 2016'!BK87</f>
        <v>0</v>
      </c>
      <c r="BL92" s="18">
        <f>'март 2016 '!BL87+'февраль 2016'!BL86+'январь 2016'!BL87</f>
        <v>0</v>
      </c>
      <c r="BM92" s="18">
        <f>'март 2016 '!BM87+'февраль 2016'!BM86+'январь 2016'!BM87</f>
        <v>0</v>
      </c>
      <c r="BN92" s="18">
        <f>'март 2016 '!BN87+'февраль 2016'!BN86+'январь 2016'!BN87</f>
        <v>0</v>
      </c>
      <c r="BO92" s="18">
        <f>'март 2016 '!BO87+'февраль 2016'!BO86+'январь 2016'!BO87</f>
        <v>0</v>
      </c>
      <c r="BP92" s="18">
        <f>'март 2016 '!BP87+'февраль 2016'!BP86+'январь 2016'!BP87</f>
        <v>0</v>
      </c>
      <c r="BQ92" s="18">
        <f>'март 2016 '!BQ87+'февраль 2016'!BQ86+'январь 2016'!BQ87</f>
        <v>0</v>
      </c>
      <c r="BR92" s="18">
        <f>'март 2016 '!BR87+'февраль 2016'!BR86+'январь 2016'!BR87</f>
        <v>0</v>
      </c>
      <c r="BS92" s="18">
        <f>'март 2016 '!BS87+'февраль 2016'!BS86+'январь 2016'!BS87</f>
        <v>0</v>
      </c>
      <c r="BT92" s="18">
        <f>'март 2016 '!BT87+'февраль 2016'!BT86+'январь 2016'!BT87</f>
        <v>0</v>
      </c>
      <c r="BU92" s="18">
        <f>'март 2016 '!BU87+'февраль 2016'!BU86+'январь 2016'!BU87</f>
        <v>0</v>
      </c>
      <c r="BV92" s="18">
        <f>'март 2016 '!BV87+'февраль 2016'!BV86+'январь 2016'!BV87</f>
        <v>0</v>
      </c>
      <c r="BW92" s="18">
        <f>'март 2016 '!BW87+'февраль 2016'!BW86+'январь 2016'!BW87</f>
        <v>0</v>
      </c>
      <c r="BX92" s="18">
        <f>'март 2016 '!BX87+'февраль 2016'!BX86+'январь 2016'!BX87</f>
        <v>0</v>
      </c>
      <c r="BY92" s="18">
        <f>'март 2016 '!BY87+'февраль 2016'!BY86+'январь 2016'!BY87</f>
        <v>0</v>
      </c>
      <c r="BZ92" s="18">
        <f>'март 2016 '!BZ87+'февраль 2016'!BZ86+'январь 2016'!BZ87</f>
        <v>0</v>
      </c>
      <c r="CA92" s="18">
        <f>'март 2016 '!CA87+'февраль 2016'!CA86+'январь 2016'!CA87</f>
        <v>0</v>
      </c>
      <c r="CB92" s="18">
        <f>'март 2016 '!CB87+'февраль 2016'!CB86+'январь 2016'!CB87</f>
        <v>0</v>
      </c>
      <c r="CC92" s="18">
        <f>'март 2016 '!CC87+'февраль 2016'!CC86+'январь 2016'!CC87</f>
        <v>0</v>
      </c>
      <c r="CD92" s="18">
        <f>'март 2016 '!CD87+'февраль 2016'!CD86+'январь 2016'!CD87</f>
        <v>0</v>
      </c>
      <c r="CE92" s="18">
        <f>'март 2016 '!CE87+'февраль 2016'!CE86+'январь 2016'!CE87</f>
        <v>0</v>
      </c>
      <c r="CF92" s="18">
        <f>'март 2016 '!CF87+'февраль 2016'!CF86+'январь 2016'!CF87</f>
        <v>0</v>
      </c>
      <c r="CG92" s="18">
        <f>'март 2016 '!CG87+'февраль 2016'!CG86+'январь 2016'!CG87</f>
        <v>0</v>
      </c>
      <c r="CH92" s="18">
        <f>'март 2016 '!CH87+'февраль 2016'!CH86+'январь 2016'!CH87</f>
        <v>0</v>
      </c>
      <c r="CI92" s="18">
        <f>'март 2016 '!CI87+'февраль 2016'!CI86+'январь 2016'!CI87</f>
        <v>0</v>
      </c>
      <c r="CJ92" s="18">
        <f>'март 2016 '!CJ87+'февраль 2016'!CJ86+'январь 2016'!CJ87</f>
        <v>0</v>
      </c>
      <c r="CK92" s="18">
        <f>'март 2016 '!CK87+'февраль 2016'!CK86+'январь 2016'!CK87</f>
        <v>0</v>
      </c>
      <c r="CL92" s="18">
        <f>'март 2016 '!CL87+'февраль 2016'!CL86+'январь 2016'!CL87</f>
        <v>0</v>
      </c>
      <c r="CM92" s="18">
        <f>'март 2016 '!CM87+'февраль 2016'!CM86+'январь 2016'!CM87</f>
        <v>0</v>
      </c>
      <c r="CN92" s="18">
        <f>'март 2016 '!CN87+'февраль 2016'!CN86+'январь 2016'!CN87</f>
        <v>0</v>
      </c>
      <c r="CO92" s="18">
        <f>'март 2016 '!CO87+'февраль 2016'!CO86+'январь 2016'!CO87</f>
        <v>0</v>
      </c>
      <c r="CP92" s="18">
        <f>'март 2016 '!CP87+'февраль 2016'!CP86+'январь 2016'!CP87</f>
        <v>0</v>
      </c>
      <c r="CQ92" s="18">
        <f>'март 2016 '!CQ87+'февраль 2016'!CQ86+'январь 2016'!CQ87</f>
        <v>0</v>
      </c>
      <c r="CR92" s="18">
        <f>'март 2016 '!CR87+'февраль 2016'!CR86+'январь 2016'!CR87</f>
        <v>0</v>
      </c>
      <c r="CS92" s="18">
        <f>'март 2016 '!CS87+'февраль 2016'!CS86+'январь 2016'!CS87</f>
        <v>0</v>
      </c>
      <c r="CT92" s="18">
        <f>'март 2016 '!CT87+'февраль 2016'!CT86+'январь 2016'!CT87</f>
        <v>0</v>
      </c>
      <c r="CU92" s="18">
        <f>'март 2016 '!CU87+'февраль 2016'!CU86+'январь 2016'!CU87</f>
        <v>0</v>
      </c>
      <c r="CV92" s="18">
        <f>'март 2016 '!CV87+'февраль 2016'!CV86+'январь 2016'!CV87</f>
        <v>0</v>
      </c>
      <c r="CW92" s="18">
        <f>'март 2016 '!CW87+'февраль 2016'!CW86+'январь 2016'!CW87</f>
        <v>0</v>
      </c>
      <c r="CX92" s="18">
        <f>'март 2016 '!CX87+'февраль 2016'!CX86+'январь 2016'!CX87</f>
        <v>0</v>
      </c>
      <c r="CY92" s="18">
        <f>'март 2016 '!CY87+'февраль 2016'!CY86+'январь 2016'!CY87</f>
        <v>0</v>
      </c>
      <c r="CZ92" s="18">
        <f>'март 2016 '!CZ87+'февраль 2016'!CZ86+'январь 2016'!CZ87</f>
        <v>0</v>
      </c>
      <c r="DA92" s="18">
        <f>'март 2016 '!DA87+'февраль 2016'!DA86+'январь 2016'!DA87</f>
        <v>0</v>
      </c>
      <c r="DB92" s="18">
        <f>'март 2016 '!DB87+'февраль 2016'!DB86+'январь 2016'!DB87</f>
        <v>0</v>
      </c>
      <c r="DC92" s="18">
        <f>'март 2016 '!DC87+'февраль 2016'!DC86+'январь 2016'!DC87</f>
        <v>0</v>
      </c>
      <c r="DD92" s="18">
        <f>'март 2016 '!DD87+'февраль 2016'!DD86+'январь 2016'!DD87</f>
        <v>0</v>
      </c>
      <c r="DE92" s="18">
        <f>'март 2016 '!DE87+'февраль 2016'!DE86+'январь 2016'!DE87</f>
        <v>0</v>
      </c>
      <c r="DF92" s="18">
        <f>'март 2016 '!DF87+'февраль 2016'!DF86+'январь 2016'!DF87</f>
        <v>0</v>
      </c>
      <c r="DG92" s="18">
        <f>'март 2016 '!DG87+'февраль 2016'!DG86+'январь 2016'!DG87</f>
        <v>0</v>
      </c>
      <c r="DH92" s="18">
        <f>'март 2016 '!DH87+'февраль 2016'!DH86+'январь 2016'!DH87</f>
        <v>0</v>
      </c>
      <c r="DI92" s="18">
        <f>'март 2016 '!DI87+'февраль 2016'!DI86+'январь 2016'!DI87</f>
        <v>2.8929999999999998</v>
      </c>
      <c r="DJ92" s="18">
        <f>'март 2016 '!DJ87+'февраль 2016'!DJ86+'январь 2016'!DJ87</f>
        <v>0</v>
      </c>
      <c r="DK92" s="18">
        <f>'март 2016 '!DK87+'февраль 2016'!DK86+'январь 2016'!DK87</f>
        <v>2.8929999999999998</v>
      </c>
      <c r="DL92" s="18">
        <f>'март 2016 '!DL87+'февраль 2016'!DL86+'январь 2016'!DL87</f>
        <v>0</v>
      </c>
      <c r="DM92" s="18">
        <f>'март 2016 '!DM87+'февраль 2016'!DM86+'январь 2016'!DM87</f>
        <v>0</v>
      </c>
      <c r="DN92" s="18">
        <f>'март 2016 '!DN87+'февраль 2016'!DN86+'январь 2016'!DN87</f>
        <v>0</v>
      </c>
      <c r="DO92" s="18">
        <f>'март 2016 '!DO87+'февраль 2016'!DO86+'январь 2016'!DO87</f>
        <v>2.8929999999999998</v>
      </c>
      <c r="DP92" s="18">
        <f>'март 2016 '!DP87+'февраль 2016'!DP86+'январь 2016'!DP87</f>
        <v>0</v>
      </c>
      <c r="DQ92" s="18">
        <f>'март 2016 '!DQ87+'февраль 2016'!DQ86+'январь 2016'!DQ87</f>
        <v>0</v>
      </c>
      <c r="DR92" s="18">
        <f>'март 2016 '!DR87+'февраль 2016'!DR86+'январь 2016'!DR87</f>
        <v>0</v>
      </c>
      <c r="DS92" s="18">
        <f>'март 2016 '!DS87+'февраль 2016'!DS86+'январь 2016'!DS87</f>
        <v>0</v>
      </c>
      <c r="DT92" s="18">
        <f>'март 2016 '!DT87+'февраль 2016'!DT86+'январь 2016'!DT87</f>
        <v>0</v>
      </c>
      <c r="DU92" s="18">
        <f>'март 2016 '!DU87+'февраль 2016'!DU86+'январь 2016'!DU87</f>
        <v>0</v>
      </c>
      <c r="DV92" s="18">
        <f>'март 2016 '!DV87+'февраль 2016'!DV86+'январь 2016'!DV87</f>
        <v>0</v>
      </c>
      <c r="DW92" s="18">
        <f>'март 2016 '!DW87+'февраль 2016'!DW86+'январь 2016'!DW87</f>
        <v>0</v>
      </c>
      <c r="DX92" s="18">
        <f>'март 2016 '!DX87+'февраль 2016'!DX86+'январь 2016'!DX87</f>
        <v>0</v>
      </c>
      <c r="DY92" s="18">
        <f>'март 2016 '!DY87+'февраль 2016'!DY86+'январь 2016'!DY87</f>
        <v>2.8929999999999998</v>
      </c>
      <c r="DZ92" s="18">
        <v>2.8929999999999998</v>
      </c>
      <c r="EA92" s="18">
        <v>2.8740000000000001</v>
      </c>
      <c r="EB92" s="18">
        <f>'март 2016 '!EB87+'февраль 2016'!EB86+'январь 2016'!EB87</f>
        <v>0</v>
      </c>
      <c r="EC92" s="18">
        <f>'март 2016 '!EC87+'февраль 2016'!EC86+'январь 2016'!EC87</f>
        <v>2.8929999999999998</v>
      </c>
      <c r="ED92" s="18">
        <f>'март 2016 '!ED87+'февраль 2016'!ED86+'январь 2016'!ED87</f>
        <v>0</v>
      </c>
      <c r="EE92" s="18">
        <f>'март 2016 '!EE87+'февраль 2016'!EE86+'январь 2016'!EE87</f>
        <v>0</v>
      </c>
      <c r="EF92" s="18">
        <f>'март 2016 '!EF87+'февраль 2016'!EF86+'январь 2016'!EF87</f>
        <v>2.8929999999999998</v>
      </c>
      <c r="EG92" s="18">
        <f>'март 2016 '!EG87+'февраль 2016'!EG86+'январь 2016'!EG87</f>
        <v>0</v>
      </c>
      <c r="EH92" s="18">
        <f>'март 2016 '!EH87+'февраль 2016'!EH86+'январь 2016'!EH87</f>
        <v>0</v>
      </c>
      <c r="EI92" s="18">
        <f>'март 2016 '!EI87+'февраль 2016'!EI86+'январь 2016'!EI87</f>
        <v>0</v>
      </c>
      <c r="EJ92" s="18">
        <f>'март 2016 '!EJ87+'февраль 2016'!EJ86+'январь 2016'!EJ87</f>
        <v>0</v>
      </c>
      <c r="EK92" s="18">
        <f>'март 2016 '!EK87+'февраль 2016'!EK86+'январь 2016'!EK87</f>
        <v>0</v>
      </c>
      <c r="EL92" s="18">
        <f>'март 2016 '!EL87+'февраль 2016'!EL86+'январь 2016'!EL87</f>
        <v>0</v>
      </c>
      <c r="EM92" s="18">
        <f>'март 2016 '!EM87+'февраль 2016'!EM86+'январь 2016'!EM87</f>
        <v>0</v>
      </c>
      <c r="EN92" s="18">
        <f>'март 2016 '!EN87+'февраль 2016'!EN86+'январь 2016'!EN87</f>
        <v>0</v>
      </c>
      <c r="EO92" s="18">
        <f>'март 2016 '!EO87+'февраль 2016'!EO86+'январь 2016'!EO87</f>
        <v>0</v>
      </c>
      <c r="EP92" s="18">
        <f>'март 2016 '!EP87+'февраль 2016'!EP86+'январь 2016'!EP87</f>
        <v>0</v>
      </c>
      <c r="EQ92" s="18">
        <f>'март 2016 '!EQ87+'февраль 2016'!EQ86+'январь 2016'!EQ87</f>
        <v>0</v>
      </c>
      <c r="ER92" s="18">
        <f>'март 2016 '!ER87+'февраль 2016'!ER86+'январь 2016'!ER87</f>
        <v>0</v>
      </c>
      <c r="ES92" s="18">
        <f>'март 2016 '!ES87+'февраль 2016'!ES86+'январь 2016'!ES87</f>
        <v>0</v>
      </c>
      <c r="ET92" s="18">
        <f>'март 2016 '!ET87+'февраль 2016'!ET86+'январь 2016'!ET87</f>
        <v>0</v>
      </c>
      <c r="EU92" s="18">
        <f>'март 2016 '!EU87+'февраль 2016'!EU86+'январь 2016'!EU87</f>
        <v>0</v>
      </c>
      <c r="EV92" s="18">
        <f>'март 2016 '!EV87+'февраль 2016'!EV86+'январь 2016'!EV87</f>
        <v>0</v>
      </c>
      <c r="EW92" s="18">
        <f>'март 2016 '!EW87+'февраль 2016'!EW86+'январь 2016'!EW87</f>
        <v>0</v>
      </c>
      <c r="EX92" s="18">
        <f>'март 2016 '!EX87+'февраль 2016'!EX86+'январь 2016'!EX87</f>
        <v>0</v>
      </c>
      <c r="EY92" s="18">
        <f>'март 2016 '!EY87+'февраль 2016'!EY86+'январь 2016'!EY87</f>
        <v>0</v>
      </c>
      <c r="EZ92" s="18">
        <f>'март 2016 '!EZ87+'февраль 2016'!EZ86+'январь 2016'!EZ87</f>
        <v>0</v>
      </c>
      <c r="FA92" s="18">
        <f>'март 2016 '!FA87+'февраль 2016'!FA86+'январь 2016'!FA87</f>
        <v>0</v>
      </c>
      <c r="FB92" s="18">
        <f>'март 2016 '!FB87+'февраль 2016'!FB86+'январь 2016'!FB87</f>
        <v>0</v>
      </c>
      <c r="FC92" s="18">
        <f>'март 2016 '!FC87+'февраль 2016'!FC86+'январь 2016'!FC87</f>
        <v>0</v>
      </c>
      <c r="FD92" s="18">
        <f>'март 2016 '!FD87+'февраль 2016'!FD86+'январь 2016'!FD87</f>
        <v>0</v>
      </c>
      <c r="FE92" s="18">
        <f>'март 2016 '!FE87+'февраль 2016'!FE86+'январь 2016'!FE87</f>
        <v>0</v>
      </c>
      <c r="FF92" s="18">
        <f>'март 2016 '!FF87+'февраль 2016'!FF86+'январь 2016'!FF87</f>
        <v>0</v>
      </c>
      <c r="FG92" s="18">
        <f>'март 2016 '!FG87+'февраль 2016'!FG86+'январь 2016'!FG87</f>
        <v>0</v>
      </c>
      <c r="FH92" s="18">
        <f>'март 2016 '!FH87+'февраль 2016'!FH86+'январь 2016'!FH87</f>
        <v>8.6769999999999996</v>
      </c>
      <c r="FI92" s="18">
        <f>'март 2016 '!FI87+'февраль 2016'!FI86+'январь 2016'!FI87</f>
        <v>0</v>
      </c>
      <c r="FJ92" s="18">
        <f>'март 2016 '!FJ87+'февраль 2016'!FJ86+'январь 2016'!FJ87</f>
        <v>0</v>
      </c>
      <c r="FK92" s="18">
        <f>'март 2016 '!FK87+'февраль 2016'!FK86+'январь 2016'!FK87</f>
        <v>0</v>
      </c>
      <c r="FL92" s="18">
        <f>'март 2016 '!FL87+'февраль 2016'!FL86+'январь 2016'!FL87</f>
        <v>0</v>
      </c>
      <c r="FM92" s="18">
        <f>'март 2016 '!FM87+'февраль 2016'!FM86+'январь 2016'!FM87</f>
        <v>2.8929999999999998</v>
      </c>
      <c r="FN92" s="18">
        <f>'март 2016 '!FN87+'февраль 2016'!FN86+'январь 2016'!FN87</f>
        <v>0</v>
      </c>
      <c r="FO92" s="18">
        <f>'март 2016 '!FO87+'февраль 2016'!FO86+'январь 2016'!FO87</f>
        <v>2.8929999999999998</v>
      </c>
      <c r="FP92" s="18">
        <f>'март 2016 '!FP87+'февраль 2016'!FP86+'январь 2016'!FP87</f>
        <v>0</v>
      </c>
      <c r="FQ92" s="18">
        <f>'март 2016 '!FQ87+'февраль 2016'!FQ86+'январь 2016'!FQ87</f>
        <v>0</v>
      </c>
      <c r="FR92" s="18">
        <f>'март 2016 '!FR87+'февраль 2016'!FR86+'январь 2016'!FR87</f>
        <v>0</v>
      </c>
      <c r="FS92" s="18">
        <f>'март 2016 '!FS87+'февраль 2016'!FS86+'январь 2016'!FS87</f>
        <v>0</v>
      </c>
      <c r="FT92" s="18">
        <f>'март 2016 '!FT87+'февраль 2016'!FT86+'январь 2016'!FT87</f>
        <v>0</v>
      </c>
      <c r="FU92" s="18">
        <f>'март 2016 '!FU87+'февраль 2016'!FU86+'январь 2016'!FU87</f>
        <v>0</v>
      </c>
      <c r="FV92" s="18">
        <f>'март 2016 '!FV87+'февраль 2016'!FV86+'январь 2016'!FV87</f>
        <v>0</v>
      </c>
      <c r="FW92" s="18">
        <f>'март 2016 '!FW87+'февраль 2016'!FW86+'январь 2016'!FW87</f>
        <v>2.8929999999999998</v>
      </c>
      <c r="FX92" s="18">
        <f>'март 2016 '!FX87+'февраль 2016'!FX86+'январь 2016'!FX87</f>
        <v>0</v>
      </c>
      <c r="FY92" s="18">
        <f>'март 2016 '!FY87+'февраль 2016'!FY86+'январь 2016'!FY87</f>
        <v>0</v>
      </c>
      <c r="FZ92" s="18">
        <f>'март 2016 '!FZ87+'февраль 2016'!FZ86+'январь 2016'!FZ87</f>
        <v>0</v>
      </c>
      <c r="GA92" s="18">
        <f>'март 2016 '!GA87+'февраль 2016'!GA86+'январь 2016'!GA87</f>
        <v>0</v>
      </c>
      <c r="GB92" s="18">
        <f>'март 2016 '!GB87+'февраль 2016'!GB86+'январь 2016'!GB87</f>
        <v>0</v>
      </c>
      <c r="GC92" s="18">
        <f>'март 2016 '!GC87+'февраль 2016'!GC86+'январь 2016'!GC87</f>
        <v>0</v>
      </c>
      <c r="GD92" s="18">
        <f>'март 2016 '!GD87+'февраль 2016'!GD86+'январь 2016'!GD87</f>
        <v>0</v>
      </c>
      <c r="GE92" s="18">
        <f>'март 2016 '!GE87+'февраль 2016'!GE86+'январь 2016'!GE87</f>
        <v>0</v>
      </c>
      <c r="GF92" s="18">
        <f>'март 2016 '!GF87+'февраль 2016'!GF86+'январь 2016'!GF87</f>
        <v>0</v>
      </c>
      <c r="GG92" s="18">
        <f>'март 2016 '!GG87+'февраль 2016'!GG86+'январь 2016'!GG87</f>
        <v>0</v>
      </c>
      <c r="GH92" s="18">
        <f>'март 2016 '!GH87+'февраль 2016'!GH86+'январь 2016'!GH87</f>
        <v>0</v>
      </c>
      <c r="GI92" s="18">
        <f>'март 2016 '!GI87+'февраль 2016'!GI86+'январь 2016'!GI87</f>
        <v>0</v>
      </c>
      <c r="GJ92" s="18">
        <f>'март 2016 '!GJ87+'февраль 2016'!GJ86+'январь 2016'!GJ87</f>
        <v>0</v>
      </c>
      <c r="GK92" s="18">
        <f>'март 2016 '!GK87+'февраль 2016'!GK86+'январь 2016'!GK87</f>
        <v>0</v>
      </c>
      <c r="GL92" s="18">
        <f>'март 2016 '!GL87+'февраль 2016'!GL86+'январь 2016'!GL87</f>
        <v>0</v>
      </c>
      <c r="GM92" s="18">
        <f>'март 2016 '!GM87+'февраль 2016'!GM86+'январь 2016'!GM87</f>
        <v>0</v>
      </c>
      <c r="GN92" s="18">
        <f>'март 2016 '!GN87+'февраль 2016'!GN86+'январь 2016'!GN87</f>
        <v>0</v>
      </c>
      <c r="GO92" s="18">
        <f>'март 2016 '!GO87+'февраль 2016'!GO86+'январь 2016'!GO87</f>
        <v>0</v>
      </c>
      <c r="GP92" s="18">
        <f>'март 2016 '!GP87+'февраль 2016'!GP86+'январь 2016'!GP87</f>
        <v>0</v>
      </c>
      <c r="GQ92" s="18">
        <f>'март 2016 '!GQ87+'февраль 2016'!GQ86+'январь 2016'!GQ87</f>
        <v>0</v>
      </c>
      <c r="GR92" s="18">
        <f>'март 2016 '!GR87+'февраль 2016'!GR86+'январь 2016'!GR87</f>
        <v>0</v>
      </c>
      <c r="GS92" s="18">
        <f>'март 2016 '!GS87+'февраль 2016'!GS86+'январь 2016'!GS87</f>
        <v>0</v>
      </c>
      <c r="GT92" s="18">
        <f>'март 2016 '!GT87+'февраль 2016'!GT86+'январь 2016'!GT87</f>
        <v>0</v>
      </c>
      <c r="GU92" s="18">
        <f>'март 2016 '!GU87+'февраль 2016'!GU86+'январь 2016'!GU87</f>
        <v>0</v>
      </c>
      <c r="GV92" s="18">
        <f>'март 2016 '!GV87+'февраль 2016'!GV86+'январь 2016'!GV87</f>
        <v>0</v>
      </c>
      <c r="GW92" s="18">
        <f>'март 2016 '!GW87+'февраль 2016'!GW86+'январь 2016'!GW87</f>
        <v>0</v>
      </c>
      <c r="GX92" s="18">
        <f>'март 2016 '!GX87+'февраль 2016'!GX86+'январь 2016'!GX87</f>
        <v>0</v>
      </c>
      <c r="GY92" s="18">
        <f>'март 2016 '!GY87+'февраль 2016'!GY86+'январь 2016'!GY87</f>
        <v>0</v>
      </c>
      <c r="GZ92" s="18">
        <f>'март 2016 '!GZ87+'февраль 2016'!GZ86+'январь 2016'!GZ87</f>
        <v>0</v>
      </c>
      <c r="HA92" s="18">
        <f>'март 2016 '!HA87+'февраль 2016'!HA86+'январь 2016'!HA87</f>
        <v>0</v>
      </c>
      <c r="HB92" s="18">
        <f>'март 2016 '!HB87+'февраль 2016'!HB86+'январь 2016'!HB87</f>
        <v>0</v>
      </c>
      <c r="HC92" s="18">
        <f>'март 2016 '!HC87+'февраль 2016'!HC86+'январь 2016'!HC87</f>
        <v>0</v>
      </c>
      <c r="HD92" s="18">
        <f>'март 2016 '!HD87+'февраль 2016'!HD86+'январь 2016'!HD87</f>
        <v>0</v>
      </c>
      <c r="HE92" s="18">
        <f>'март 2016 '!HE87+'февраль 2016'!HE86+'январь 2016'!HE87</f>
        <v>0</v>
      </c>
      <c r="HF92" s="18">
        <f>'март 2016 '!HF87+'февраль 2016'!HF86+'январь 2016'!HF87</f>
        <v>0</v>
      </c>
      <c r="HG92" s="18">
        <f>'март 2016 '!HG87+'февраль 2016'!HG86+'январь 2016'!HG87</f>
        <v>0</v>
      </c>
      <c r="HH92" s="18">
        <f>'март 2016 '!HH87+'февраль 2016'!HH86+'январь 2016'!HH87</f>
        <v>0</v>
      </c>
      <c r="HI92" s="18">
        <f>'март 2016 '!HI87+'февраль 2016'!HI86+'январь 2016'!HI87</f>
        <v>0</v>
      </c>
      <c r="HJ92" s="18">
        <f>'март 2016 '!HJ87+'февраль 2016'!HJ86+'январь 2016'!HJ87</f>
        <v>0</v>
      </c>
      <c r="HK92" s="18">
        <f>'март 2016 '!HK87+'февраль 2016'!HK86+'январь 2016'!HK87</f>
        <v>0</v>
      </c>
      <c r="HL92" s="18">
        <f>'март 2016 '!HL87+'февраль 2016'!HL86+'январь 2016'!HL87</f>
        <v>0</v>
      </c>
      <c r="HM92" s="18">
        <f>'март 2016 '!HM87+'февраль 2016'!HM86+'январь 2016'!HM87</f>
        <v>0</v>
      </c>
      <c r="HN92" s="18">
        <f>'март 2016 '!HN87+'февраль 2016'!HN86+'январь 2016'!HN87</f>
        <v>0</v>
      </c>
      <c r="HO92" s="18">
        <f>'март 2016 '!HO87+'февраль 2016'!HO86+'январь 2016'!HO87</f>
        <v>0</v>
      </c>
      <c r="HP92" s="18">
        <f>'март 2016 '!HP87+'февраль 2016'!HP86+'январь 2016'!HP87</f>
        <v>0</v>
      </c>
      <c r="HQ92" s="18">
        <f>'март 2016 '!HQ87+'февраль 2016'!HQ86+'январь 2016'!HQ87</f>
        <v>0</v>
      </c>
      <c r="HR92" s="18">
        <f>'март 2016 '!HR87+'февраль 2016'!HR86+'январь 2016'!HR87</f>
        <v>0</v>
      </c>
      <c r="HS92" s="18">
        <f>'март 2016 '!HS87+'февраль 2016'!HS86+'январь 2016'!HS87</f>
        <v>0</v>
      </c>
      <c r="HT92" s="18">
        <f>'март 2016 '!HT87+'февраль 2016'!HT86+'январь 2016'!HT87</f>
        <v>0</v>
      </c>
      <c r="HU92" s="18">
        <f>'март 2016 '!HU87+'февраль 2016'!HU86+'январь 2016'!HU87</f>
        <v>0</v>
      </c>
      <c r="HV92" s="18">
        <f>'март 2016 '!HV87+'февраль 2016'!HV86+'январь 2016'!HV87</f>
        <v>0</v>
      </c>
      <c r="HW92" s="18">
        <f>'март 2016 '!HW87+'февраль 2016'!HW86+'январь 2016'!HW87</f>
        <v>0</v>
      </c>
      <c r="HX92" s="18">
        <f>'март 2016 '!HX87+'февраль 2016'!HX86+'январь 2016'!HX87</f>
        <v>0</v>
      </c>
      <c r="HY92" s="18">
        <f>'март 2016 '!HY87+'февраль 2016'!HY86+'январь 2016'!HY87</f>
        <v>0</v>
      </c>
      <c r="HZ92" s="18">
        <f>'март 2016 '!HZ87+'февраль 2016'!HZ86+'январь 2016'!HZ87</f>
        <v>0</v>
      </c>
      <c r="IA92" s="18">
        <f>'март 2016 '!IA87+'февраль 2016'!IA86+'январь 2016'!IA87</f>
        <v>0</v>
      </c>
      <c r="IB92" s="18">
        <f>'март 2016 '!IB87+'февраль 2016'!IB86+'январь 2016'!IB87</f>
        <v>0</v>
      </c>
      <c r="IC92" s="18">
        <f>'март 2016 '!IC87+'февраль 2016'!IC86+'январь 2016'!IC87</f>
        <v>0</v>
      </c>
      <c r="ID92" s="18">
        <f>'март 2016 '!ID87+'февраль 2016'!ID86+'январь 2016'!ID87</f>
        <v>0</v>
      </c>
      <c r="IE92" s="18">
        <f>'март 2016 '!IE87+'февраль 2016'!IE86+'январь 2016'!IE87</f>
        <v>0</v>
      </c>
      <c r="IF92" s="18">
        <f>'март 2016 '!IF87+'февраль 2016'!IF86+'январь 2016'!IF87</f>
        <v>0</v>
      </c>
    </row>
    <row r="93" spans="1:240" s="43" customFormat="1" ht="15" customHeight="1">
      <c r="A93" s="11" t="s">
        <v>108</v>
      </c>
      <c r="B93" s="29" t="s">
        <v>109</v>
      </c>
      <c r="C93" s="11" t="s">
        <v>17</v>
      </c>
      <c r="D93" s="30">
        <f>E93+F93</f>
        <v>0</v>
      </c>
      <c r="E93" s="30">
        <f>SUM(G93:IF93)</f>
        <v>0</v>
      </c>
      <c r="F93" s="30">
        <v>0</v>
      </c>
      <c r="G93" s="14">
        <f>'март 2016 '!G88+'февраль 2016'!G87+'январь 2016'!G88</f>
        <v>0</v>
      </c>
      <c r="H93" s="14">
        <f>'март 2016 '!H88+'февраль 2016'!H87+'январь 2016'!H88</f>
        <v>0</v>
      </c>
      <c r="I93" s="14">
        <f>'март 2016 '!I88+'февраль 2016'!I87+'январь 2016'!I88</f>
        <v>0</v>
      </c>
      <c r="J93" s="14">
        <f>'март 2016 '!J88+'февраль 2016'!J87+'январь 2016'!J88</f>
        <v>0</v>
      </c>
      <c r="K93" s="14">
        <f>'март 2016 '!K88+'февраль 2016'!K87+'январь 2016'!K88</f>
        <v>0</v>
      </c>
      <c r="L93" s="14">
        <f>'март 2016 '!L88+'февраль 2016'!L87+'январь 2016'!L88</f>
        <v>0</v>
      </c>
      <c r="M93" s="14">
        <f>'март 2016 '!M88+'февраль 2016'!M87+'январь 2016'!M88</f>
        <v>0</v>
      </c>
      <c r="N93" s="14">
        <f>'март 2016 '!N88+'февраль 2016'!N87+'январь 2016'!N88</f>
        <v>0</v>
      </c>
      <c r="O93" s="14">
        <f>'март 2016 '!O88+'февраль 2016'!O87+'январь 2016'!O88</f>
        <v>0</v>
      </c>
      <c r="P93" s="14">
        <f>'март 2016 '!P88+'февраль 2016'!P87+'январь 2016'!P88</f>
        <v>0</v>
      </c>
      <c r="Q93" s="14">
        <f>'март 2016 '!Q88+'февраль 2016'!Q87+'январь 2016'!Q88</f>
        <v>0</v>
      </c>
      <c r="R93" s="14">
        <f>'март 2016 '!R88+'февраль 2016'!R87+'январь 2016'!R88</f>
        <v>0</v>
      </c>
      <c r="S93" s="14">
        <f>'март 2016 '!S88+'февраль 2016'!S87+'январь 2016'!S88</f>
        <v>0</v>
      </c>
      <c r="T93" s="14">
        <f>'март 2016 '!T88+'февраль 2016'!T87+'январь 2016'!T88</f>
        <v>0</v>
      </c>
      <c r="U93" s="14">
        <f>'март 2016 '!U88+'февраль 2016'!U87+'январь 2016'!U88</f>
        <v>0</v>
      </c>
      <c r="V93" s="14">
        <f>'март 2016 '!V88+'февраль 2016'!V87+'январь 2016'!V88</f>
        <v>0</v>
      </c>
      <c r="W93" s="14">
        <f>'март 2016 '!W88+'февраль 2016'!W87+'январь 2016'!W88</f>
        <v>0</v>
      </c>
      <c r="X93" s="14">
        <f>'март 2016 '!X88+'февраль 2016'!X87+'январь 2016'!X88</f>
        <v>0</v>
      </c>
      <c r="Y93" s="14">
        <f>'март 2016 '!Y88+'февраль 2016'!Y87+'январь 2016'!Y88</f>
        <v>0</v>
      </c>
      <c r="Z93" s="14">
        <f>'март 2016 '!Z88+'февраль 2016'!Z87+'январь 2016'!Z88</f>
        <v>0</v>
      </c>
      <c r="AA93" s="14">
        <f>'март 2016 '!AA88+'февраль 2016'!AA87+'январь 2016'!AA88</f>
        <v>0</v>
      </c>
      <c r="AB93" s="14">
        <f>'март 2016 '!AB88+'февраль 2016'!AB87+'январь 2016'!AB88</f>
        <v>0</v>
      </c>
      <c r="AC93" s="14">
        <f>'март 2016 '!AC88+'февраль 2016'!AC87+'январь 2016'!AC88</f>
        <v>0</v>
      </c>
      <c r="AD93" s="14">
        <f>'март 2016 '!AD88+'февраль 2016'!AD87+'январь 2016'!AD88</f>
        <v>0</v>
      </c>
      <c r="AE93" s="14">
        <f>'март 2016 '!AE88+'февраль 2016'!AE87+'январь 2016'!AE88</f>
        <v>0</v>
      </c>
      <c r="AF93" s="14">
        <f>'март 2016 '!AF88+'февраль 2016'!AF87+'январь 2016'!AF88</f>
        <v>0</v>
      </c>
      <c r="AG93" s="14">
        <f>'март 2016 '!AG88+'февраль 2016'!AG87+'январь 2016'!AG88</f>
        <v>0</v>
      </c>
      <c r="AH93" s="14">
        <f>'март 2016 '!AH88+'февраль 2016'!AH87+'январь 2016'!AH88</f>
        <v>0</v>
      </c>
      <c r="AI93" s="14">
        <f>'март 2016 '!AI88+'февраль 2016'!AI87+'январь 2016'!AI88</f>
        <v>0</v>
      </c>
      <c r="AJ93" s="14">
        <f>'март 2016 '!AJ88+'февраль 2016'!AJ87+'январь 2016'!AJ88</f>
        <v>0</v>
      </c>
      <c r="AK93" s="14">
        <f>'март 2016 '!AK88+'февраль 2016'!AK87+'январь 2016'!AK88</f>
        <v>0</v>
      </c>
      <c r="AL93" s="14">
        <f>'март 2016 '!AL88+'февраль 2016'!AL87+'январь 2016'!AL88</f>
        <v>0</v>
      </c>
      <c r="AM93" s="14">
        <f>'март 2016 '!AM88+'февраль 2016'!AM87+'январь 2016'!AM88</f>
        <v>0</v>
      </c>
      <c r="AN93" s="14">
        <f>'март 2016 '!AN88+'февраль 2016'!AN87+'январь 2016'!AN88</f>
        <v>0</v>
      </c>
      <c r="AO93" s="14">
        <f>'март 2016 '!AO88+'февраль 2016'!AO87+'январь 2016'!AO88</f>
        <v>0</v>
      </c>
      <c r="AP93" s="14">
        <f>'март 2016 '!AP88+'февраль 2016'!AP87+'январь 2016'!AP88</f>
        <v>0</v>
      </c>
      <c r="AQ93" s="14">
        <f>'март 2016 '!AQ88+'февраль 2016'!AQ87+'январь 2016'!AQ88</f>
        <v>0</v>
      </c>
      <c r="AR93" s="14">
        <f>'март 2016 '!AR88+'февраль 2016'!AR87+'январь 2016'!AR88</f>
        <v>0</v>
      </c>
      <c r="AS93" s="14">
        <f>'март 2016 '!AS88+'февраль 2016'!AS87+'январь 2016'!AS88</f>
        <v>0</v>
      </c>
      <c r="AT93" s="14">
        <f>'март 2016 '!AT88+'февраль 2016'!AT87+'январь 2016'!AT88</f>
        <v>0</v>
      </c>
      <c r="AU93" s="14">
        <f>'март 2016 '!AU88+'февраль 2016'!AU87+'январь 2016'!AU88</f>
        <v>0</v>
      </c>
      <c r="AV93" s="14">
        <f>'март 2016 '!AV88+'февраль 2016'!AV87+'январь 2016'!AV88</f>
        <v>0</v>
      </c>
      <c r="AW93" s="14">
        <f>'март 2016 '!AW88+'февраль 2016'!AW87+'январь 2016'!AW88</f>
        <v>0</v>
      </c>
      <c r="AX93" s="14">
        <f>'март 2016 '!AX88+'февраль 2016'!AX87+'январь 2016'!AX88</f>
        <v>0</v>
      </c>
      <c r="AY93" s="14">
        <f>'март 2016 '!AY88+'февраль 2016'!AY87+'январь 2016'!AY88</f>
        <v>0</v>
      </c>
      <c r="AZ93" s="14">
        <f>'март 2016 '!AZ88+'февраль 2016'!AZ87+'январь 2016'!AZ88</f>
        <v>0</v>
      </c>
      <c r="BA93" s="14">
        <f>'март 2016 '!BA88+'февраль 2016'!BA87+'январь 2016'!BA88</f>
        <v>0</v>
      </c>
      <c r="BB93" s="14">
        <f>'март 2016 '!BB88+'февраль 2016'!BB87+'январь 2016'!BB88</f>
        <v>0</v>
      </c>
      <c r="BC93" s="14">
        <f>'март 2016 '!BC88+'февраль 2016'!BC87+'январь 2016'!BC88</f>
        <v>0</v>
      </c>
      <c r="BD93" s="14">
        <f>'март 2016 '!BD88+'февраль 2016'!BD87+'январь 2016'!BD88</f>
        <v>0</v>
      </c>
      <c r="BE93" s="14">
        <f>'март 2016 '!BE88+'февраль 2016'!BE87+'январь 2016'!BE88</f>
        <v>0</v>
      </c>
      <c r="BF93" s="14">
        <f>'март 2016 '!BF88+'февраль 2016'!BF87+'январь 2016'!BF88</f>
        <v>0</v>
      </c>
      <c r="BG93" s="14">
        <f>'март 2016 '!BG88+'февраль 2016'!BG87+'январь 2016'!BG88</f>
        <v>0</v>
      </c>
      <c r="BH93" s="14">
        <f>'март 2016 '!BH88+'февраль 2016'!BH87+'январь 2016'!BH88</f>
        <v>0</v>
      </c>
      <c r="BI93" s="14">
        <f>'март 2016 '!BI88+'февраль 2016'!BI87+'январь 2016'!BI88</f>
        <v>0</v>
      </c>
      <c r="BJ93" s="14">
        <f>'март 2016 '!BJ88+'февраль 2016'!BJ87+'январь 2016'!BJ88</f>
        <v>0</v>
      </c>
      <c r="BK93" s="14">
        <f>'март 2016 '!BK88+'февраль 2016'!BK87+'январь 2016'!BK88</f>
        <v>0</v>
      </c>
      <c r="BL93" s="14">
        <f>'март 2016 '!BL88+'февраль 2016'!BL87+'январь 2016'!BL88</f>
        <v>0</v>
      </c>
      <c r="BM93" s="14">
        <f>'март 2016 '!BM88+'февраль 2016'!BM87+'январь 2016'!BM88</f>
        <v>0</v>
      </c>
      <c r="BN93" s="14">
        <f>'март 2016 '!BN88+'февраль 2016'!BN87+'январь 2016'!BN88</f>
        <v>0</v>
      </c>
      <c r="BO93" s="14">
        <f>'март 2016 '!BO88+'февраль 2016'!BO87+'январь 2016'!BO88</f>
        <v>0</v>
      </c>
      <c r="BP93" s="14">
        <f>'март 2016 '!BP88+'февраль 2016'!BP87+'январь 2016'!BP88</f>
        <v>0</v>
      </c>
      <c r="BQ93" s="14">
        <f>'март 2016 '!BQ88+'февраль 2016'!BQ87+'январь 2016'!BQ88</f>
        <v>0</v>
      </c>
      <c r="BR93" s="14">
        <f>'март 2016 '!BR88+'февраль 2016'!BR87+'январь 2016'!BR88</f>
        <v>0</v>
      </c>
      <c r="BS93" s="14">
        <f>'март 2016 '!BS88+'февраль 2016'!BS87+'январь 2016'!BS88</f>
        <v>0</v>
      </c>
      <c r="BT93" s="14">
        <f>'март 2016 '!BT88+'февраль 2016'!BT87+'январь 2016'!BT88</f>
        <v>0</v>
      </c>
      <c r="BU93" s="14">
        <f>'март 2016 '!BU88+'февраль 2016'!BU87+'январь 2016'!BU88</f>
        <v>0</v>
      </c>
      <c r="BV93" s="14">
        <f>'март 2016 '!BV88+'февраль 2016'!BV87+'январь 2016'!BV88</f>
        <v>0</v>
      </c>
      <c r="BW93" s="14">
        <f>'март 2016 '!BW88+'февраль 2016'!BW87+'январь 2016'!BW88</f>
        <v>0</v>
      </c>
      <c r="BX93" s="14">
        <f>'март 2016 '!BX88+'февраль 2016'!BX87+'январь 2016'!BX88</f>
        <v>0</v>
      </c>
      <c r="BY93" s="14">
        <f>'март 2016 '!BY88+'февраль 2016'!BY87+'январь 2016'!BY88</f>
        <v>0</v>
      </c>
      <c r="BZ93" s="14">
        <f>'март 2016 '!BZ88+'февраль 2016'!BZ87+'январь 2016'!BZ88</f>
        <v>0</v>
      </c>
      <c r="CA93" s="14">
        <f>'март 2016 '!CA88+'февраль 2016'!CA87+'январь 2016'!CA88</f>
        <v>0</v>
      </c>
      <c r="CB93" s="14">
        <f>'март 2016 '!CB88+'февраль 2016'!CB87+'январь 2016'!CB88</f>
        <v>0</v>
      </c>
      <c r="CC93" s="14">
        <f>'март 2016 '!CC88+'февраль 2016'!CC87+'январь 2016'!CC88</f>
        <v>0</v>
      </c>
      <c r="CD93" s="14">
        <f>'март 2016 '!CD88+'февраль 2016'!CD87+'январь 2016'!CD88</f>
        <v>0</v>
      </c>
      <c r="CE93" s="14">
        <f>'март 2016 '!CE88+'февраль 2016'!CE87+'январь 2016'!CE88</f>
        <v>0</v>
      </c>
      <c r="CF93" s="14">
        <f>'март 2016 '!CF88+'февраль 2016'!CF87+'январь 2016'!CF88</f>
        <v>0</v>
      </c>
      <c r="CG93" s="14">
        <f>'март 2016 '!CG88+'февраль 2016'!CG87+'январь 2016'!CG88</f>
        <v>0</v>
      </c>
      <c r="CH93" s="14">
        <f>'март 2016 '!CH88+'февраль 2016'!CH87+'январь 2016'!CH88</f>
        <v>0</v>
      </c>
      <c r="CI93" s="14">
        <f>'март 2016 '!CI88+'февраль 2016'!CI87+'январь 2016'!CI88</f>
        <v>0</v>
      </c>
      <c r="CJ93" s="14">
        <f>'март 2016 '!CJ88+'февраль 2016'!CJ87+'январь 2016'!CJ88</f>
        <v>0</v>
      </c>
      <c r="CK93" s="14">
        <f>'март 2016 '!CK88+'февраль 2016'!CK87+'январь 2016'!CK88</f>
        <v>0</v>
      </c>
      <c r="CL93" s="14">
        <f>'март 2016 '!CL88+'февраль 2016'!CL87+'январь 2016'!CL88</f>
        <v>0</v>
      </c>
      <c r="CM93" s="14">
        <f>'март 2016 '!CM88+'февраль 2016'!CM87+'январь 2016'!CM88</f>
        <v>0</v>
      </c>
      <c r="CN93" s="14">
        <f>'март 2016 '!CN88+'февраль 2016'!CN87+'январь 2016'!CN88</f>
        <v>0</v>
      </c>
      <c r="CO93" s="14">
        <f>'март 2016 '!CO88+'февраль 2016'!CO87+'январь 2016'!CO88</f>
        <v>0</v>
      </c>
      <c r="CP93" s="14">
        <f>'март 2016 '!CP88+'февраль 2016'!CP87+'январь 2016'!CP88</f>
        <v>0</v>
      </c>
      <c r="CQ93" s="14">
        <f>'март 2016 '!CQ88+'февраль 2016'!CQ87+'январь 2016'!CQ88</f>
        <v>0</v>
      </c>
      <c r="CR93" s="14">
        <f>'март 2016 '!CR88+'февраль 2016'!CR87+'январь 2016'!CR88</f>
        <v>0</v>
      </c>
      <c r="CS93" s="14">
        <f>'март 2016 '!CS88+'февраль 2016'!CS87+'январь 2016'!CS88</f>
        <v>0</v>
      </c>
      <c r="CT93" s="14">
        <f>'март 2016 '!CT88+'февраль 2016'!CT87+'январь 2016'!CT88</f>
        <v>0</v>
      </c>
      <c r="CU93" s="14">
        <f>'март 2016 '!CU88+'февраль 2016'!CU87+'январь 2016'!CU88</f>
        <v>0</v>
      </c>
      <c r="CV93" s="14">
        <f>'март 2016 '!CV88+'февраль 2016'!CV87+'январь 2016'!CV88</f>
        <v>0</v>
      </c>
      <c r="CW93" s="14">
        <f>'март 2016 '!CW88+'февраль 2016'!CW87+'январь 2016'!CW88</f>
        <v>0</v>
      </c>
      <c r="CX93" s="14">
        <f>'март 2016 '!CX88+'февраль 2016'!CX87+'январь 2016'!CX88</f>
        <v>0</v>
      </c>
      <c r="CY93" s="14">
        <f>'март 2016 '!CY88+'февраль 2016'!CY87+'январь 2016'!CY88</f>
        <v>0</v>
      </c>
      <c r="CZ93" s="14">
        <f>'март 2016 '!CZ88+'февраль 2016'!CZ87+'январь 2016'!CZ88</f>
        <v>0</v>
      </c>
      <c r="DA93" s="14">
        <f>'март 2016 '!DA88+'февраль 2016'!DA87+'январь 2016'!DA88</f>
        <v>0</v>
      </c>
      <c r="DB93" s="14">
        <f>'март 2016 '!DB88+'февраль 2016'!DB87+'январь 2016'!DB88</f>
        <v>0</v>
      </c>
      <c r="DC93" s="14">
        <f>'март 2016 '!DC88+'февраль 2016'!DC87+'январь 2016'!DC88</f>
        <v>0</v>
      </c>
      <c r="DD93" s="14">
        <f>'март 2016 '!DD88+'февраль 2016'!DD87+'январь 2016'!DD88</f>
        <v>0</v>
      </c>
      <c r="DE93" s="14">
        <f>'март 2016 '!DE88+'февраль 2016'!DE87+'январь 2016'!DE88</f>
        <v>0</v>
      </c>
      <c r="DF93" s="14">
        <f>'март 2016 '!DF88+'февраль 2016'!DF87+'январь 2016'!DF88</f>
        <v>0</v>
      </c>
      <c r="DG93" s="14">
        <f>'март 2016 '!DG88+'февраль 2016'!DG87+'январь 2016'!DG88</f>
        <v>0</v>
      </c>
      <c r="DH93" s="14">
        <f>'март 2016 '!DH88+'февраль 2016'!DH87+'январь 2016'!DH88</f>
        <v>0</v>
      </c>
      <c r="DI93" s="14">
        <f>'март 2016 '!DI88+'февраль 2016'!DI87+'январь 2016'!DI88</f>
        <v>0</v>
      </c>
      <c r="DJ93" s="14">
        <f>'март 2016 '!DJ88+'февраль 2016'!DJ87+'январь 2016'!DJ88</f>
        <v>0</v>
      </c>
      <c r="DK93" s="14">
        <f>'март 2016 '!DK88+'февраль 2016'!DK87+'январь 2016'!DK88</f>
        <v>0</v>
      </c>
      <c r="DL93" s="14">
        <f>'март 2016 '!DL88+'февраль 2016'!DL87+'январь 2016'!DL88</f>
        <v>0</v>
      </c>
      <c r="DM93" s="14">
        <f>'март 2016 '!DM88+'февраль 2016'!DM87+'январь 2016'!DM88</f>
        <v>0</v>
      </c>
      <c r="DN93" s="14">
        <f>'март 2016 '!DN88+'февраль 2016'!DN87+'январь 2016'!DN88</f>
        <v>0</v>
      </c>
      <c r="DO93" s="14">
        <f>'март 2016 '!DO88+'февраль 2016'!DO87+'январь 2016'!DO88</f>
        <v>0</v>
      </c>
      <c r="DP93" s="14">
        <f>'март 2016 '!DP88+'февраль 2016'!DP87+'январь 2016'!DP88</f>
        <v>0</v>
      </c>
      <c r="DQ93" s="14">
        <f>'март 2016 '!DQ88+'февраль 2016'!DQ87+'январь 2016'!DQ88</f>
        <v>0</v>
      </c>
      <c r="DR93" s="14">
        <f>'март 2016 '!DR88+'февраль 2016'!DR87+'январь 2016'!DR88</f>
        <v>0</v>
      </c>
      <c r="DS93" s="14">
        <f>'март 2016 '!DS88+'февраль 2016'!DS87+'январь 2016'!DS88</f>
        <v>0</v>
      </c>
      <c r="DT93" s="14">
        <f>'март 2016 '!DT88+'февраль 2016'!DT87+'январь 2016'!DT88</f>
        <v>0</v>
      </c>
      <c r="DU93" s="14">
        <f>'март 2016 '!DU88+'февраль 2016'!DU87+'январь 2016'!DU88</f>
        <v>0</v>
      </c>
      <c r="DV93" s="14">
        <f>'март 2016 '!DV88+'февраль 2016'!DV87+'январь 2016'!DV88</f>
        <v>0</v>
      </c>
      <c r="DW93" s="14">
        <f>'март 2016 '!DW88+'февраль 2016'!DW87+'январь 2016'!DW88</f>
        <v>0</v>
      </c>
      <c r="DX93" s="14">
        <f>'март 2016 '!DX88+'февраль 2016'!DX87+'январь 2016'!DX88</f>
        <v>0</v>
      </c>
      <c r="DY93" s="14">
        <f>'март 2016 '!DY88+'февраль 2016'!DY87+'январь 2016'!DY88</f>
        <v>0</v>
      </c>
      <c r="DZ93" s="14">
        <f>'март 2016 '!DZ88+'февраль 2016'!DZ87+'январь 2016'!DZ88</f>
        <v>0</v>
      </c>
      <c r="EA93" s="14">
        <f>'март 2016 '!EA88+'февраль 2016'!EA87+'январь 2016'!EA88</f>
        <v>0</v>
      </c>
      <c r="EB93" s="14">
        <f>'март 2016 '!EB88+'февраль 2016'!EB87+'январь 2016'!EB88</f>
        <v>0</v>
      </c>
      <c r="EC93" s="14">
        <f>'март 2016 '!EC88+'февраль 2016'!EC87+'январь 2016'!EC88</f>
        <v>0</v>
      </c>
      <c r="ED93" s="14">
        <f>'март 2016 '!ED88+'февраль 2016'!ED87+'январь 2016'!ED88</f>
        <v>0</v>
      </c>
      <c r="EE93" s="14">
        <f>'март 2016 '!EE88+'февраль 2016'!EE87+'январь 2016'!EE88</f>
        <v>0</v>
      </c>
      <c r="EF93" s="14">
        <f>'март 2016 '!EF88+'февраль 2016'!EF87+'январь 2016'!EF88</f>
        <v>0</v>
      </c>
      <c r="EG93" s="14">
        <f>'март 2016 '!EG88+'февраль 2016'!EG87+'январь 2016'!EG88</f>
        <v>0</v>
      </c>
      <c r="EH93" s="14">
        <f>'март 2016 '!EH88+'февраль 2016'!EH87+'январь 2016'!EH88</f>
        <v>0</v>
      </c>
      <c r="EI93" s="14">
        <f>'март 2016 '!EI88+'февраль 2016'!EI87+'январь 2016'!EI88</f>
        <v>0</v>
      </c>
      <c r="EJ93" s="14">
        <f>'март 2016 '!EJ88+'февраль 2016'!EJ87+'январь 2016'!EJ88</f>
        <v>0</v>
      </c>
      <c r="EK93" s="14">
        <f>'март 2016 '!EK88+'февраль 2016'!EK87+'январь 2016'!EK88</f>
        <v>0</v>
      </c>
      <c r="EL93" s="14">
        <f>'март 2016 '!EL88+'февраль 2016'!EL87+'январь 2016'!EL88</f>
        <v>0</v>
      </c>
      <c r="EM93" s="14">
        <f>'март 2016 '!EM88+'февраль 2016'!EM87+'январь 2016'!EM88</f>
        <v>0</v>
      </c>
      <c r="EN93" s="14">
        <f>'март 2016 '!EN88+'февраль 2016'!EN87+'январь 2016'!EN88</f>
        <v>0</v>
      </c>
      <c r="EO93" s="14">
        <f>'март 2016 '!EO88+'февраль 2016'!EO87+'январь 2016'!EO88</f>
        <v>0</v>
      </c>
      <c r="EP93" s="14">
        <f>'март 2016 '!EP88+'февраль 2016'!EP87+'январь 2016'!EP88</f>
        <v>0</v>
      </c>
      <c r="EQ93" s="14">
        <f>'март 2016 '!EQ88+'февраль 2016'!EQ87+'январь 2016'!EQ88</f>
        <v>0</v>
      </c>
      <c r="ER93" s="14">
        <f>'март 2016 '!ER88+'февраль 2016'!ER87+'январь 2016'!ER88</f>
        <v>0</v>
      </c>
      <c r="ES93" s="14">
        <f>'март 2016 '!ES88+'февраль 2016'!ES87+'январь 2016'!ES88</f>
        <v>0</v>
      </c>
      <c r="ET93" s="14">
        <f>'март 2016 '!ET88+'февраль 2016'!ET87+'январь 2016'!ET88</f>
        <v>0</v>
      </c>
      <c r="EU93" s="14">
        <f>'март 2016 '!EU88+'февраль 2016'!EU87+'январь 2016'!EU88</f>
        <v>0</v>
      </c>
      <c r="EV93" s="14">
        <f>'март 2016 '!EV88+'февраль 2016'!EV87+'январь 2016'!EV88</f>
        <v>0</v>
      </c>
      <c r="EW93" s="14">
        <f>'март 2016 '!EW88+'февраль 2016'!EW87+'январь 2016'!EW88</f>
        <v>0</v>
      </c>
      <c r="EX93" s="14">
        <f>'март 2016 '!EX88+'февраль 2016'!EX87+'январь 2016'!EX88</f>
        <v>0</v>
      </c>
      <c r="EY93" s="14">
        <f>'март 2016 '!EY88+'февраль 2016'!EY87+'январь 2016'!EY88</f>
        <v>0</v>
      </c>
      <c r="EZ93" s="14">
        <f>'март 2016 '!EZ88+'февраль 2016'!EZ87+'январь 2016'!EZ88</f>
        <v>0</v>
      </c>
      <c r="FA93" s="14">
        <f>'март 2016 '!FA88+'февраль 2016'!FA87+'январь 2016'!FA88</f>
        <v>0</v>
      </c>
      <c r="FB93" s="14">
        <f>'март 2016 '!FB88+'февраль 2016'!FB87+'январь 2016'!FB88</f>
        <v>0</v>
      </c>
      <c r="FC93" s="14">
        <f>'март 2016 '!FC88+'февраль 2016'!FC87+'январь 2016'!FC88</f>
        <v>0</v>
      </c>
      <c r="FD93" s="14">
        <f>'март 2016 '!FD88+'февраль 2016'!FD87+'январь 2016'!FD88</f>
        <v>0</v>
      </c>
      <c r="FE93" s="14">
        <f>'март 2016 '!FE88+'февраль 2016'!FE87+'январь 2016'!FE88</f>
        <v>0</v>
      </c>
      <c r="FF93" s="14">
        <f>'март 2016 '!FF88+'февраль 2016'!FF87+'январь 2016'!FF88</f>
        <v>0</v>
      </c>
      <c r="FG93" s="14">
        <f>'март 2016 '!FG88+'февраль 2016'!FG87+'январь 2016'!FG88</f>
        <v>0</v>
      </c>
      <c r="FH93" s="14">
        <f>'март 2016 '!FH88+'февраль 2016'!FH87+'январь 2016'!FH88</f>
        <v>0</v>
      </c>
      <c r="FI93" s="14">
        <f>'март 2016 '!FI88+'февраль 2016'!FI87+'январь 2016'!FI88</f>
        <v>0</v>
      </c>
      <c r="FJ93" s="14">
        <f>'март 2016 '!FJ88+'февраль 2016'!FJ87+'январь 2016'!FJ88</f>
        <v>0</v>
      </c>
      <c r="FK93" s="14">
        <f>'март 2016 '!FK88+'февраль 2016'!FK87+'январь 2016'!FK88</f>
        <v>0</v>
      </c>
      <c r="FL93" s="14">
        <f>'март 2016 '!FL88+'февраль 2016'!FL87+'январь 2016'!FL88</f>
        <v>0</v>
      </c>
      <c r="FM93" s="14">
        <f>'март 2016 '!FM88+'февраль 2016'!FM87+'январь 2016'!FM88</f>
        <v>0</v>
      </c>
      <c r="FN93" s="14">
        <f>'март 2016 '!FN88+'февраль 2016'!FN87+'январь 2016'!FN88</f>
        <v>0</v>
      </c>
      <c r="FO93" s="14">
        <f>'март 2016 '!FO88+'февраль 2016'!FO87+'январь 2016'!FO88</f>
        <v>0</v>
      </c>
      <c r="FP93" s="14">
        <f>'март 2016 '!FP88+'февраль 2016'!FP87+'январь 2016'!FP88</f>
        <v>0</v>
      </c>
      <c r="FQ93" s="14">
        <f>'март 2016 '!FQ88+'февраль 2016'!FQ87+'январь 2016'!FQ88</f>
        <v>0</v>
      </c>
      <c r="FR93" s="14">
        <f>'март 2016 '!FR88+'февраль 2016'!FR87+'январь 2016'!FR88</f>
        <v>0</v>
      </c>
      <c r="FS93" s="14">
        <f>'март 2016 '!FS88+'февраль 2016'!FS87+'январь 2016'!FS88</f>
        <v>0</v>
      </c>
      <c r="FT93" s="14">
        <f>'март 2016 '!FT88+'февраль 2016'!FT87+'январь 2016'!FT88</f>
        <v>0</v>
      </c>
      <c r="FU93" s="14">
        <f>'март 2016 '!FU88+'февраль 2016'!FU87+'январь 2016'!FU88</f>
        <v>0</v>
      </c>
      <c r="FV93" s="14">
        <f>'март 2016 '!FV88+'февраль 2016'!FV87+'январь 2016'!FV88</f>
        <v>0</v>
      </c>
      <c r="FW93" s="14">
        <f>'март 2016 '!FW88+'февраль 2016'!FW87+'январь 2016'!FW88</f>
        <v>0</v>
      </c>
      <c r="FX93" s="14">
        <f>'март 2016 '!FX88+'февраль 2016'!FX87+'январь 2016'!FX88</f>
        <v>0</v>
      </c>
      <c r="FY93" s="14">
        <f>'март 2016 '!FY88+'февраль 2016'!FY87+'январь 2016'!FY88</f>
        <v>0</v>
      </c>
      <c r="FZ93" s="14">
        <f>'март 2016 '!FZ88+'февраль 2016'!FZ87+'январь 2016'!FZ88</f>
        <v>0</v>
      </c>
      <c r="GA93" s="14">
        <f>'март 2016 '!GA88+'февраль 2016'!GA87+'январь 2016'!GA88</f>
        <v>0</v>
      </c>
      <c r="GB93" s="14">
        <f>'март 2016 '!GB88+'февраль 2016'!GB87+'январь 2016'!GB88</f>
        <v>0</v>
      </c>
      <c r="GC93" s="14">
        <f>'март 2016 '!GC88+'февраль 2016'!GC87+'январь 2016'!GC88</f>
        <v>0</v>
      </c>
      <c r="GD93" s="14">
        <f>'март 2016 '!GD88+'февраль 2016'!GD87+'январь 2016'!GD88</f>
        <v>0</v>
      </c>
      <c r="GE93" s="14">
        <f>'март 2016 '!GE88+'февраль 2016'!GE87+'январь 2016'!GE88</f>
        <v>0</v>
      </c>
      <c r="GF93" s="14">
        <f>'март 2016 '!GF88+'февраль 2016'!GF87+'январь 2016'!GF88</f>
        <v>0</v>
      </c>
      <c r="GG93" s="14">
        <f>'март 2016 '!GG88+'февраль 2016'!GG87+'январь 2016'!GG88</f>
        <v>0</v>
      </c>
      <c r="GH93" s="14">
        <f>'март 2016 '!GH88+'февраль 2016'!GH87+'январь 2016'!GH88</f>
        <v>0</v>
      </c>
      <c r="GI93" s="14">
        <f>'март 2016 '!GI88+'февраль 2016'!GI87+'январь 2016'!GI88</f>
        <v>0</v>
      </c>
      <c r="GJ93" s="14">
        <f>'март 2016 '!GJ88+'февраль 2016'!GJ87+'январь 2016'!GJ88</f>
        <v>0</v>
      </c>
      <c r="GK93" s="14">
        <f>'март 2016 '!GK88+'февраль 2016'!GK87+'январь 2016'!GK88</f>
        <v>0</v>
      </c>
      <c r="GL93" s="14">
        <f>'март 2016 '!GL88+'февраль 2016'!GL87+'январь 2016'!GL88</f>
        <v>0</v>
      </c>
      <c r="GM93" s="14">
        <f>'март 2016 '!GM88+'февраль 2016'!GM87+'январь 2016'!GM88</f>
        <v>0</v>
      </c>
      <c r="GN93" s="14">
        <f>'март 2016 '!GN88+'февраль 2016'!GN87+'январь 2016'!GN88</f>
        <v>0</v>
      </c>
      <c r="GO93" s="14">
        <f>'март 2016 '!GO88+'февраль 2016'!GO87+'январь 2016'!GO88</f>
        <v>0</v>
      </c>
      <c r="GP93" s="14">
        <f>'март 2016 '!GP88+'февраль 2016'!GP87+'январь 2016'!GP88</f>
        <v>0</v>
      </c>
      <c r="GQ93" s="14">
        <f>'март 2016 '!GQ88+'февраль 2016'!GQ87+'январь 2016'!GQ88</f>
        <v>0</v>
      </c>
      <c r="GR93" s="14">
        <f>'март 2016 '!GR88+'февраль 2016'!GR87+'январь 2016'!GR88</f>
        <v>0</v>
      </c>
      <c r="GS93" s="14">
        <f>'март 2016 '!GS88+'февраль 2016'!GS87+'январь 2016'!GS88</f>
        <v>0</v>
      </c>
      <c r="GT93" s="14">
        <f>'март 2016 '!GT88+'февраль 2016'!GT87+'январь 2016'!GT88</f>
        <v>0</v>
      </c>
      <c r="GU93" s="14">
        <f>'март 2016 '!GU88+'февраль 2016'!GU87+'январь 2016'!GU88</f>
        <v>0</v>
      </c>
      <c r="GV93" s="14">
        <f>'март 2016 '!GV88+'февраль 2016'!GV87+'январь 2016'!GV88</f>
        <v>0</v>
      </c>
      <c r="GW93" s="14">
        <f>'март 2016 '!GW88+'февраль 2016'!GW87+'январь 2016'!GW88</f>
        <v>0</v>
      </c>
      <c r="GX93" s="14">
        <f>'март 2016 '!GX88+'февраль 2016'!GX87+'январь 2016'!GX88</f>
        <v>0</v>
      </c>
      <c r="GY93" s="14">
        <f>'март 2016 '!GY88+'февраль 2016'!GY87+'январь 2016'!GY88</f>
        <v>0</v>
      </c>
      <c r="GZ93" s="14">
        <f>'март 2016 '!GZ88+'февраль 2016'!GZ87+'январь 2016'!GZ88</f>
        <v>0</v>
      </c>
      <c r="HA93" s="14">
        <f>'март 2016 '!HA88+'февраль 2016'!HA87+'январь 2016'!HA88</f>
        <v>0</v>
      </c>
      <c r="HB93" s="14">
        <f>'март 2016 '!HB88+'февраль 2016'!HB87+'январь 2016'!HB88</f>
        <v>0</v>
      </c>
      <c r="HC93" s="14">
        <f>'март 2016 '!HC88+'февраль 2016'!HC87+'январь 2016'!HC88</f>
        <v>0</v>
      </c>
      <c r="HD93" s="14">
        <f>'март 2016 '!HD88+'февраль 2016'!HD87+'январь 2016'!HD88</f>
        <v>0</v>
      </c>
      <c r="HE93" s="14">
        <f>'март 2016 '!HE88+'февраль 2016'!HE87+'январь 2016'!HE88</f>
        <v>0</v>
      </c>
      <c r="HF93" s="14">
        <f>'март 2016 '!HF88+'февраль 2016'!HF87+'январь 2016'!HF88</f>
        <v>0</v>
      </c>
      <c r="HG93" s="14">
        <f>'март 2016 '!HG88+'февраль 2016'!HG87+'январь 2016'!HG88</f>
        <v>0</v>
      </c>
      <c r="HH93" s="14">
        <f>'март 2016 '!HH88+'февраль 2016'!HH87+'январь 2016'!HH88</f>
        <v>0</v>
      </c>
      <c r="HI93" s="14">
        <f>'март 2016 '!HI88+'февраль 2016'!HI87+'январь 2016'!HI88</f>
        <v>0</v>
      </c>
      <c r="HJ93" s="14">
        <f>'март 2016 '!HJ88+'февраль 2016'!HJ87+'январь 2016'!HJ88</f>
        <v>0</v>
      </c>
      <c r="HK93" s="14">
        <f>'март 2016 '!HK88+'февраль 2016'!HK87+'январь 2016'!HK88</f>
        <v>0</v>
      </c>
      <c r="HL93" s="14">
        <f>'март 2016 '!HL88+'февраль 2016'!HL87+'январь 2016'!HL88</f>
        <v>0</v>
      </c>
      <c r="HM93" s="14">
        <f>'март 2016 '!HM88+'февраль 2016'!HM87+'январь 2016'!HM88</f>
        <v>0</v>
      </c>
      <c r="HN93" s="14">
        <f>'март 2016 '!HN88+'февраль 2016'!HN87+'январь 2016'!HN88</f>
        <v>0</v>
      </c>
      <c r="HO93" s="14">
        <f>'март 2016 '!HO88+'февраль 2016'!HO87+'январь 2016'!HO88</f>
        <v>0</v>
      </c>
      <c r="HP93" s="14">
        <f>'март 2016 '!HP88+'февраль 2016'!HP87+'январь 2016'!HP88</f>
        <v>0</v>
      </c>
      <c r="HQ93" s="14">
        <f>'март 2016 '!HQ88+'февраль 2016'!HQ87+'январь 2016'!HQ88</f>
        <v>0</v>
      </c>
      <c r="HR93" s="14">
        <f>'март 2016 '!HR88+'февраль 2016'!HR87+'январь 2016'!HR88</f>
        <v>0</v>
      </c>
      <c r="HS93" s="14">
        <f>'март 2016 '!HS88+'февраль 2016'!HS87+'январь 2016'!HS88</f>
        <v>0</v>
      </c>
      <c r="HT93" s="14">
        <f>'март 2016 '!HT88+'февраль 2016'!HT87+'январь 2016'!HT88</f>
        <v>0</v>
      </c>
      <c r="HU93" s="14">
        <f>'март 2016 '!HU88+'февраль 2016'!HU87+'январь 2016'!HU88</f>
        <v>0</v>
      </c>
      <c r="HV93" s="14">
        <f>'март 2016 '!HV88+'февраль 2016'!HV87+'январь 2016'!HV88</f>
        <v>0</v>
      </c>
      <c r="HW93" s="14">
        <f>'март 2016 '!HW88+'февраль 2016'!HW87+'январь 2016'!HW88</f>
        <v>0</v>
      </c>
      <c r="HX93" s="14">
        <f>'март 2016 '!HX88+'февраль 2016'!HX87+'январь 2016'!HX88</f>
        <v>0</v>
      </c>
      <c r="HY93" s="14">
        <f>'март 2016 '!HY88+'февраль 2016'!HY87+'январь 2016'!HY88</f>
        <v>0</v>
      </c>
      <c r="HZ93" s="14">
        <f>'март 2016 '!HZ88+'февраль 2016'!HZ87+'январь 2016'!HZ88</f>
        <v>0</v>
      </c>
      <c r="IA93" s="14">
        <f>'март 2016 '!IA88+'февраль 2016'!IA87+'январь 2016'!IA88</f>
        <v>0</v>
      </c>
      <c r="IB93" s="14">
        <f>'март 2016 '!IB88+'февраль 2016'!IB87+'январь 2016'!IB88</f>
        <v>0</v>
      </c>
      <c r="IC93" s="14">
        <f>'март 2016 '!IC88+'февраль 2016'!IC87+'январь 2016'!IC88</f>
        <v>0</v>
      </c>
      <c r="ID93" s="14">
        <f>'март 2016 '!ID88+'февраль 2016'!ID87+'январь 2016'!ID88</f>
        <v>0</v>
      </c>
      <c r="IE93" s="14">
        <f>'март 2016 '!IE88+'февраль 2016'!IE87+'январь 2016'!IE88</f>
        <v>0</v>
      </c>
      <c r="IF93" s="14">
        <f>'март 2016 '!IF88+'февраль 2016'!IF87+'январь 2016'!IF88</f>
        <v>0</v>
      </c>
    </row>
    <row r="94" spans="1:240" ht="13.5" customHeight="1">
      <c r="A94" s="15" t="s">
        <v>110</v>
      </c>
      <c r="B94" s="44" t="s">
        <v>119</v>
      </c>
      <c r="C94" s="16" t="s">
        <v>17</v>
      </c>
      <c r="D94" s="23">
        <f t="shared" si="8"/>
        <v>0</v>
      </c>
      <c r="E94" s="17">
        <f t="shared" si="9"/>
        <v>0</v>
      </c>
      <c r="F94" s="17"/>
      <c r="G94" s="18">
        <f>'март 2016 '!G89+'февраль 2016'!G88+'январь 2016'!G89</f>
        <v>0</v>
      </c>
      <c r="H94" s="18">
        <f>'март 2016 '!H89+'февраль 2016'!H88+'январь 2016'!H89</f>
        <v>0</v>
      </c>
      <c r="I94" s="18">
        <f>'март 2016 '!I89+'февраль 2016'!I88+'январь 2016'!I89</f>
        <v>0</v>
      </c>
      <c r="J94" s="18">
        <f>'март 2016 '!J89+'февраль 2016'!J88+'январь 2016'!J89</f>
        <v>0</v>
      </c>
      <c r="K94" s="18">
        <f>'март 2016 '!K89+'февраль 2016'!K88+'январь 2016'!K89</f>
        <v>0</v>
      </c>
      <c r="L94" s="18">
        <f>'март 2016 '!L89+'февраль 2016'!L88+'январь 2016'!L89</f>
        <v>0</v>
      </c>
      <c r="M94" s="18">
        <f>'март 2016 '!M89+'февраль 2016'!M88+'январь 2016'!M89</f>
        <v>0</v>
      </c>
      <c r="N94" s="18">
        <f>'март 2016 '!N89+'февраль 2016'!N88+'январь 2016'!N89</f>
        <v>0</v>
      </c>
      <c r="O94" s="18">
        <f>'март 2016 '!O89+'февраль 2016'!O88+'январь 2016'!O89</f>
        <v>0</v>
      </c>
      <c r="P94" s="18">
        <f>'март 2016 '!P89+'февраль 2016'!P88+'январь 2016'!P89</f>
        <v>0</v>
      </c>
      <c r="Q94" s="18">
        <f>'март 2016 '!Q89+'февраль 2016'!Q88+'январь 2016'!Q89</f>
        <v>0</v>
      </c>
      <c r="R94" s="18">
        <f>'март 2016 '!R89+'февраль 2016'!R88+'январь 2016'!R89</f>
        <v>0</v>
      </c>
      <c r="S94" s="18">
        <f>'март 2016 '!S89+'февраль 2016'!S88+'январь 2016'!S89</f>
        <v>0</v>
      </c>
      <c r="T94" s="18">
        <f>'март 2016 '!T89+'февраль 2016'!T88+'январь 2016'!T89</f>
        <v>0</v>
      </c>
      <c r="U94" s="18">
        <f>'март 2016 '!U89+'февраль 2016'!U88+'январь 2016'!U89</f>
        <v>0</v>
      </c>
      <c r="V94" s="18">
        <f>'март 2016 '!V89+'февраль 2016'!V88+'январь 2016'!V89</f>
        <v>0</v>
      </c>
      <c r="W94" s="18">
        <f>'март 2016 '!W89+'февраль 2016'!W88+'январь 2016'!W89</f>
        <v>0</v>
      </c>
      <c r="X94" s="18">
        <f>'март 2016 '!X89+'февраль 2016'!X88+'январь 2016'!X89</f>
        <v>0</v>
      </c>
      <c r="Y94" s="18">
        <f>'март 2016 '!Y89+'февраль 2016'!Y88+'январь 2016'!Y89</f>
        <v>0</v>
      </c>
      <c r="Z94" s="18">
        <f>'март 2016 '!Z89+'февраль 2016'!Z88+'январь 2016'!Z89</f>
        <v>0</v>
      </c>
      <c r="AA94" s="18">
        <f>'март 2016 '!AA89+'февраль 2016'!AA88+'январь 2016'!AA89</f>
        <v>0</v>
      </c>
      <c r="AB94" s="18">
        <f>'март 2016 '!AB89+'февраль 2016'!AB88+'январь 2016'!AB89</f>
        <v>0</v>
      </c>
      <c r="AC94" s="18">
        <f>'март 2016 '!AC89+'февраль 2016'!AC88+'январь 2016'!AC89</f>
        <v>0</v>
      </c>
      <c r="AD94" s="18">
        <f>'март 2016 '!AD89+'февраль 2016'!AD88+'январь 2016'!AD89</f>
        <v>0</v>
      </c>
      <c r="AE94" s="18">
        <f>'март 2016 '!AE89+'февраль 2016'!AE88+'январь 2016'!AE89</f>
        <v>0</v>
      </c>
      <c r="AF94" s="18">
        <f>'март 2016 '!AF89+'февраль 2016'!AF88+'январь 2016'!AF89</f>
        <v>0</v>
      </c>
      <c r="AG94" s="18">
        <f>'март 2016 '!AG89+'февраль 2016'!AG88+'январь 2016'!AG89</f>
        <v>0</v>
      </c>
      <c r="AH94" s="18">
        <f>'март 2016 '!AH89+'февраль 2016'!AH88+'январь 2016'!AH89</f>
        <v>0</v>
      </c>
      <c r="AI94" s="18">
        <f>'март 2016 '!AI89+'февраль 2016'!AI88+'январь 2016'!AI89</f>
        <v>0</v>
      </c>
      <c r="AJ94" s="18">
        <f>'март 2016 '!AJ89+'февраль 2016'!AJ88+'январь 2016'!AJ89</f>
        <v>0</v>
      </c>
      <c r="AK94" s="18">
        <f>'март 2016 '!AK89+'февраль 2016'!AK88+'январь 2016'!AK89</f>
        <v>0</v>
      </c>
      <c r="AL94" s="18">
        <f>'март 2016 '!AL89+'февраль 2016'!AL88+'январь 2016'!AL89</f>
        <v>0</v>
      </c>
      <c r="AM94" s="18">
        <f>'март 2016 '!AM89+'февраль 2016'!AM88+'январь 2016'!AM89</f>
        <v>0</v>
      </c>
      <c r="AN94" s="18">
        <f>'март 2016 '!AN89+'февраль 2016'!AN88+'январь 2016'!AN89</f>
        <v>0</v>
      </c>
      <c r="AO94" s="18">
        <f>'март 2016 '!AO89+'февраль 2016'!AO88+'январь 2016'!AO89</f>
        <v>0</v>
      </c>
      <c r="AP94" s="18">
        <f>'март 2016 '!AP89+'февраль 2016'!AP88+'январь 2016'!AP89</f>
        <v>0</v>
      </c>
      <c r="AQ94" s="18">
        <f>'март 2016 '!AQ89+'февраль 2016'!AQ88+'январь 2016'!AQ89</f>
        <v>0</v>
      </c>
      <c r="AR94" s="18">
        <f>'март 2016 '!AR89+'февраль 2016'!AR88+'январь 2016'!AR89</f>
        <v>0</v>
      </c>
      <c r="AS94" s="18">
        <f>'март 2016 '!AS89+'февраль 2016'!AS88+'январь 2016'!AS89</f>
        <v>0</v>
      </c>
      <c r="AT94" s="18">
        <f>'март 2016 '!AT89+'февраль 2016'!AT88+'январь 2016'!AT89</f>
        <v>0</v>
      </c>
      <c r="AU94" s="18">
        <f>'март 2016 '!AU89+'февраль 2016'!AU88+'январь 2016'!AU89</f>
        <v>0</v>
      </c>
      <c r="AV94" s="18">
        <f>'март 2016 '!AV89+'февраль 2016'!AV88+'январь 2016'!AV89</f>
        <v>0</v>
      </c>
      <c r="AW94" s="18">
        <f>'март 2016 '!AW89+'февраль 2016'!AW88+'январь 2016'!AW89</f>
        <v>0</v>
      </c>
      <c r="AX94" s="18">
        <f>'март 2016 '!AX89+'февраль 2016'!AX88+'январь 2016'!AX89</f>
        <v>0</v>
      </c>
      <c r="AY94" s="18">
        <f>'март 2016 '!AY89+'февраль 2016'!AY88+'январь 2016'!AY89</f>
        <v>0</v>
      </c>
      <c r="AZ94" s="18">
        <f>'март 2016 '!AZ89+'февраль 2016'!AZ88+'январь 2016'!AZ89</f>
        <v>0</v>
      </c>
      <c r="BA94" s="18">
        <f>'март 2016 '!BA89+'февраль 2016'!BA88+'январь 2016'!BA89</f>
        <v>0</v>
      </c>
      <c r="BB94" s="18">
        <f>'март 2016 '!BB89+'февраль 2016'!BB88+'январь 2016'!BB89</f>
        <v>0</v>
      </c>
      <c r="BC94" s="18">
        <f>'март 2016 '!BC89+'февраль 2016'!BC88+'январь 2016'!BC89</f>
        <v>0</v>
      </c>
      <c r="BD94" s="18">
        <f>'март 2016 '!BD89+'февраль 2016'!BD88+'январь 2016'!BD89</f>
        <v>0</v>
      </c>
      <c r="BE94" s="18">
        <f>'март 2016 '!BE89+'февраль 2016'!BE88+'январь 2016'!BE89</f>
        <v>0</v>
      </c>
      <c r="BF94" s="18">
        <f>'март 2016 '!BF89+'февраль 2016'!BF88+'январь 2016'!BF89</f>
        <v>0</v>
      </c>
      <c r="BG94" s="18">
        <f>'март 2016 '!BG89+'февраль 2016'!BG88+'январь 2016'!BG89</f>
        <v>0</v>
      </c>
      <c r="BH94" s="18">
        <f>'март 2016 '!BH89+'февраль 2016'!BH88+'январь 2016'!BH89</f>
        <v>0</v>
      </c>
      <c r="BI94" s="18">
        <f>'март 2016 '!BI89+'февраль 2016'!BI88+'январь 2016'!BI89</f>
        <v>0</v>
      </c>
      <c r="BJ94" s="18">
        <f>'март 2016 '!BJ89+'февраль 2016'!BJ88+'январь 2016'!BJ89</f>
        <v>0</v>
      </c>
      <c r="BK94" s="18">
        <f>'март 2016 '!BK89+'февраль 2016'!BK88+'январь 2016'!BK89</f>
        <v>0</v>
      </c>
      <c r="BL94" s="18">
        <f>'март 2016 '!BL89+'февраль 2016'!BL88+'январь 2016'!BL89</f>
        <v>0</v>
      </c>
      <c r="BM94" s="18">
        <f>'март 2016 '!BM89+'февраль 2016'!BM88+'январь 2016'!BM89</f>
        <v>0</v>
      </c>
      <c r="BN94" s="18">
        <f>'март 2016 '!BN89+'февраль 2016'!BN88+'январь 2016'!BN89</f>
        <v>0</v>
      </c>
      <c r="BO94" s="18">
        <f>'март 2016 '!BO89+'февраль 2016'!BO88+'январь 2016'!BO89</f>
        <v>0</v>
      </c>
      <c r="BP94" s="18">
        <f>'март 2016 '!BP89+'февраль 2016'!BP88+'январь 2016'!BP89</f>
        <v>0</v>
      </c>
      <c r="BQ94" s="18">
        <f>'март 2016 '!BQ89+'февраль 2016'!BQ88+'январь 2016'!BQ89</f>
        <v>0</v>
      </c>
      <c r="BR94" s="18">
        <f>'март 2016 '!BR89+'февраль 2016'!BR88+'январь 2016'!BR89</f>
        <v>0</v>
      </c>
      <c r="BS94" s="18">
        <f>'март 2016 '!BS89+'февраль 2016'!BS88+'январь 2016'!BS89</f>
        <v>0</v>
      </c>
      <c r="BT94" s="18">
        <f>'март 2016 '!BT89+'февраль 2016'!BT88+'январь 2016'!BT89</f>
        <v>0</v>
      </c>
      <c r="BU94" s="18">
        <f>'март 2016 '!BU89+'февраль 2016'!BU88+'январь 2016'!BU89</f>
        <v>0</v>
      </c>
      <c r="BV94" s="18">
        <f>'март 2016 '!BV89+'февраль 2016'!BV88+'январь 2016'!BV89</f>
        <v>0</v>
      </c>
      <c r="BW94" s="18">
        <f>'март 2016 '!BW89+'февраль 2016'!BW88+'январь 2016'!BW89</f>
        <v>0</v>
      </c>
      <c r="BX94" s="18">
        <f>'март 2016 '!BX89+'февраль 2016'!BX88+'январь 2016'!BX89</f>
        <v>0</v>
      </c>
      <c r="BY94" s="18">
        <f>'март 2016 '!BY89+'февраль 2016'!BY88+'январь 2016'!BY89</f>
        <v>0</v>
      </c>
      <c r="BZ94" s="18">
        <f>'март 2016 '!BZ89+'февраль 2016'!BZ88+'январь 2016'!BZ89</f>
        <v>0</v>
      </c>
      <c r="CA94" s="18">
        <f>'март 2016 '!CA89+'февраль 2016'!CA88+'январь 2016'!CA89</f>
        <v>0</v>
      </c>
      <c r="CB94" s="18">
        <f>'март 2016 '!CB89+'февраль 2016'!CB88+'январь 2016'!CB89</f>
        <v>0</v>
      </c>
      <c r="CC94" s="18">
        <f>'март 2016 '!CC89+'февраль 2016'!CC88+'январь 2016'!CC89</f>
        <v>0</v>
      </c>
      <c r="CD94" s="18">
        <f>'март 2016 '!CD89+'февраль 2016'!CD88+'январь 2016'!CD89</f>
        <v>0</v>
      </c>
      <c r="CE94" s="18">
        <f>'март 2016 '!CE89+'февраль 2016'!CE88+'январь 2016'!CE89</f>
        <v>0</v>
      </c>
      <c r="CF94" s="18">
        <f>'март 2016 '!CF89+'февраль 2016'!CF88+'январь 2016'!CF89</f>
        <v>0</v>
      </c>
      <c r="CG94" s="18">
        <f>'март 2016 '!CG89+'февраль 2016'!CG88+'январь 2016'!CG89</f>
        <v>0</v>
      </c>
      <c r="CH94" s="18">
        <f>'март 2016 '!CH89+'февраль 2016'!CH88+'январь 2016'!CH89</f>
        <v>0</v>
      </c>
      <c r="CI94" s="18">
        <f>'март 2016 '!CI89+'февраль 2016'!CI88+'январь 2016'!CI89</f>
        <v>0</v>
      </c>
      <c r="CJ94" s="18">
        <f>'март 2016 '!CJ89+'февраль 2016'!CJ88+'январь 2016'!CJ89</f>
        <v>0</v>
      </c>
      <c r="CK94" s="18">
        <f>'март 2016 '!CK89+'февраль 2016'!CK88+'январь 2016'!CK89</f>
        <v>0</v>
      </c>
      <c r="CL94" s="18">
        <f>'март 2016 '!CL89+'февраль 2016'!CL88+'январь 2016'!CL89</f>
        <v>0</v>
      </c>
      <c r="CM94" s="18">
        <f>'март 2016 '!CM89+'февраль 2016'!CM88+'январь 2016'!CM89</f>
        <v>0</v>
      </c>
      <c r="CN94" s="18">
        <f>'март 2016 '!CN89+'февраль 2016'!CN88+'январь 2016'!CN89</f>
        <v>0</v>
      </c>
      <c r="CO94" s="18">
        <f>'март 2016 '!CO89+'февраль 2016'!CO88+'январь 2016'!CO89</f>
        <v>0</v>
      </c>
      <c r="CP94" s="18">
        <f>'март 2016 '!CP89+'февраль 2016'!CP88+'январь 2016'!CP89</f>
        <v>0</v>
      </c>
      <c r="CQ94" s="18">
        <f>'март 2016 '!CQ89+'февраль 2016'!CQ88+'январь 2016'!CQ89</f>
        <v>0</v>
      </c>
      <c r="CR94" s="18">
        <f>'март 2016 '!CR89+'февраль 2016'!CR88+'январь 2016'!CR89</f>
        <v>0</v>
      </c>
      <c r="CS94" s="18">
        <f>'март 2016 '!CS89+'февраль 2016'!CS88+'январь 2016'!CS89</f>
        <v>0</v>
      </c>
      <c r="CT94" s="18">
        <f>'март 2016 '!CT89+'февраль 2016'!CT88+'январь 2016'!CT89</f>
        <v>0</v>
      </c>
      <c r="CU94" s="18">
        <f>'март 2016 '!CU89+'февраль 2016'!CU88+'январь 2016'!CU89</f>
        <v>0</v>
      </c>
      <c r="CV94" s="18">
        <f>'март 2016 '!CV89+'февраль 2016'!CV88+'январь 2016'!CV89</f>
        <v>0</v>
      </c>
      <c r="CW94" s="18">
        <f>'март 2016 '!CW89+'февраль 2016'!CW88+'январь 2016'!CW89</f>
        <v>0</v>
      </c>
      <c r="CX94" s="18">
        <f>'март 2016 '!CX89+'февраль 2016'!CX88+'январь 2016'!CX89</f>
        <v>0</v>
      </c>
      <c r="CY94" s="18">
        <f>'март 2016 '!CY89+'февраль 2016'!CY88+'январь 2016'!CY89</f>
        <v>0</v>
      </c>
      <c r="CZ94" s="18">
        <f>'март 2016 '!CZ89+'февраль 2016'!CZ88+'январь 2016'!CZ89</f>
        <v>0</v>
      </c>
      <c r="DA94" s="18">
        <f>'март 2016 '!DA89+'февраль 2016'!DA88+'январь 2016'!DA89</f>
        <v>0</v>
      </c>
      <c r="DB94" s="18">
        <f>'март 2016 '!DB89+'февраль 2016'!DB88+'январь 2016'!DB89</f>
        <v>0</v>
      </c>
      <c r="DC94" s="18">
        <f>'март 2016 '!DC89+'февраль 2016'!DC88+'январь 2016'!DC89</f>
        <v>0</v>
      </c>
      <c r="DD94" s="18">
        <f>'март 2016 '!DD89+'февраль 2016'!DD88+'январь 2016'!DD89</f>
        <v>0</v>
      </c>
      <c r="DE94" s="18">
        <f>'март 2016 '!DE89+'февраль 2016'!DE88+'январь 2016'!DE89</f>
        <v>0</v>
      </c>
      <c r="DF94" s="18">
        <f>'март 2016 '!DF89+'февраль 2016'!DF88+'январь 2016'!DF89</f>
        <v>0</v>
      </c>
      <c r="DG94" s="18">
        <f>'март 2016 '!DG89+'февраль 2016'!DG88+'январь 2016'!DG89</f>
        <v>0</v>
      </c>
      <c r="DH94" s="18">
        <f>'март 2016 '!DH89+'февраль 2016'!DH88+'январь 2016'!DH89</f>
        <v>0</v>
      </c>
      <c r="DI94" s="18">
        <f>'март 2016 '!DI89+'февраль 2016'!DI88+'январь 2016'!DI89</f>
        <v>0</v>
      </c>
      <c r="DJ94" s="18">
        <f>'март 2016 '!DJ89+'февраль 2016'!DJ88+'январь 2016'!DJ89</f>
        <v>0</v>
      </c>
      <c r="DK94" s="18">
        <f>'март 2016 '!DK89+'февраль 2016'!DK88+'январь 2016'!DK89</f>
        <v>0</v>
      </c>
      <c r="DL94" s="18">
        <f>'март 2016 '!DL89+'февраль 2016'!DL88+'январь 2016'!DL89</f>
        <v>0</v>
      </c>
      <c r="DM94" s="18">
        <f>'март 2016 '!DM89+'февраль 2016'!DM88+'январь 2016'!DM89</f>
        <v>0</v>
      </c>
      <c r="DN94" s="18">
        <f>'март 2016 '!DN89+'февраль 2016'!DN88+'январь 2016'!DN89</f>
        <v>0</v>
      </c>
      <c r="DO94" s="18">
        <f>'март 2016 '!DO89+'февраль 2016'!DO88+'январь 2016'!DO89</f>
        <v>0</v>
      </c>
      <c r="DP94" s="18">
        <f>'март 2016 '!DP89+'февраль 2016'!DP88+'январь 2016'!DP89</f>
        <v>0</v>
      </c>
      <c r="DQ94" s="18">
        <f>'март 2016 '!DQ89+'февраль 2016'!DQ88+'январь 2016'!DQ89</f>
        <v>0</v>
      </c>
      <c r="DR94" s="18">
        <f>'март 2016 '!DR89+'февраль 2016'!DR88+'январь 2016'!DR89</f>
        <v>0</v>
      </c>
      <c r="DS94" s="18">
        <f>'март 2016 '!DS89+'февраль 2016'!DS88+'январь 2016'!DS89</f>
        <v>0</v>
      </c>
      <c r="DT94" s="18">
        <f>'март 2016 '!DT89+'февраль 2016'!DT88+'январь 2016'!DT89</f>
        <v>0</v>
      </c>
      <c r="DU94" s="18">
        <f>'март 2016 '!DU89+'февраль 2016'!DU88+'январь 2016'!DU89</f>
        <v>0</v>
      </c>
      <c r="DV94" s="18">
        <f>'март 2016 '!DV89+'февраль 2016'!DV88+'январь 2016'!DV89</f>
        <v>0</v>
      </c>
      <c r="DW94" s="18">
        <f>'март 2016 '!DW89+'февраль 2016'!DW88+'январь 2016'!DW89</f>
        <v>0</v>
      </c>
      <c r="DX94" s="18">
        <f>'март 2016 '!DX89+'февраль 2016'!DX88+'январь 2016'!DX89</f>
        <v>0</v>
      </c>
      <c r="DY94" s="18">
        <f>'март 2016 '!DY89+'февраль 2016'!DY88+'январь 2016'!DY89</f>
        <v>0</v>
      </c>
      <c r="DZ94" s="18">
        <f>'март 2016 '!DZ89+'февраль 2016'!DZ88+'январь 2016'!DZ89</f>
        <v>0</v>
      </c>
      <c r="EA94" s="18">
        <f>'март 2016 '!EA89+'февраль 2016'!EA88+'январь 2016'!EA89</f>
        <v>0</v>
      </c>
      <c r="EB94" s="18">
        <f>'март 2016 '!EB89+'февраль 2016'!EB88+'январь 2016'!EB89</f>
        <v>0</v>
      </c>
      <c r="EC94" s="18">
        <f>'март 2016 '!EC89+'февраль 2016'!EC88+'январь 2016'!EC89</f>
        <v>0</v>
      </c>
      <c r="ED94" s="18">
        <f>'март 2016 '!ED89+'февраль 2016'!ED88+'январь 2016'!ED89</f>
        <v>0</v>
      </c>
      <c r="EE94" s="18">
        <f>'март 2016 '!EE89+'февраль 2016'!EE88+'январь 2016'!EE89</f>
        <v>0</v>
      </c>
      <c r="EF94" s="18">
        <f>'март 2016 '!EF89+'февраль 2016'!EF88+'январь 2016'!EF89</f>
        <v>0</v>
      </c>
      <c r="EG94" s="18">
        <f>'март 2016 '!EG89+'февраль 2016'!EG88+'январь 2016'!EG89</f>
        <v>0</v>
      </c>
      <c r="EH94" s="18">
        <f>'март 2016 '!EH89+'февраль 2016'!EH88+'январь 2016'!EH89</f>
        <v>0</v>
      </c>
      <c r="EI94" s="18">
        <f>'март 2016 '!EI89+'февраль 2016'!EI88+'январь 2016'!EI89</f>
        <v>0</v>
      </c>
      <c r="EJ94" s="18">
        <f>'март 2016 '!EJ89+'февраль 2016'!EJ88+'январь 2016'!EJ89</f>
        <v>0</v>
      </c>
      <c r="EK94" s="18">
        <f>'март 2016 '!EK89+'февраль 2016'!EK88+'январь 2016'!EK89</f>
        <v>0</v>
      </c>
      <c r="EL94" s="18">
        <f>'март 2016 '!EL89+'февраль 2016'!EL88+'январь 2016'!EL89</f>
        <v>0</v>
      </c>
      <c r="EM94" s="18">
        <f>'март 2016 '!EM89+'февраль 2016'!EM88+'январь 2016'!EM89</f>
        <v>0</v>
      </c>
      <c r="EN94" s="18">
        <f>'март 2016 '!EN89+'февраль 2016'!EN88+'январь 2016'!EN89</f>
        <v>0</v>
      </c>
      <c r="EO94" s="18">
        <f>'март 2016 '!EO89+'февраль 2016'!EO88+'январь 2016'!EO89</f>
        <v>0</v>
      </c>
      <c r="EP94" s="18">
        <f>'март 2016 '!EP89+'февраль 2016'!EP88+'январь 2016'!EP89</f>
        <v>0</v>
      </c>
      <c r="EQ94" s="18">
        <f>'март 2016 '!EQ89+'февраль 2016'!EQ88+'январь 2016'!EQ89</f>
        <v>0</v>
      </c>
      <c r="ER94" s="18">
        <f>'март 2016 '!ER89+'февраль 2016'!ER88+'январь 2016'!ER89</f>
        <v>0</v>
      </c>
      <c r="ES94" s="18">
        <f>'март 2016 '!ES89+'февраль 2016'!ES88+'январь 2016'!ES89</f>
        <v>0</v>
      </c>
      <c r="ET94" s="18">
        <f>'март 2016 '!ET89+'февраль 2016'!ET88+'январь 2016'!ET89</f>
        <v>0</v>
      </c>
      <c r="EU94" s="18">
        <f>'март 2016 '!EU89+'февраль 2016'!EU88+'январь 2016'!EU89</f>
        <v>0</v>
      </c>
      <c r="EV94" s="18">
        <f>'март 2016 '!EV89+'февраль 2016'!EV88+'январь 2016'!EV89</f>
        <v>0</v>
      </c>
      <c r="EW94" s="18">
        <f>'март 2016 '!EW89+'февраль 2016'!EW88+'январь 2016'!EW89</f>
        <v>0</v>
      </c>
      <c r="EX94" s="18">
        <f>'март 2016 '!EX89+'февраль 2016'!EX88+'январь 2016'!EX89</f>
        <v>0</v>
      </c>
      <c r="EY94" s="18">
        <f>'март 2016 '!EY89+'февраль 2016'!EY88+'январь 2016'!EY89</f>
        <v>0</v>
      </c>
      <c r="EZ94" s="18">
        <f>'март 2016 '!EZ89+'февраль 2016'!EZ88+'январь 2016'!EZ89</f>
        <v>0</v>
      </c>
      <c r="FA94" s="18">
        <f>'март 2016 '!FA89+'февраль 2016'!FA88+'январь 2016'!FA89</f>
        <v>0</v>
      </c>
      <c r="FB94" s="18">
        <f>'март 2016 '!FB89+'февраль 2016'!FB88+'январь 2016'!FB89</f>
        <v>0</v>
      </c>
      <c r="FC94" s="18">
        <f>'март 2016 '!FC89+'февраль 2016'!FC88+'январь 2016'!FC89</f>
        <v>0</v>
      </c>
      <c r="FD94" s="18">
        <f>'март 2016 '!FD89+'февраль 2016'!FD88+'январь 2016'!FD89</f>
        <v>0</v>
      </c>
      <c r="FE94" s="18">
        <f>'март 2016 '!FE89+'февраль 2016'!FE88+'январь 2016'!FE89</f>
        <v>0</v>
      </c>
      <c r="FF94" s="18">
        <f>'март 2016 '!FF89+'февраль 2016'!FF88+'январь 2016'!FF89</f>
        <v>0</v>
      </c>
      <c r="FG94" s="18">
        <f>'март 2016 '!FG89+'февраль 2016'!FG88+'январь 2016'!FG89</f>
        <v>0</v>
      </c>
      <c r="FH94" s="18">
        <f>'март 2016 '!FH89+'февраль 2016'!FH88+'январь 2016'!FH89</f>
        <v>0</v>
      </c>
      <c r="FI94" s="18">
        <f>'март 2016 '!FI89+'февраль 2016'!FI88+'январь 2016'!FI89</f>
        <v>0</v>
      </c>
      <c r="FJ94" s="18">
        <f>'март 2016 '!FJ89+'февраль 2016'!FJ88+'январь 2016'!FJ89</f>
        <v>0</v>
      </c>
      <c r="FK94" s="18">
        <f>'март 2016 '!FK89+'февраль 2016'!FK88+'январь 2016'!FK89</f>
        <v>0</v>
      </c>
      <c r="FL94" s="18">
        <f>'март 2016 '!FL89+'февраль 2016'!FL88+'январь 2016'!FL89</f>
        <v>0</v>
      </c>
      <c r="FM94" s="18">
        <f>'март 2016 '!FM89+'февраль 2016'!FM88+'январь 2016'!FM89</f>
        <v>0</v>
      </c>
      <c r="FN94" s="18">
        <f>'март 2016 '!FN89+'февраль 2016'!FN88+'январь 2016'!FN89</f>
        <v>0</v>
      </c>
      <c r="FO94" s="18">
        <f>'март 2016 '!FO89+'февраль 2016'!FO88+'январь 2016'!FO89</f>
        <v>0</v>
      </c>
      <c r="FP94" s="18">
        <f>'март 2016 '!FP89+'февраль 2016'!FP88+'январь 2016'!FP89</f>
        <v>0</v>
      </c>
      <c r="FQ94" s="18">
        <f>'март 2016 '!FQ89+'февраль 2016'!FQ88+'январь 2016'!FQ89</f>
        <v>0</v>
      </c>
      <c r="FR94" s="18">
        <f>'март 2016 '!FR89+'февраль 2016'!FR88+'январь 2016'!FR89</f>
        <v>0</v>
      </c>
      <c r="FS94" s="18">
        <f>'март 2016 '!FS89+'февраль 2016'!FS88+'январь 2016'!FS89</f>
        <v>0</v>
      </c>
      <c r="FT94" s="18">
        <f>'март 2016 '!FT89+'февраль 2016'!FT88+'январь 2016'!FT89</f>
        <v>0</v>
      </c>
      <c r="FU94" s="18">
        <f>'март 2016 '!FU89+'февраль 2016'!FU88+'январь 2016'!FU89</f>
        <v>0</v>
      </c>
      <c r="FV94" s="18">
        <f>'март 2016 '!FV89+'февраль 2016'!FV88+'январь 2016'!FV89</f>
        <v>0</v>
      </c>
      <c r="FW94" s="18">
        <f>'март 2016 '!FW89+'февраль 2016'!FW88+'январь 2016'!FW89</f>
        <v>0</v>
      </c>
      <c r="FX94" s="18">
        <f>'март 2016 '!FX89+'февраль 2016'!FX88+'январь 2016'!FX89</f>
        <v>0</v>
      </c>
      <c r="FY94" s="18">
        <f>'март 2016 '!FY89+'февраль 2016'!FY88+'январь 2016'!FY89</f>
        <v>0</v>
      </c>
      <c r="FZ94" s="18">
        <f>'март 2016 '!FZ89+'февраль 2016'!FZ88+'январь 2016'!FZ89</f>
        <v>0</v>
      </c>
      <c r="GA94" s="18">
        <f>'март 2016 '!GA89+'февраль 2016'!GA88+'январь 2016'!GA89</f>
        <v>0</v>
      </c>
      <c r="GB94" s="18">
        <f>'март 2016 '!GB89+'февраль 2016'!GB88+'январь 2016'!GB89</f>
        <v>0</v>
      </c>
      <c r="GC94" s="18">
        <f>'март 2016 '!GC89+'февраль 2016'!GC88+'январь 2016'!GC89</f>
        <v>0</v>
      </c>
      <c r="GD94" s="18">
        <f>'март 2016 '!GD89+'февраль 2016'!GD88+'январь 2016'!GD89</f>
        <v>0</v>
      </c>
      <c r="GE94" s="18">
        <f>'март 2016 '!GE89+'февраль 2016'!GE88+'январь 2016'!GE89</f>
        <v>0</v>
      </c>
      <c r="GF94" s="18">
        <f>'март 2016 '!GF89+'февраль 2016'!GF88+'январь 2016'!GF89</f>
        <v>0</v>
      </c>
      <c r="GG94" s="18">
        <f>'март 2016 '!GG89+'февраль 2016'!GG88+'январь 2016'!GG89</f>
        <v>0</v>
      </c>
      <c r="GH94" s="18">
        <f>'март 2016 '!GH89+'февраль 2016'!GH88+'январь 2016'!GH89</f>
        <v>0</v>
      </c>
      <c r="GI94" s="18">
        <f>'март 2016 '!GI89+'февраль 2016'!GI88+'январь 2016'!GI89</f>
        <v>0</v>
      </c>
      <c r="GJ94" s="18">
        <f>'март 2016 '!GJ89+'февраль 2016'!GJ88+'январь 2016'!GJ89</f>
        <v>0</v>
      </c>
      <c r="GK94" s="18">
        <f>'март 2016 '!GK89+'февраль 2016'!GK88+'январь 2016'!GK89</f>
        <v>0</v>
      </c>
      <c r="GL94" s="18">
        <f>'март 2016 '!GL89+'февраль 2016'!GL88+'январь 2016'!GL89</f>
        <v>0</v>
      </c>
      <c r="GM94" s="18">
        <f>'март 2016 '!GM89+'февраль 2016'!GM88+'январь 2016'!GM89</f>
        <v>0</v>
      </c>
      <c r="GN94" s="18">
        <f>'март 2016 '!GN89+'февраль 2016'!GN88+'январь 2016'!GN89</f>
        <v>0</v>
      </c>
      <c r="GO94" s="18">
        <f>'март 2016 '!GO89+'февраль 2016'!GO88+'январь 2016'!GO89</f>
        <v>0</v>
      </c>
      <c r="GP94" s="18">
        <f>'март 2016 '!GP89+'февраль 2016'!GP88+'январь 2016'!GP89</f>
        <v>0</v>
      </c>
      <c r="GQ94" s="18">
        <f>'март 2016 '!GQ89+'февраль 2016'!GQ88+'январь 2016'!GQ89</f>
        <v>0</v>
      </c>
      <c r="GR94" s="18">
        <f>'март 2016 '!GR89+'февраль 2016'!GR88+'январь 2016'!GR89</f>
        <v>0</v>
      </c>
      <c r="GS94" s="18">
        <f>'март 2016 '!GS89+'февраль 2016'!GS88+'январь 2016'!GS89</f>
        <v>0</v>
      </c>
      <c r="GT94" s="18">
        <f>'март 2016 '!GT89+'февраль 2016'!GT88+'январь 2016'!GT89</f>
        <v>0</v>
      </c>
      <c r="GU94" s="18">
        <f>'март 2016 '!GU89+'февраль 2016'!GU88+'январь 2016'!GU89</f>
        <v>0</v>
      </c>
      <c r="GV94" s="18">
        <f>'март 2016 '!GV89+'февраль 2016'!GV88+'январь 2016'!GV89</f>
        <v>0</v>
      </c>
      <c r="GW94" s="18">
        <f>'март 2016 '!GW89+'февраль 2016'!GW88+'январь 2016'!GW89</f>
        <v>0</v>
      </c>
      <c r="GX94" s="18">
        <f>'март 2016 '!GX89+'февраль 2016'!GX88+'январь 2016'!GX89</f>
        <v>0</v>
      </c>
      <c r="GY94" s="18">
        <f>'март 2016 '!GY89+'февраль 2016'!GY88+'январь 2016'!GY89</f>
        <v>0</v>
      </c>
      <c r="GZ94" s="18">
        <f>'март 2016 '!GZ89+'февраль 2016'!GZ88+'январь 2016'!GZ89</f>
        <v>0</v>
      </c>
      <c r="HA94" s="18">
        <f>'март 2016 '!HA89+'февраль 2016'!HA88+'январь 2016'!HA89</f>
        <v>0</v>
      </c>
      <c r="HB94" s="18">
        <f>'март 2016 '!HB89+'февраль 2016'!HB88+'январь 2016'!HB89</f>
        <v>0</v>
      </c>
      <c r="HC94" s="18">
        <f>'март 2016 '!HC89+'февраль 2016'!HC88+'январь 2016'!HC89</f>
        <v>0</v>
      </c>
      <c r="HD94" s="18">
        <f>'март 2016 '!HD89+'февраль 2016'!HD88+'январь 2016'!HD89</f>
        <v>0</v>
      </c>
      <c r="HE94" s="18">
        <f>'март 2016 '!HE89+'февраль 2016'!HE88+'январь 2016'!HE89</f>
        <v>0</v>
      </c>
      <c r="HF94" s="18">
        <f>'март 2016 '!HF89+'февраль 2016'!HF88+'январь 2016'!HF89</f>
        <v>0</v>
      </c>
      <c r="HG94" s="18">
        <f>'март 2016 '!HG89+'февраль 2016'!HG88+'январь 2016'!HG89</f>
        <v>0</v>
      </c>
      <c r="HH94" s="18">
        <f>'март 2016 '!HH89+'февраль 2016'!HH88+'январь 2016'!HH89</f>
        <v>0</v>
      </c>
      <c r="HI94" s="18">
        <f>'март 2016 '!HI89+'февраль 2016'!HI88+'январь 2016'!HI89</f>
        <v>0</v>
      </c>
      <c r="HJ94" s="18">
        <f>'март 2016 '!HJ89+'февраль 2016'!HJ88+'январь 2016'!HJ89</f>
        <v>0</v>
      </c>
      <c r="HK94" s="18">
        <f>'март 2016 '!HK89+'февраль 2016'!HK88+'январь 2016'!HK89</f>
        <v>0</v>
      </c>
      <c r="HL94" s="18">
        <f>'март 2016 '!HL89+'февраль 2016'!HL88+'январь 2016'!HL89</f>
        <v>0</v>
      </c>
      <c r="HM94" s="18">
        <f>'март 2016 '!HM89+'февраль 2016'!HM88+'январь 2016'!HM89</f>
        <v>0</v>
      </c>
      <c r="HN94" s="18">
        <f>'март 2016 '!HN89+'февраль 2016'!HN88+'январь 2016'!HN89</f>
        <v>0</v>
      </c>
      <c r="HO94" s="18">
        <f>'март 2016 '!HO89+'февраль 2016'!HO88+'январь 2016'!HO89</f>
        <v>0</v>
      </c>
      <c r="HP94" s="18">
        <f>'март 2016 '!HP89+'февраль 2016'!HP88+'январь 2016'!HP89</f>
        <v>0</v>
      </c>
      <c r="HQ94" s="18">
        <f>'март 2016 '!HQ89+'февраль 2016'!HQ88+'январь 2016'!HQ89</f>
        <v>0</v>
      </c>
      <c r="HR94" s="18">
        <f>'март 2016 '!HR89+'февраль 2016'!HR88+'январь 2016'!HR89</f>
        <v>0</v>
      </c>
      <c r="HS94" s="18">
        <f>'март 2016 '!HS89+'февраль 2016'!HS88+'январь 2016'!HS89</f>
        <v>0</v>
      </c>
      <c r="HT94" s="18">
        <f>'март 2016 '!HT89+'февраль 2016'!HT88+'январь 2016'!HT89</f>
        <v>0</v>
      </c>
      <c r="HU94" s="18">
        <f>'март 2016 '!HU89+'февраль 2016'!HU88+'январь 2016'!HU89</f>
        <v>0</v>
      </c>
      <c r="HV94" s="18">
        <f>'март 2016 '!HV89+'февраль 2016'!HV88+'январь 2016'!HV89</f>
        <v>0</v>
      </c>
      <c r="HW94" s="18">
        <f>'март 2016 '!HW89+'февраль 2016'!HW88+'январь 2016'!HW89</f>
        <v>0</v>
      </c>
      <c r="HX94" s="18">
        <f>'март 2016 '!HX89+'февраль 2016'!HX88+'январь 2016'!HX89</f>
        <v>0</v>
      </c>
      <c r="HY94" s="18">
        <f>'март 2016 '!HY89+'февраль 2016'!HY88+'январь 2016'!HY89</f>
        <v>0</v>
      </c>
      <c r="HZ94" s="18">
        <f>'март 2016 '!HZ89+'февраль 2016'!HZ88+'январь 2016'!HZ89</f>
        <v>0</v>
      </c>
      <c r="IA94" s="18">
        <f>'март 2016 '!IA89+'февраль 2016'!IA88+'январь 2016'!IA89</f>
        <v>0</v>
      </c>
      <c r="IB94" s="18">
        <f>'март 2016 '!IB89+'февраль 2016'!IB88+'январь 2016'!IB89</f>
        <v>0</v>
      </c>
      <c r="IC94" s="18">
        <f>'март 2016 '!IC89+'февраль 2016'!IC88+'январь 2016'!IC89</f>
        <v>0</v>
      </c>
      <c r="ID94" s="18">
        <f>'март 2016 '!ID89+'февраль 2016'!ID88+'январь 2016'!ID89</f>
        <v>0</v>
      </c>
      <c r="IE94" s="18">
        <f>'март 2016 '!IE89+'февраль 2016'!IE88+'январь 2016'!IE89</f>
        <v>0</v>
      </c>
      <c r="IF94" s="18">
        <f>'март 2016 '!IF89+'февраль 2016'!IF88+'январь 2016'!IF89</f>
        <v>0</v>
      </c>
    </row>
    <row r="95" spans="1:240" ht="13.5" customHeight="1">
      <c r="A95" s="15" t="s">
        <v>111</v>
      </c>
      <c r="B95" s="44" t="s">
        <v>120</v>
      </c>
      <c r="C95" s="16" t="s">
        <v>17</v>
      </c>
      <c r="D95" s="23">
        <f t="shared" si="8"/>
        <v>0</v>
      </c>
      <c r="E95" s="17">
        <f t="shared" si="9"/>
        <v>0</v>
      </c>
      <c r="F95" s="17"/>
      <c r="G95" s="18">
        <f>'март 2016 '!G90+'февраль 2016'!G89+'январь 2016'!G90</f>
        <v>0</v>
      </c>
      <c r="H95" s="18">
        <f>'март 2016 '!H90+'февраль 2016'!H89+'январь 2016'!H90</f>
        <v>0</v>
      </c>
      <c r="I95" s="18">
        <f>'март 2016 '!I90+'февраль 2016'!I89+'январь 2016'!I90</f>
        <v>0</v>
      </c>
      <c r="J95" s="18">
        <f>'март 2016 '!J90+'февраль 2016'!J89+'январь 2016'!J90</f>
        <v>0</v>
      </c>
      <c r="K95" s="18">
        <f>'март 2016 '!K90+'февраль 2016'!K89+'январь 2016'!K90</f>
        <v>0</v>
      </c>
      <c r="L95" s="18">
        <f>'март 2016 '!L90+'февраль 2016'!L89+'январь 2016'!L90</f>
        <v>0</v>
      </c>
      <c r="M95" s="18">
        <f>'март 2016 '!M90+'февраль 2016'!M89+'январь 2016'!M90</f>
        <v>0</v>
      </c>
      <c r="N95" s="18">
        <f>'март 2016 '!N90+'февраль 2016'!N89+'январь 2016'!N90</f>
        <v>0</v>
      </c>
      <c r="O95" s="18">
        <f>'март 2016 '!O90+'февраль 2016'!O89+'январь 2016'!O90</f>
        <v>0</v>
      </c>
      <c r="P95" s="18">
        <f>'март 2016 '!P90+'февраль 2016'!P89+'январь 2016'!P90</f>
        <v>0</v>
      </c>
      <c r="Q95" s="18">
        <f>'март 2016 '!Q90+'февраль 2016'!Q89+'январь 2016'!Q90</f>
        <v>0</v>
      </c>
      <c r="R95" s="18">
        <f>'март 2016 '!R90+'февраль 2016'!R89+'январь 2016'!R90</f>
        <v>0</v>
      </c>
      <c r="S95" s="18">
        <f>'март 2016 '!S90+'февраль 2016'!S89+'январь 2016'!S90</f>
        <v>0</v>
      </c>
      <c r="T95" s="18">
        <f>'март 2016 '!T90+'февраль 2016'!T89+'январь 2016'!T90</f>
        <v>0</v>
      </c>
      <c r="U95" s="18">
        <f>'март 2016 '!U90+'февраль 2016'!U89+'январь 2016'!U90</f>
        <v>0</v>
      </c>
      <c r="V95" s="18">
        <f>'март 2016 '!V90+'февраль 2016'!V89+'январь 2016'!V90</f>
        <v>0</v>
      </c>
      <c r="W95" s="18">
        <f>'март 2016 '!W90+'февраль 2016'!W89+'январь 2016'!W90</f>
        <v>0</v>
      </c>
      <c r="X95" s="18">
        <f>'март 2016 '!X90+'февраль 2016'!X89+'январь 2016'!X90</f>
        <v>0</v>
      </c>
      <c r="Y95" s="18">
        <f>'март 2016 '!Y90+'февраль 2016'!Y89+'январь 2016'!Y90</f>
        <v>0</v>
      </c>
      <c r="Z95" s="18">
        <f>'март 2016 '!Z90+'февраль 2016'!Z89+'январь 2016'!Z90</f>
        <v>0</v>
      </c>
      <c r="AA95" s="18">
        <f>'март 2016 '!AA90+'февраль 2016'!AA89+'январь 2016'!AA90</f>
        <v>0</v>
      </c>
      <c r="AB95" s="18">
        <f>'март 2016 '!AB90+'февраль 2016'!AB89+'январь 2016'!AB90</f>
        <v>0</v>
      </c>
      <c r="AC95" s="18">
        <f>'март 2016 '!AC90+'февраль 2016'!AC89+'январь 2016'!AC90</f>
        <v>0</v>
      </c>
      <c r="AD95" s="18">
        <f>'март 2016 '!AD90+'февраль 2016'!AD89+'январь 2016'!AD90</f>
        <v>0</v>
      </c>
      <c r="AE95" s="18">
        <f>'март 2016 '!AE90+'февраль 2016'!AE89+'январь 2016'!AE90</f>
        <v>0</v>
      </c>
      <c r="AF95" s="18">
        <f>'март 2016 '!AF90+'февраль 2016'!AF89+'январь 2016'!AF90</f>
        <v>0</v>
      </c>
      <c r="AG95" s="18">
        <f>'март 2016 '!AG90+'февраль 2016'!AG89+'январь 2016'!AG90</f>
        <v>0</v>
      </c>
      <c r="AH95" s="18">
        <f>'март 2016 '!AH90+'февраль 2016'!AH89+'январь 2016'!AH90</f>
        <v>0</v>
      </c>
      <c r="AI95" s="18">
        <f>'март 2016 '!AI90+'февраль 2016'!AI89+'январь 2016'!AI90</f>
        <v>0</v>
      </c>
      <c r="AJ95" s="18">
        <f>'март 2016 '!AJ90+'февраль 2016'!AJ89+'январь 2016'!AJ90</f>
        <v>0</v>
      </c>
      <c r="AK95" s="18">
        <f>'март 2016 '!AK90+'февраль 2016'!AK89+'январь 2016'!AK90</f>
        <v>0</v>
      </c>
      <c r="AL95" s="18">
        <f>'март 2016 '!AL90+'февраль 2016'!AL89+'январь 2016'!AL90</f>
        <v>0</v>
      </c>
      <c r="AM95" s="18">
        <f>'март 2016 '!AM90+'февраль 2016'!AM89+'январь 2016'!AM90</f>
        <v>0</v>
      </c>
      <c r="AN95" s="18">
        <f>'март 2016 '!AN90+'февраль 2016'!AN89+'январь 2016'!AN90</f>
        <v>0</v>
      </c>
      <c r="AO95" s="18">
        <f>'март 2016 '!AO90+'февраль 2016'!AO89+'январь 2016'!AO90</f>
        <v>0</v>
      </c>
      <c r="AP95" s="18">
        <f>'март 2016 '!AP90+'февраль 2016'!AP89+'январь 2016'!AP90</f>
        <v>0</v>
      </c>
      <c r="AQ95" s="18">
        <f>'март 2016 '!AQ90+'февраль 2016'!AQ89+'январь 2016'!AQ90</f>
        <v>0</v>
      </c>
      <c r="AR95" s="18">
        <f>'март 2016 '!AR90+'февраль 2016'!AR89+'январь 2016'!AR90</f>
        <v>0</v>
      </c>
      <c r="AS95" s="18">
        <f>'март 2016 '!AS90+'февраль 2016'!AS89+'январь 2016'!AS90</f>
        <v>0</v>
      </c>
      <c r="AT95" s="18">
        <f>'март 2016 '!AT90+'февраль 2016'!AT89+'январь 2016'!AT90</f>
        <v>0</v>
      </c>
      <c r="AU95" s="18">
        <f>'март 2016 '!AU90+'февраль 2016'!AU89+'январь 2016'!AU90</f>
        <v>0</v>
      </c>
      <c r="AV95" s="18">
        <f>'март 2016 '!AV90+'февраль 2016'!AV89+'январь 2016'!AV90</f>
        <v>0</v>
      </c>
      <c r="AW95" s="18">
        <f>'март 2016 '!AW90+'февраль 2016'!AW89+'январь 2016'!AW90</f>
        <v>0</v>
      </c>
      <c r="AX95" s="18">
        <f>'март 2016 '!AX90+'февраль 2016'!AX89+'январь 2016'!AX90</f>
        <v>0</v>
      </c>
      <c r="AY95" s="18">
        <f>'март 2016 '!AY90+'февраль 2016'!AY89+'январь 2016'!AY90</f>
        <v>0</v>
      </c>
      <c r="AZ95" s="18">
        <f>'март 2016 '!AZ90+'февраль 2016'!AZ89+'январь 2016'!AZ90</f>
        <v>0</v>
      </c>
      <c r="BA95" s="18">
        <f>'март 2016 '!BA90+'февраль 2016'!BA89+'январь 2016'!BA90</f>
        <v>0</v>
      </c>
      <c r="BB95" s="18">
        <f>'март 2016 '!BB90+'февраль 2016'!BB89+'январь 2016'!BB90</f>
        <v>0</v>
      </c>
      <c r="BC95" s="18">
        <f>'март 2016 '!BC90+'февраль 2016'!BC89+'январь 2016'!BC90</f>
        <v>0</v>
      </c>
      <c r="BD95" s="18">
        <f>'март 2016 '!BD90+'февраль 2016'!BD89+'январь 2016'!BD90</f>
        <v>0</v>
      </c>
      <c r="BE95" s="18">
        <f>'март 2016 '!BE90+'февраль 2016'!BE89+'январь 2016'!BE90</f>
        <v>0</v>
      </c>
      <c r="BF95" s="18">
        <f>'март 2016 '!BF90+'февраль 2016'!BF89+'январь 2016'!BF90</f>
        <v>0</v>
      </c>
      <c r="BG95" s="18">
        <f>'март 2016 '!BG90+'февраль 2016'!BG89+'январь 2016'!BG90</f>
        <v>0</v>
      </c>
      <c r="BH95" s="18">
        <f>'март 2016 '!BH90+'февраль 2016'!BH89+'январь 2016'!BH90</f>
        <v>0</v>
      </c>
      <c r="BI95" s="18">
        <f>'март 2016 '!BI90+'февраль 2016'!BI89+'январь 2016'!BI90</f>
        <v>0</v>
      </c>
      <c r="BJ95" s="18">
        <f>'март 2016 '!BJ90+'февраль 2016'!BJ89+'январь 2016'!BJ90</f>
        <v>0</v>
      </c>
      <c r="BK95" s="18">
        <f>'март 2016 '!BK90+'февраль 2016'!BK89+'январь 2016'!BK90</f>
        <v>0</v>
      </c>
      <c r="BL95" s="18">
        <f>'март 2016 '!BL90+'февраль 2016'!BL89+'январь 2016'!BL90</f>
        <v>0</v>
      </c>
      <c r="BM95" s="18">
        <f>'март 2016 '!BM90+'февраль 2016'!BM89+'январь 2016'!BM90</f>
        <v>0</v>
      </c>
      <c r="BN95" s="18">
        <f>'март 2016 '!BN90+'февраль 2016'!BN89+'январь 2016'!BN90</f>
        <v>0</v>
      </c>
      <c r="BO95" s="18">
        <f>'март 2016 '!BO90+'февраль 2016'!BO89+'январь 2016'!BO90</f>
        <v>0</v>
      </c>
      <c r="BP95" s="18">
        <f>'март 2016 '!BP90+'февраль 2016'!BP89+'январь 2016'!BP90</f>
        <v>0</v>
      </c>
      <c r="BQ95" s="18">
        <f>'март 2016 '!BQ90+'февраль 2016'!BQ89+'январь 2016'!BQ90</f>
        <v>0</v>
      </c>
      <c r="BR95" s="18">
        <f>'март 2016 '!BR90+'февраль 2016'!BR89+'январь 2016'!BR90</f>
        <v>0</v>
      </c>
      <c r="BS95" s="18">
        <f>'март 2016 '!BS90+'февраль 2016'!BS89+'январь 2016'!BS90</f>
        <v>0</v>
      </c>
      <c r="BT95" s="18">
        <f>'март 2016 '!BT90+'февраль 2016'!BT89+'январь 2016'!BT90</f>
        <v>0</v>
      </c>
      <c r="BU95" s="18">
        <f>'март 2016 '!BU90+'февраль 2016'!BU89+'январь 2016'!BU90</f>
        <v>0</v>
      </c>
      <c r="BV95" s="18">
        <f>'март 2016 '!BV90+'февраль 2016'!BV89+'январь 2016'!BV90</f>
        <v>0</v>
      </c>
      <c r="BW95" s="18">
        <f>'март 2016 '!BW90+'февраль 2016'!BW89+'январь 2016'!BW90</f>
        <v>0</v>
      </c>
      <c r="BX95" s="18">
        <f>'март 2016 '!BX90+'февраль 2016'!BX89+'январь 2016'!BX90</f>
        <v>0</v>
      </c>
      <c r="BY95" s="18">
        <f>'март 2016 '!BY90+'февраль 2016'!BY89+'январь 2016'!BY90</f>
        <v>0</v>
      </c>
      <c r="BZ95" s="18">
        <f>'март 2016 '!BZ90+'февраль 2016'!BZ89+'январь 2016'!BZ90</f>
        <v>0</v>
      </c>
      <c r="CA95" s="18">
        <f>'март 2016 '!CA90+'февраль 2016'!CA89+'январь 2016'!CA90</f>
        <v>0</v>
      </c>
      <c r="CB95" s="18">
        <f>'март 2016 '!CB90+'февраль 2016'!CB89+'январь 2016'!CB90</f>
        <v>0</v>
      </c>
      <c r="CC95" s="18">
        <f>'март 2016 '!CC90+'февраль 2016'!CC89+'январь 2016'!CC90</f>
        <v>0</v>
      </c>
      <c r="CD95" s="18">
        <f>'март 2016 '!CD90+'февраль 2016'!CD89+'январь 2016'!CD90</f>
        <v>0</v>
      </c>
      <c r="CE95" s="18">
        <f>'март 2016 '!CE90+'февраль 2016'!CE89+'январь 2016'!CE90</f>
        <v>0</v>
      </c>
      <c r="CF95" s="18">
        <f>'март 2016 '!CF90+'февраль 2016'!CF89+'январь 2016'!CF90</f>
        <v>0</v>
      </c>
      <c r="CG95" s="18">
        <f>'март 2016 '!CG90+'февраль 2016'!CG89+'январь 2016'!CG90</f>
        <v>0</v>
      </c>
      <c r="CH95" s="18">
        <f>'март 2016 '!CH90+'февраль 2016'!CH89+'январь 2016'!CH90</f>
        <v>0</v>
      </c>
      <c r="CI95" s="18">
        <f>'март 2016 '!CI90+'февраль 2016'!CI89+'январь 2016'!CI90</f>
        <v>0</v>
      </c>
      <c r="CJ95" s="18">
        <f>'март 2016 '!CJ90+'февраль 2016'!CJ89+'январь 2016'!CJ90</f>
        <v>0</v>
      </c>
      <c r="CK95" s="18">
        <f>'март 2016 '!CK90+'февраль 2016'!CK89+'январь 2016'!CK90</f>
        <v>0</v>
      </c>
      <c r="CL95" s="18">
        <f>'март 2016 '!CL90+'февраль 2016'!CL89+'январь 2016'!CL90</f>
        <v>0</v>
      </c>
      <c r="CM95" s="18">
        <f>'март 2016 '!CM90+'февраль 2016'!CM89+'январь 2016'!CM90</f>
        <v>0</v>
      </c>
      <c r="CN95" s="18">
        <f>'март 2016 '!CN90+'февраль 2016'!CN89+'январь 2016'!CN90</f>
        <v>0</v>
      </c>
      <c r="CO95" s="18">
        <f>'март 2016 '!CO90+'февраль 2016'!CO89+'январь 2016'!CO90</f>
        <v>0</v>
      </c>
      <c r="CP95" s="18">
        <f>'март 2016 '!CP90+'февраль 2016'!CP89+'январь 2016'!CP90</f>
        <v>0</v>
      </c>
      <c r="CQ95" s="18">
        <f>'март 2016 '!CQ90+'февраль 2016'!CQ89+'январь 2016'!CQ90</f>
        <v>0</v>
      </c>
      <c r="CR95" s="18">
        <f>'март 2016 '!CR90+'февраль 2016'!CR89+'январь 2016'!CR90</f>
        <v>0</v>
      </c>
      <c r="CS95" s="18">
        <f>'март 2016 '!CS90+'февраль 2016'!CS89+'январь 2016'!CS90</f>
        <v>0</v>
      </c>
      <c r="CT95" s="18">
        <f>'март 2016 '!CT90+'февраль 2016'!CT89+'январь 2016'!CT90</f>
        <v>0</v>
      </c>
      <c r="CU95" s="18">
        <f>'март 2016 '!CU90+'февраль 2016'!CU89+'январь 2016'!CU90</f>
        <v>0</v>
      </c>
      <c r="CV95" s="18">
        <f>'март 2016 '!CV90+'февраль 2016'!CV89+'январь 2016'!CV90</f>
        <v>0</v>
      </c>
      <c r="CW95" s="18">
        <f>'март 2016 '!CW90+'февраль 2016'!CW89+'январь 2016'!CW90</f>
        <v>0</v>
      </c>
      <c r="CX95" s="18">
        <f>'март 2016 '!CX90+'февраль 2016'!CX89+'январь 2016'!CX90</f>
        <v>0</v>
      </c>
      <c r="CY95" s="18">
        <f>'март 2016 '!CY90+'февраль 2016'!CY89+'январь 2016'!CY90</f>
        <v>0</v>
      </c>
      <c r="CZ95" s="18">
        <f>'март 2016 '!CZ90+'февраль 2016'!CZ89+'январь 2016'!CZ90</f>
        <v>0</v>
      </c>
      <c r="DA95" s="18">
        <f>'март 2016 '!DA90+'февраль 2016'!DA89+'январь 2016'!DA90</f>
        <v>0</v>
      </c>
      <c r="DB95" s="18">
        <f>'март 2016 '!DB90+'февраль 2016'!DB89+'январь 2016'!DB90</f>
        <v>0</v>
      </c>
      <c r="DC95" s="18">
        <f>'март 2016 '!DC90+'февраль 2016'!DC89+'январь 2016'!DC90</f>
        <v>0</v>
      </c>
      <c r="DD95" s="18">
        <f>'март 2016 '!DD90+'февраль 2016'!DD89+'январь 2016'!DD90</f>
        <v>0</v>
      </c>
      <c r="DE95" s="18">
        <f>'март 2016 '!DE90+'февраль 2016'!DE89+'январь 2016'!DE90</f>
        <v>0</v>
      </c>
      <c r="DF95" s="18">
        <f>'март 2016 '!DF90+'февраль 2016'!DF89+'январь 2016'!DF90</f>
        <v>0</v>
      </c>
      <c r="DG95" s="18">
        <f>'март 2016 '!DG90+'февраль 2016'!DG89+'январь 2016'!DG90</f>
        <v>0</v>
      </c>
      <c r="DH95" s="18">
        <f>'март 2016 '!DH90+'февраль 2016'!DH89+'январь 2016'!DH90</f>
        <v>0</v>
      </c>
      <c r="DI95" s="18">
        <f>'март 2016 '!DI90+'февраль 2016'!DI89+'январь 2016'!DI90</f>
        <v>0</v>
      </c>
      <c r="DJ95" s="18">
        <f>'март 2016 '!DJ90+'февраль 2016'!DJ89+'январь 2016'!DJ90</f>
        <v>0</v>
      </c>
      <c r="DK95" s="18">
        <f>'март 2016 '!DK90+'февраль 2016'!DK89+'январь 2016'!DK90</f>
        <v>0</v>
      </c>
      <c r="DL95" s="18">
        <f>'март 2016 '!DL90+'февраль 2016'!DL89+'январь 2016'!DL90</f>
        <v>0</v>
      </c>
      <c r="DM95" s="18">
        <f>'март 2016 '!DM90+'февраль 2016'!DM89+'январь 2016'!DM90</f>
        <v>0</v>
      </c>
      <c r="DN95" s="18">
        <f>'март 2016 '!DN90+'февраль 2016'!DN89+'январь 2016'!DN90</f>
        <v>0</v>
      </c>
      <c r="DO95" s="18">
        <f>'март 2016 '!DO90+'февраль 2016'!DO89+'январь 2016'!DO90</f>
        <v>0</v>
      </c>
      <c r="DP95" s="18">
        <f>'март 2016 '!DP90+'февраль 2016'!DP89+'январь 2016'!DP90</f>
        <v>0</v>
      </c>
      <c r="DQ95" s="18">
        <f>'март 2016 '!DQ90+'февраль 2016'!DQ89+'январь 2016'!DQ90</f>
        <v>0</v>
      </c>
      <c r="DR95" s="18">
        <f>'март 2016 '!DR90+'февраль 2016'!DR89+'январь 2016'!DR90</f>
        <v>0</v>
      </c>
      <c r="DS95" s="18">
        <f>'март 2016 '!DS90+'февраль 2016'!DS89+'январь 2016'!DS90</f>
        <v>0</v>
      </c>
      <c r="DT95" s="18">
        <f>'март 2016 '!DT90+'февраль 2016'!DT89+'январь 2016'!DT90</f>
        <v>0</v>
      </c>
      <c r="DU95" s="18">
        <f>'март 2016 '!DU90+'февраль 2016'!DU89+'январь 2016'!DU90</f>
        <v>0</v>
      </c>
      <c r="DV95" s="18">
        <f>'март 2016 '!DV90+'февраль 2016'!DV89+'январь 2016'!DV90</f>
        <v>0</v>
      </c>
      <c r="DW95" s="18">
        <f>'март 2016 '!DW90+'февраль 2016'!DW89+'январь 2016'!DW90</f>
        <v>0</v>
      </c>
      <c r="DX95" s="18">
        <f>'март 2016 '!DX90+'февраль 2016'!DX89+'январь 2016'!DX90</f>
        <v>0</v>
      </c>
      <c r="DY95" s="18">
        <f>'март 2016 '!DY90+'февраль 2016'!DY89+'январь 2016'!DY90</f>
        <v>0</v>
      </c>
      <c r="DZ95" s="18">
        <f>'март 2016 '!DZ90+'февраль 2016'!DZ89+'январь 2016'!DZ90</f>
        <v>0</v>
      </c>
      <c r="EA95" s="18">
        <f>'март 2016 '!EA90+'февраль 2016'!EA89+'январь 2016'!EA90</f>
        <v>0</v>
      </c>
      <c r="EB95" s="18">
        <f>'март 2016 '!EB90+'февраль 2016'!EB89+'январь 2016'!EB90</f>
        <v>0</v>
      </c>
      <c r="EC95" s="18">
        <f>'март 2016 '!EC90+'февраль 2016'!EC89+'январь 2016'!EC90</f>
        <v>0</v>
      </c>
      <c r="ED95" s="18">
        <f>'март 2016 '!ED90+'февраль 2016'!ED89+'январь 2016'!ED90</f>
        <v>0</v>
      </c>
      <c r="EE95" s="18">
        <f>'март 2016 '!EE90+'февраль 2016'!EE89+'январь 2016'!EE90</f>
        <v>0</v>
      </c>
      <c r="EF95" s="18">
        <f>'март 2016 '!EF90+'февраль 2016'!EF89+'январь 2016'!EF90</f>
        <v>0</v>
      </c>
      <c r="EG95" s="18">
        <f>'март 2016 '!EG90+'февраль 2016'!EG89+'январь 2016'!EG90</f>
        <v>0</v>
      </c>
      <c r="EH95" s="18">
        <f>'март 2016 '!EH90+'февраль 2016'!EH89+'январь 2016'!EH90</f>
        <v>0</v>
      </c>
      <c r="EI95" s="18">
        <f>'март 2016 '!EI90+'февраль 2016'!EI89+'январь 2016'!EI90</f>
        <v>0</v>
      </c>
      <c r="EJ95" s="18">
        <f>'март 2016 '!EJ90+'февраль 2016'!EJ89+'январь 2016'!EJ90</f>
        <v>0</v>
      </c>
      <c r="EK95" s="18">
        <f>'март 2016 '!EK90+'февраль 2016'!EK89+'январь 2016'!EK90</f>
        <v>0</v>
      </c>
      <c r="EL95" s="18">
        <f>'март 2016 '!EL90+'февраль 2016'!EL89+'январь 2016'!EL90</f>
        <v>0</v>
      </c>
      <c r="EM95" s="18">
        <f>'март 2016 '!EM90+'февраль 2016'!EM89+'январь 2016'!EM90</f>
        <v>0</v>
      </c>
      <c r="EN95" s="18">
        <f>'март 2016 '!EN90+'февраль 2016'!EN89+'январь 2016'!EN90</f>
        <v>0</v>
      </c>
      <c r="EO95" s="18">
        <f>'март 2016 '!EO90+'февраль 2016'!EO89+'январь 2016'!EO90</f>
        <v>0</v>
      </c>
      <c r="EP95" s="18">
        <f>'март 2016 '!EP90+'февраль 2016'!EP89+'январь 2016'!EP90</f>
        <v>0</v>
      </c>
      <c r="EQ95" s="18">
        <f>'март 2016 '!EQ90+'февраль 2016'!EQ89+'январь 2016'!EQ90</f>
        <v>0</v>
      </c>
      <c r="ER95" s="18">
        <f>'март 2016 '!ER90+'февраль 2016'!ER89+'январь 2016'!ER90</f>
        <v>0</v>
      </c>
      <c r="ES95" s="18">
        <f>'март 2016 '!ES90+'февраль 2016'!ES89+'январь 2016'!ES90</f>
        <v>0</v>
      </c>
      <c r="ET95" s="18">
        <f>'март 2016 '!ET90+'февраль 2016'!ET89+'январь 2016'!ET90</f>
        <v>0</v>
      </c>
      <c r="EU95" s="18">
        <f>'март 2016 '!EU90+'февраль 2016'!EU89+'январь 2016'!EU90</f>
        <v>0</v>
      </c>
      <c r="EV95" s="18">
        <f>'март 2016 '!EV90+'февраль 2016'!EV89+'январь 2016'!EV90</f>
        <v>0</v>
      </c>
      <c r="EW95" s="18">
        <f>'март 2016 '!EW90+'февраль 2016'!EW89+'январь 2016'!EW90</f>
        <v>0</v>
      </c>
      <c r="EX95" s="18">
        <f>'март 2016 '!EX90+'февраль 2016'!EX89+'январь 2016'!EX90</f>
        <v>0</v>
      </c>
      <c r="EY95" s="18">
        <f>'март 2016 '!EY90+'февраль 2016'!EY89+'январь 2016'!EY90</f>
        <v>0</v>
      </c>
      <c r="EZ95" s="18">
        <f>'март 2016 '!EZ90+'февраль 2016'!EZ89+'январь 2016'!EZ90</f>
        <v>0</v>
      </c>
      <c r="FA95" s="18">
        <f>'март 2016 '!FA90+'февраль 2016'!FA89+'январь 2016'!FA90</f>
        <v>0</v>
      </c>
      <c r="FB95" s="18">
        <f>'март 2016 '!FB90+'февраль 2016'!FB89+'январь 2016'!FB90</f>
        <v>0</v>
      </c>
      <c r="FC95" s="18">
        <f>'март 2016 '!FC90+'февраль 2016'!FC89+'январь 2016'!FC90</f>
        <v>0</v>
      </c>
      <c r="FD95" s="18">
        <f>'март 2016 '!FD90+'февраль 2016'!FD89+'январь 2016'!FD90</f>
        <v>0</v>
      </c>
      <c r="FE95" s="18">
        <f>'март 2016 '!FE90+'февраль 2016'!FE89+'январь 2016'!FE90</f>
        <v>0</v>
      </c>
      <c r="FF95" s="18">
        <f>'март 2016 '!FF90+'февраль 2016'!FF89+'январь 2016'!FF90</f>
        <v>0</v>
      </c>
      <c r="FG95" s="18">
        <f>'март 2016 '!FG90+'февраль 2016'!FG89+'январь 2016'!FG90</f>
        <v>0</v>
      </c>
      <c r="FH95" s="18">
        <f>'март 2016 '!FH90+'февраль 2016'!FH89+'январь 2016'!FH90</f>
        <v>0</v>
      </c>
      <c r="FI95" s="18">
        <f>'март 2016 '!FI90+'февраль 2016'!FI89+'январь 2016'!FI90</f>
        <v>0</v>
      </c>
      <c r="FJ95" s="18">
        <f>'март 2016 '!FJ90+'февраль 2016'!FJ89+'январь 2016'!FJ90</f>
        <v>0</v>
      </c>
      <c r="FK95" s="18">
        <f>'март 2016 '!FK90+'февраль 2016'!FK89+'январь 2016'!FK90</f>
        <v>0</v>
      </c>
      <c r="FL95" s="18">
        <f>'март 2016 '!FL90+'февраль 2016'!FL89+'январь 2016'!FL90</f>
        <v>0</v>
      </c>
      <c r="FM95" s="18">
        <f>'март 2016 '!FM90+'февраль 2016'!FM89+'январь 2016'!FM90</f>
        <v>0</v>
      </c>
      <c r="FN95" s="18">
        <f>'март 2016 '!FN90+'февраль 2016'!FN89+'январь 2016'!FN90</f>
        <v>0</v>
      </c>
      <c r="FO95" s="18">
        <f>'март 2016 '!FO90+'февраль 2016'!FO89+'январь 2016'!FO90</f>
        <v>0</v>
      </c>
      <c r="FP95" s="18">
        <f>'март 2016 '!FP90+'февраль 2016'!FP89+'январь 2016'!FP90</f>
        <v>0</v>
      </c>
      <c r="FQ95" s="18">
        <f>'март 2016 '!FQ90+'февраль 2016'!FQ89+'январь 2016'!FQ90</f>
        <v>0</v>
      </c>
      <c r="FR95" s="18">
        <f>'март 2016 '!FR90+'февраль 2016'!FR89+'январь 2016'!FR90</f>
        <v>0</v>
      </c>
      <c r="FS95" s="18">
        <f>'март 2016 '!FS90+'февраль 2016'!FS89+'январь 2016'!FS90</f>
        <v>0</v>
      </c>
      <c r="FT95" s="18">
        <f>'март 2016 '!FT90+'февраль 2016'!FT89+'январь 2016'!FT90</f>
        <v>0</v>
      </c>
      <c r="FU95" s="18">
        <f>'март 2016 '!FU90+'февраль 2016'!FU89+'январь 2016'!FU90</f>
        <v>0</v>
      </c>
      <c r="FV95" s="18">
        <f>'март 2016 '!FV90+'февраль 2016'!FV89+'январь 2016'!FV90</f>
        <v>0</v>
      </c>
      <c r="FW95" s="18">
        <f>'март 2016 '!FW90+'февраль 2016'!FW89+'январь 2016'!FW90</f>
        <v>0</v>
      </c>
      <c r="FX95" s="18">
        <f>'март 2016 '!FX90+'февраль 2016'!FX89+'январь 2016'!FX90</f>
        <v>0</v>
      </c>
      <c r="FY95" s="18">
        <f>'март 2016 '!FY90+'февраль 2016'!FY89+'январь 2016'!FY90</f>
        <v>0</v>
      </c>
      <c r="FZ95" s="18">
        <f>'март 2016 '!FZ90+'февраль 2016'!FZ89+'январь 2016'!FZ90</f>
        <v>0</v>
      </c>
      <c r="GA95" s="18">
        <f>'март 2016 '!GA90+'февраль 2016'!GA89+'январь 2016'!GA90</f>
        <v>0</v>
      </c>
      <c r="GB95" s="18">
        <f>'март 2016 '!GB90+'февраль 2016'!GB89+'январь 2016'!GB90</f>
        <v>0</v>
      </c>
      <c r="GC95" s="18">
        <f>'март 2016 '!GC90+'февраль 2016'!GC89+'январь 2016'!GC90</f>
        <v>0</v>
      </c>
      <c r="GD95" s="18">
        <f>'март 2016 '!GD90+'февраль 2016'!GD89+'январь 2016'!GD90</f>
        <v>0</v>
      </c>
      <c r="GE95" s="18">
        <f>'март 2016 '!GE90+'февраль 2016'!GE89+'январь 2016'!GE90</f>
        <v>0</v>
      </c>
      <c r="GF95" s="18">
        <f>'март 2016 '!GF90+'февраль 2016'!GF89+'январь 2016'!GF90</f>
        <v>0</v>
      </c>
      <c r="GG95" s="18">
        <f>'март 2016 '!GG90+'февраль 2016'!GG89+'январь 2016'!GG90</f>
        <v>0</v>
      </c>
      <c r="GH95" s="18">
        <f>'март 2016 '!GH90+'февраль 2016'!GH89+'январь 2016'!GH90</f>
        <v>0</v>
      </c>
      <c r="GI95" s="18">
        <f>'март 2016 '!GI90+'февраль 2016'!GI89+'январь 2016'!GI90</f>
        <v>0</v>
      </c>
      <c r="GJ95" s="18">
        <f>'март 2016 '!GJ90+'февраль 2016'!GJ89+'январь 2016'!GJ90</f>
        <v>0</v>
      </c>
      <c r="GK95" s="18">
        <f>'март 2016 '!GK90+'февраль 2016'!GK89+'январь 2016'!GK90</f>
        <v>0</v>
      </c>
      <c r="GL95" s="18">
        <f>'март 2016 '!GL90+'февраль 2016'!GL89+'январь 2016'!GL90</f>
        <v>0</v>
      </c>
      <c r="GM95" s="18">
        <f>'март 2016 '!GM90+'февраль 2016'!GM89+'январь 2016'!GM90</f>
        <v>0</v>
      </c>
      <c r="GN95" s="18">
        <f>'март 2016 '!GN90+'февраль 2016'!GN89+'январь 2016'!GN90</f>
        <v>0</v>
      </c>
      <c r="GO95" s="18">
        <f>'март 2016 '!GO90+'февраль 2016'!GO89+'январь 2016'!GO90</f>
        <v>0</v>
      </c>
      <c r="GP95" s="18">
        <f>'март 2016 '!GP90+'февраль 2016'!GP89+'январь 2016'!GP90</f>
        <v>0</v>
      </c>
      <c r="GQ95" s="18">
        <f>'март 2016 '!GQ90+'февраль 2016'!GQ89+'январь 2016'!GQ90</f>
        <v>0</v>
      </c>
      <c r="GR95" s="18">
        <f>'март 2016 '!GR90+'февраль 2016'!GR89+'январь 2016'!GR90</f>
        <v>0</v>
      </c>
      <c r="GS95" s="18">
        <f>'март 2016 '!GS90+'февраль 2016'!GS89+'январь 2016'!GS90</f>
        <v>0</v>
      </c>
      <c r="GT95" s="18">
        <f>'март 2016 '!GT90+'февраль 2016'!GT89+'январь 2016'!GT90</f>
        <v>0</v>
      </c>
      <c r="GU95" s="18">
        <f>'март 2016 '!GU90+'февраль 2016'!GU89+'январь 2016'!GU90</f>
        <v>0</v>
      </c>
      <c r="GV95" s="18">
        <f>'март 2016 '!GV90+'февраль 2016'!GV89+'январь 2016'!GV90</f>
        <v>0</v>
      </c>
      <c r="GW95" s="18">
        <f>'март 2016 '!GW90+'февраль 2016'!GW89+'январь 2016'!GW90</f>
        <v>0</v>
      </c>
      <c r="GX95" s="18">
        <f>'март 2016 '!GX90+'февраль 2016'!GX89+'январь 2016'!GX90</f>
        <v>0</v>
      </c>
      <c r="GY95" s="18">
        <f>'март 2016 '!GY90+'февраль 2016'!GY89+'январь 2016'!GY90</f>
        <v>0</v>
      </c>
      <c r="GZ95" s="18">
        <f>'март 2016 '!GZ90+'февраль 2016'!GZ89+'январь 2016'!GZ90</f>
        <v>0</v>
      </c>
      <c r="HA95" s="18">
        <f>'март 2016 '!HA90+'февраль 2016'!HA89+'январь 2016'!HA90</f>
        <v>0</v>
      </c>
      <c r="HB95" s="18">
        <f>'март 2016 '!HB90+'февраль 2016'!HB89+'январь 2016'!HB90</f>
        <v>0</v>
      </c>
      <c r="HC95" s="18">
        <f>'март 2016 '!HC90+'февраль 2016'!HC89+'январь 2016'!HC90</f>
        <v>0</v>
      </c>
      <c r="HD95" s="18">
        <f>'март 2016 '!HD90+'февраль 2016'!HD89+'январь 2016'!HD90</f>
        <v>0</v>
      </c>
      <c r="HE95" s="18">
        <f>'март 2016 '!HE90+'февраль 2016'!HE89+'январь 2016'!HE90</f>
        <v>0</v>
      </c>
      <c r="HF95" s="18">
        <f>'март 2016 '!HF90+'февраль 2016'!HF89+'январь 2016'!HF90</f>
        <v>0</v>
      </c>
      <c r="HG95" s="18">
        <f>'март 2016 '!HG90+'февраль 2016'!HG89+'январь 2016'!HG90</f>
        <v>0</v>
      </c>
      <c r="HH95" s="18">
        <f>'март 2016 '!HH90+'февраль 2016'!HH89+'январь 2016'!HH90</f>
        <v>0</v>
      </c>
      <c r="HI95" s="18">
        <f>'март 2016 '!HI90+'февраль 2016'!HI89+'январь 2016'!HI90</f>
        <v>0</v>
      </c>
      <c r="HJ95" s="18">
        <f>'март 2016 '!HJ90+'февраль 2016'!HJ89+'январь 2016'!HJ90</f>
        <v>0</v>
      </c>
      <c r="HK95" s="18">
        <f>'март 2016 '!HK90+'февраль 2016'!HK89+'январь 2016'!HK90</f>
        <v>0</v>
      </c>
      <c r="HL95" s="18">
        <f>'март 2016 '!HL90+'февраль 2016'!HL89+'январь 2016'!HL90</f>
        <v>0</v>
      </c>
      <c r="HM95" s="18">
        <f>'март 2016 '!HM90+'февраль 2016'!HM89+'январь 2016'!HM90</f>
        <v>0</v>
      </c>
      <c r="HN95" s="18">
        <f>'март 2016 '!HN90+'февраль 2016'!HN89+'январь 2016'!HN90</f>
        <v>0</v>
      </c>
      <c r="HO95" s="18">
        <f>'март 2016 '!HO90+'февраль 2016'!HO89+'январь 2016'!HO90</f>
        <v>0</v>
      </c>
      <c r="HP95" s="18">
        <f>'март 2016 '!HP90+'февраль 2016'!HP89+'январь 2016'!HP90</f>
        <v>0</v>
      </c>
      <c r="HQ95" s="18">
        <f>'март 2016 '!HQ90+'февраль 2016'!HQ89+'январь 2016'!HQ90</f>
        <v>0</v>
      </c>
      <c r="HR95" s="18">
        <f>'март 2016 '!HR90+'февраль 2016'!HR89+'январь 2016'!HR90</f>
        <v>0</v>
      </c>
      <c r="HS95" s="18">
        <f>'март 2016 '!HS90+'февраль 2016'!HS89+'январь 2016'!HS90</f>
        <v>0</v>
      </c>
      <c r="HT95" s="18">
        <f>'март 2016 '!HT90+'февраль 2016'!HT89+'январь 2016'!HT90</f>
        <v>0</v>
      </c>
      <c r="HU95" s="18">
        <f>'март 2016 '!HU90+'февраль 2016'!HU89+'январь 2016'!HU90</f>
        <v>0</v>
      </c>
      <c r="HV95" s="18">
        <f>'март 2016 '!HV90+'февраль 2016'!HV89+'январь 2016'!HV90</f>
        <v>0</v>
      </c>
      <c r="HW95" s="18">
        <f>'март 2016 '!HW90+'февраль 2016'!HW89+'январь 2016'!HW90</f>
        <v>0</v>
      </c>
      <c r="HX95" s="18">
        <f>'март 2016 '!HX90+'февраль 2016'!HX89+'январь 2016'!HX90</f>
        <v>0</v>
      </c>
      <c r="HY95" s="18">
        <f>'март 2016 '!HY90+'февраль 2016'!HY89+'январь 2016'!HY90</f>
        <v>0</v>
      </c>
      <c r="HZ95" s="18">
        <f>'март 2016 '!HZ90+'февраль 2016'!HZ89+'январь 2016'!HZ90</f>
        <v>0</v>
      </c>
      <c r="IA95" s="18">
        <f>'март 2016 '!IA90+'февраль 2016'!IA89+'январь 2016'!IA90</f>
        <v>0</v>
      </c>
      <c r="IB95" s="18">
        <f>'март 2016 '!IB90+'февраль 2016'!IB89+'январь 2016'!IB90</f>
        <v>0</v>
      </c>
      <c r="IC95" s="18">
        <f>'март 2016 '!IC90+'февраль 2016'!IC89+'январь 2016'!IC90</f>
        <v>0</v>
      </c>
      <c r="ID95" s="18">
        <f>'март 2016 '!ID90+'февраль 2016'!ID89+'январь 2016'!ID90</f>
        <v>0</v>
      </c>
      <c r="IE95" s="18">
        <f>'март 2016 '!IE90+'февраль 2016'!IE89+'январь 2016'!IE90</f>
        <v>0</v>
      </c>
      <c r="IF95" s="18">
        <f>'март 2016 '!IF90+'февраль 2016'!IF89+'январь 2016'!IF90</f>
        <v>0</v>
      </c>
    </row>
    <row r="96" spans="1:240" ht="15" customHeight="1">
      <c r="A96" s="15" t="s">
        <v>112</v>
      </c>
      <c r="B96" s="53" t="s">
        <v>113</v>
      </c>
      <c r="C96" s="16" t="s">
        <v>17</v>
      </c>
      <c r="D96" s="17">
        <v>576.08399999999995</v>
      </c>
      <c r="E96" s="17">
        <f>D96-F96</f>
        <v>419.03199999999993</v>
      </c>
      <c r="F96" s="17">
        <v>157.05199999999999</v>
      </c>
      <c r="G96" s="18">
        <f>'март 2016 '!G91+'февраль 2016'!G90+'январь 2016'!G91</f>
        <v>0</v>
      </c>
      <c r="H96" s="18">
        <f>'март 2016 '!H91+'февраль 2016'!H90+'январь 2016'!H91</f>
        <v>0</v>
      </c>
      <c r="I96" s="18">
        <f>'март 2016 '!I91+'февраль 2016'!I90+'январь 2016'!I91</f>
        <v>0</v>
      </c>
      <c r="J96" s="18">
        <f>'март 2016 '!J91+'февраль 2016'!J90+'январь 2016'!J91</f>
        <v>0</v>
      </c>
      <c r="K96" s="18">
        <f>'март 2016 '!K91+'февраль 2016'!K90+'январь 2016'!K91</f>
        <v>0</v>
      </c>
      <c r="L96" s="18">
        <f>'март 2016 '!L91+'февраль 2016'!L90+'январь 2016'!L91</f>
        <v>0</v>
      </c>
      <c r="M96" s="18">
        <f>'март 2016 '!M91+'февраль 2016'!M90+'январь 2016'!M91</f>
        <v>0</v>
      </c>
      <c r="N96" s="18">
        <f>'март 2016 '!N91+'февраль 2016'!N90+'январь 2016'!N91</f>
        <v>0</v>
      </c>
      <c r="O96" s="18">
        <f>'март 2016 '!O91+'февраль 2016'!O90+'январь 2016'!O91</f>
        <v>0</v>
      </c>
      <c r="P96" s="18">
        <f>'март 2016 '!P91+'февраль 2016'!P90+'январь 2016'!P91</f>
        <v>0</v>
      </c>
      <c r="Q96" s="18">
        <f>'март 2016 '!Q91+'февраль 2016'!Q90+'январь 2016'!Q91</f>
        <v>97.664000000000001</v>
      </c>
      <c r="R96" s="18">
        <f>'март 2016 '!R91+'февраль 2016'!R90+'январь 2016'!R91</f>
        <v>0</v>
      </c>
      <c r="S96" s="18">
        <f>'март 2016 '!S91+'февраль 2016'!S90+'январь 2016'!S91</f>
        <v>0</v>
      </c>
      <c r="T96" s="18">
        <f>'март 2016 '!T91+'февраль 2016'!T90+'январь 2016'!T91</f>
        <v>0</v>
      </c>
      <c r="U96" s="18">
        <f>'март 2016 '!U91+'февраль 2016'!U90+'январь 2016'!U91</f>
        <v>0</v>
      </c>
      <c r="V96" s="18">
        <f>'март 2016 '!V91+'февраль 2016'!V90+'январь 2016'!V91</f>
        <v>0</v>
      </c>
      <c r="W96" s="18">
        <f>'март 2016 '!W91+'февраль 2016'!W90+'январь 2016'!W91</f>
        <v>0</v>
      </c>
      <c r="X96" s="18">
        <f>'март 2016 '!X91+'февраль 2016'!X90+'январь 2016'!X91</f>
        <v>0</v>
      </c>
      <c r="Y96" s="18">
        <f>'март 2016 '!Y91+'февраль 2016'!Y90+'январь 2016'!Y91</f>
        <v>0</v>
      </c>
      <c r="Z96" s="18">
        <f>'март 2016 '!Z91+'февраль 2016'!Z90+'январь 2016'!Z91</f>
        <v>0</v>
      </c>
      <c r="AA96" s="18">
        <f>'март 2016 '!AA91+'февраль 2016'!AA90+'январь 2016'!AA91</f>
        <v>0</v>
      </c>
      <c r="AB96" s="18">
        <f>'март 2016 '!AB91+'февраль 2016'!AB90+'январь 2016'!AB91</f>
        <v>0</v>
      </c>
      <c r="AC96" s="18">
        <f>'март 2016 '!AC91+'февраль 2016'!AC90+'январь 2016'!AC91</f>
        <v>0</v>
      </c>
      <c r="AD96" s="18">
        <f>'март 2016 '!AD91+'февраль 2016'!AD90+'январь 2016'!AD91</f>
        <v>0</v>
      </c>
      <c r="AE96" s="18">
        <f>'март 2016 '!AE91+'февраль 2016'!AE90+'январь 2016'!AE91</f>
        <v>6.2439999999999998</v>
      </c>
      <c r="AF96" s="18">
        <f>'март 2016 '!AF91+'февраль 2016'!AF90+'январь 2016'!AF91</f>
        <v>6.2439999999999998</v>
      </c>
      <c r="AG96" s="18">
        <f>'март 2016 '!AG91+'февраль 2016'!AG90+'январь 2016'!AG91</f>
        <v>6.84</v>
      </c>
      <c r="AH96" s="18">
        <f>'март 2016 '!AH91+'февраль 2016'!AH90+'январь 2016'!AH91</f>
        <v>3.1219999999999999</v>
      </c>
      <c r="AI96" s="18">
        <f>'март 2016 '!AI91+'февраль 2016'!AI90+'январь 2016'!AI91</f>
        <v>0</v>
      </c>
      <c r="AJ96" s="18">
        <f>'март 2016 '!AJ91+'февраль 2016'!AJ90+'январь 2016'!AJ91</f>
        <v>4.4980000000000002</v>
      </c>
      <c r="AK96" s="18">
        <f>'март 2016 '!AK91+'февраль 2016'!AK90+'январь 2016'!AK91</f>
        <v>0</v>
      </c>
      <c r="AL96" s="18">
        <f>'март 2016 '!AL91+'февраль 2016'!AL90+'январь 2016'!AL91</f>
        <v>0</v>
      </c>
      <c r="AM96" s="18">
        <f>'март 2016 '!AM91+'февраль 2016'!AM90+'январь 2016'!AM91</f>
        <v>4.2930000000000001</v>
      </c>
      <c r="AN96" s="18">
        <f>'март 2016 '!AN91+'февраль 2016'!AN90+'январь 2016'!AN91</f>
        <v>0</v>
      </c>
      <c r="AO96" s="18">
        <f>'март 2016 '!AO91+'февраль 2016'!AO90+'январь 2016'!AO91</f>
        <v>0</v>
      </c>
      <c r="AP96" s="18">
        <f>'март 2016 '!AP91+'февраль 2016'!AP90+'январь 2016'!AP91</f>
        <v>0</v>
      </c>
      <c r="AQ96" s="18">
        <f>'март 2016 '!AQ91+'февраль 2016'!AQ90+'январь 2016'!AQ91</f>
        <v>0</v>
      </c>
      <c r="AR96" s="18">
        <f>'март 2016 '!AR91+'февраль 2016'!AR90+'январь 2016'!AR91</f>
        <v>0</v>
      </c>
      <c r="AS96" s="18">
        <f>'март 2016 '!AS91+'февраль 2016'!AS90+'январь 2016'!AS91</f>
        <v>0</v>
      </c>
      <c r="AT96" s="18">
        <f>'март 2016 '!AT91+'февраль 2016'!AT90+'январь 2016'!AT91</f>
        <v>0.78</v>
      </c>
      <c r="AU96" s="18">
        <f>'март 2016 '!AU91+'февраль 2016'!AU90+'январь 2016'!AU91</f>
        <v>12.989000000000001</v>
      </c>
      <c r="AV96" s="18">
        <f>'март 2016 '!AV91+'февраль 2016'!AV90+'январь 2016'!AV91</f>
        <v>1.4379999999999999</v>
      </c>
      <c r="AW96" s="18">
        <f>'март 2016 '!AW91+'февраль 2016'!AW90+'январь 2016'!AW91</f>
        <v>0</v>
      </c>
      <c r="AX96" s="18">
        <f>'март 2016 '!AX91+'февраль 2016'!AX90+'январь 2016'!AX91</f>
        <v>0</v>
      </c>
      <c r="AY96" s="18">
        <f>'март 2016 '!AY91+'февраль 2016'!AY90+'январь 2016'!AY91</f>
        <v>0</v>
      </c>
      <c r="AZ96" s="18">
        <f>'март 2016 '!AZ91+'февраль 2016'!AZ90+'январь 2016'!AZ91</f>
        <v>0</v>
      </c>
      <c r="BA96" s="18">
        <f>'март 2016 '!BA91+'февраль 2016'!BA90+'январь 2016'!BA91</f>
        <v>0</v>
      </c>
      <c r="BB96" s="18">
        <f>'март 2016 '!BB91+'февраль 2016'!BB90+'январь 2016'!BB91</f>
        <v>0</v>
      </c>
      <c r="BC96" s="18">
        <f>'март 2016 '!BC91+'февраль 2016'!BC90+'январь 2016'!BC91</f>
        <v>4.2919999999999998</v>
      </c>
      <c r="BD96" s="18">
        <f>'март 2016 '!BD91+'февраль 2016'!BD90+'январь 2016'!BD91</f>
        <v>1.248</v>
      </c>
      <c r="BE96" s="18">
        <f>'март 2016 '!BE91+'февраль 2016'!BE90+'январь 2016'!BE91</f>
        <v>0</v>
      </c>
      <c r="BF96" s="18">
        <f>'март 2016 '!BF91+'февраль 2016'!BF90+'январь 2016'!BF91</f>
        <v>0</v>
      </c>
      <c r="BG96" s="18">
        <f>'март 2016 '!BG91+'февраль 2016'!BG90+'январь 2016'!BG91</f>
        <v>2.2480000000000002</v>
      </c>
      <c r="BH96" s="18">
        <f>'март 2016 '!BH91+'февраль 2016'!BH90+'январь 2016'!BH91</f>
        <v>0</v>
      </c>
      <c r="BI96" s="18">
        <f>'март 2016 '!BI91+'февраль 2016'!BI90+'январь 2016'!BI91</f>
        <v>0</v>
      </c>
      <c r="BJ96" s="18">
        <f>'март 2016 '!BJ91+'февраль 2016'!BJ90+'январь 2016'!BJ91</f>
        <v>0</v>
      </c>
      <c r="BK96" s="18">
        <f>'март 2016 '!BK91+'февраль 2016'!BK90+'январь 2016'!BK91</f>
        <v>0</v>
      </c>
      <c r="BL96" s="18">
        <f>'март 2016 '!BL91+'февраль 2016'!BL90+'январь 2016'!BL91</f>
        <v>0</v>
      </c>
      <c r="BM96" s="18">
        <f>'март 2016 '!BM91+'февраль 2016'!BM90+'январь 2016'!BM91</f>
        <v>0</v>
      </c>
      <c r="BN96" s="18">
        <f>'март 2016 '!BN91+'февраль 2016'!BN90+'январь 2016'!BN91</f>
        <v>0</v>
      </c>
      <c r="BO96" s="18">
        <f>'март 2016 '!BO91+'февраль 2016'!BO90+'январь 2016'!BO91</f>
        <v>0</v>
      </c>
      <c r="BP96" s="18">
        <f>'март 2016 '!BP91+'февраль 2016'!BP90+'январь 2016'!BP91</f>
        <v>0</v>
      </c>
      <c r="BQ96" s="18">
        <f>'март 2016 '!BQ91+'февраль 2016'!BQ90+'январь 2016'!BQ91</f>
        <v>0</v>
      </c>
      <c r="BR96" s="18">
        <f>'март 2016 '!BR91+'февраль 2016'!BR90+'январь 2016'!BR91</f>
        <v>0</v>
      </c>
      <c r="BS96" s="18">
        <f>'март 2016 '!BS91+'февраль 2016'!BS90+'январь 2016'!BS91</f>
        <v>0</v>
      </c>
      <c r="BT96" s="18">
        <f>'март 2016 '!BT91+'февраль 2016'!BT90+'январь 2016'!BT91</f>
        <v>14.372</v>
      </c>
      <c r="BU96" s="18">
        <f>'март 2016 '!BU91+'февраль 2016'!BU90+'январь 2016'!BU91</f>
        <v>9.44</v>
      </c>
      <c r="BV96" s="18">
        <f>'март 2016 '!BV91+'февраль 2016'!BV90+'январь 2016'!BV91</f>
        <v>0</v>
      </c>
      <c r="BW96" s="18">
        <f>'март 2016 '!BW91+'февраль 2016'!BW90+'январь 2016'!BW91</f>
        <v>0</v>
      </c>
      <c r="BX96" s="18">
        <f>'март 2016 '!BX91+'февраль 2016'!BX90+'январь 2016'!BX91</f>
        <v>1.248</v>
      </c>
      <c r="BY96" s="18">
        <f>'март 2016 '!BY91+'февраль 2016'!BY90+'январь 2016'!BY91</f>
        <v>8.1920000000000002</v>
      </c>
      <c r="BZ96" s="18">
        <f>'март 2016 '!BZ91+'февраль 2016'!BZ90+'январь 2016'!BZ91</f>
        <v>0</v>
      </c>
      <c r="CA96" s="18">
        <f>'март 2016 '!CA91+'февраль 2016'!CA90+'январь 2016'!CA91</f>
        <v>0</v>
      </c>
      <c r="CB96" s="18">
        <f>'март 2016 '!CB91+'февраль 2016'!CB90+'январь 2016'!CB91</f>
        <v>0</v>
      </c>
      <c r="CC96" s="18">
        <f>'март 2016 '!CC91+'февраль 2016'!CC90+'январь 2016'!CC91</f>
        <v>0</v>
      </c>
      <c r="CD96" s="18">
        <f>'март 2016 '!CD91+'февраль 2016'!CD90+'январь 2016'!CD91</f>
        <v>0</v>
      </c>
      <c r="CE96" s="18">
        <f>'март 2016 '!CE91+'февраль 2016'!CE90+'январь 2016'!CE91</f>
        <v>1.248</v>
      </c>
      <c r="CF96" s="18">
        <f>'март 2016 '!CF91+'февраль 2016'!CF90+'январь 2016'!CF91</f>
        <v>1.248</v>
      </c>
      <c r="CG96" s="18">
        <f>'март 2016 '!CG91+'февраль 2016'!CG90+'январь 2016'!CG91</f>
        <v>0.65</v>
      </c>
      <c r="CH96" s="18">
        <f>'март 2016 '!CH91+'февраль 2016'!CH90+'январь 2016'!CH91</f>
        <v>0</v>
      </c>
      <c r="CI96" s="18">
        <f>'март 2016 '!CI91+'февраль 2016'!CI90+'январь 2016'!CI91</f>
        <v>0</v>
      </c>
      <c r="CJ96" s="18">
        <f>'март 2016 '!CJ91+'февраль 2016'!CJ90+'январь 2016'!CJ91</f>
        <v>0</v>
      </c>
      <c r="CK96" s="18">
        <f>'март 2016 '!CK91+'февраль 2016'!CK90+'январь 2016'!CK91</f>
        <v>0</v>
      </c>
      <c r="CL96" s="18">
        <f>'март 2016 '!CL91+'февраль 2016'!CL90+'январь 2016'!CL91</f>
        <v>0</v>
      </c>
      <c r="CM96" s="18">
        <f>'март 2016 '!CM91+'февраль 2016'!CM90+'январь 2016'!CM91</f>
        <v>0</v>
      </c>
      <c r="CN96" s="18">
        <f>'март 2016 '!CN91+'февраль 2016'!CN90+'январь 2016'!CN91</f>
        <v>0</v>
      </c>
      <c r="CO96" s="18">
        <f>'март 2016 '!CO91+'февраль 2016'!CO90+'январь 2016'!CO91</f>
        <v>1.248</v>
      </c>
      <c r="CP96" s="18">
        <f>'март 2016 '!CP91+'февраль 2016'!CP90+'январь 2016'!CP91</f>
        <v>2.3420000000000001</v>
      </c>
      <c r="CQ96" s="18">
        <f>'март 2016 '!CQ91+'февраль 2016'!CQ90+'январь 2016'!CQ91</f>
        <v>7.23</v>
      </c>
      <c r="CR96" s="18">
        <f>'март 2016 '!CR91+'февраль 2016'!CR90+'январь 2016'!CR91</f>
        <v>9.0869999999999997</v>
      </c>
      <c r="CS96" s="18">
        <f>'март 2016 '!CS91+'февраль 2016'!CS90+'январь 2016'!CS91</f>
        <v>0</v>
      </c>
      <c r="CT96" s="18">
        <f>'март 2016 '!CT91+'февраль 2016'!CT90+'январь 2016'!CT91</f>
        <v>0</v>
      </c>
      <c r="CU96" s="18">
        <f>'март 2016 '!CU91+'февраль 2016'!CU90+'январь 2016'!CU91</f>
        <v>0</v>
      </c>
      <c r="CV96" s="18">
        <f>'март 2016 '!CV91+'февраль 2016'!CV90+'январь 2016'!CV91</f>
        <v>0</v>
      </c>
      <c r="CW96" s="18">
        <f>'март 2016 '!CW91+'февраль 2016'!CW90+'январь 2016'!CW91</f>
        <v>0</v>
      </c>
      <c r="CX96" s="18">
        <f>'март 2016 '!CX91+'февраль 2016'!CX90+'январь 2016'!CX91</f>
        <v>0</v>
      </c>
      <c r="CY96" s="18">
        <f>'март 2016 '!CY91+'февраль 2016'!CY90+'январь 2016'!CY91</f>
        <v>4.6829999999999998</v>
      </c>
      <c r="CZ96" s="18">
        <f>'март 2016 '!CZ91+'февраль 2016'!CZ90+'январь 2016'!CZ91</f>
        <v>0</v>
      </c>
      <c r="DA96" s="18">
        <f>'март 2016 '!DA91+'февраль 2016'!DA90+'январь 2016'!DA91</f>
        <v>0</v>
      </c>
      <c r="DB96" s="18">
        <f>'март 2016 '!DB91+'февраль 2016'!DB90+'январь 2016'!DB91</f>
        <v>0</v>
      </c>
      <c r="DC96" s="18">
        <f>'март 2016 '!DC91+'февраль 2016'!DC90+'январь 2016'!DC91</f>
        <v>0</v>
      </c>
      <c r="DD96" s="18">
        <f>'март 2016 '!DD91+'февраль 2016'!DD90+'январь 2016'!DD91</f>
        <v>0</v>
      </c>
      <c r="DE96" s="18">
        <f>'март 2016 '!DE91+'февраль 2016'!DE90+'январь 2016'!DE91</f>
        <v>1.248</v>
      </c>
      <c r="DF96" s="18">
        <f>'март 2016 '!DF91+'февраль 2016'!DF90+'январь 2016'!DF91</f>
        <v>0</v>
      </c>
      <c r="DG96" s="18">
        <f>'март 2016 '!DG91+'февраль 2016'!DG90+'январь 2016'!DG91</f>
        <v>0</v>
      </c>
      <c r="DH96" s="18">
        <f>'март 2016 '!DH91+'февраль 2016'!DH90+'январь 2016'!DH91</f>
        <v>0</v>
      </c>
      <c r="DI96" s="18">
        <f>'март 2016 '!DI91+'февраль 2016'!DI90+'январь 2016'!DI91</f>
        <v>0</v>
      </c>
      <c r="DJ96" s="18">
        <f>'март 2016 '!DJ91+'февраль 2016'!DJ90+'январь 2016'!DJ91</f>
        <v>0</v>
      </c>
      <c r="DK96" s="18">
        <f>'март 2016 '!DK91+'февраль 2016'!DK90+'январь 2016'!DK91</f>
        <v>0</v>
      </c>
      <c r="DL96" s="18">
        <f>'март 2016 '!DL91+'февраль 2016'!DL90+'январь 2016'!DL91</f>
        <v>0</v>
      </c>
      <c r="DM96" s="18">
        <f>'март 2016 '!DM91+'февраль 2016'!DM90+'январь 2016'!DM91</f>
        <v>4.4980000000000002</v>
      </c>
      <c r="DN96" s="18">
        <f>'март 2016 '!DN91+'февраль 2016'!DN90+'январь 2016'!DN91</f>
        <v>13.585999999999999</v>
      </c>
      <c r="DO96" s="18">
        <f>'март 2016 '!DO91+'февраль 2016'!DO90+'январь 2016'!DO91</f>
        <v>8.9960000000000004</v>
      </c>
      <c r="DP96" s="18">
        <f>'март 2016 '!DP91+'февраль 2016'!DP90+'январь 2016'!DP91</f>
        <v>8.9949999999999992</v>
      </c>
      <c r="DQ96" s="18">
        <f>'март 2016 '!DQ91+'февраль 2016'!DQ90+'январь 2016'!DQ91</f>
        <v>0</v>
      </c>
      <c r="DR96" s="18">
        <f>'март 2016 '!DR91+'февраль 2016'!DR90+'январь 2016'!DR91</f>
        <v>0</v>
      </c>
      <c r="DS96" s="18">
        <f>'март 2016 '!DS91+'февраль 2016'!DS90+'январь 2016'!DS91</f>
        <v>0</v>
      </c>
      <c r="DT96" s="18">
        <f>'март 2016 '!DT91+'февраль 2016'!DT90+'январь 2016'!DT91</f>
        <v>0</v>
      </c>
      <c r="DU96" s="18">
        <f>'март 2016 '!DU91+'февраль 2016'!DU90+'январь 2016'!DU91</f>
        <v>0</v>
      </c>
      <c r="DV96" s="18">
        <f>'март 2016 '!DV91+'февраль 2016'!DV90+'январь 2016'!DV91</f>
        <v>0</v>
      </c>
      <c r="DW96" s="18">
        <f>'март 2016 '!DW91+'февраль 2016'!DW90+'январь 2016'!DW91</f>
        <v>0</v>
      </c>
      <c r="DX96" s="18">
        <f>'март 2016 '!DX91+'февраль 2016'!DX90+'январь 2016'!DX91</f>
        <v>0</v>
      </c>
      <c r="DY96" s="18">
        <f>'март 2016 '!DY91+'февраль 2016'!DY90+'январь 2016'!DY91</f>
        <v>0</v>
      </c>
      <c r="DZ96" s="18">
        <f>'март 2016 '!DZ91+'февраль 2016'!DZ90+'январь 2016'!DZ91</f>
        <v>0</v>
      </c>
      <c r="EA96" s="18">
        <f>'март 2016 '!EA91+'февраль 2016'!EA90+'январь 2016'!EA91</f>
        <v>0</v>
      </c>
      <c r="EB96" s="18">
        <f>'март 2016 '!EB91+'февраль 2016'!EB90+'январь 2016'!EB91</f>
        <v>0</v>
      </c>
      <c r="EC96" s="18">
        <f>'март 2016 '!EC91+'февраль 2016'!EC90+'январь 2016'!EC91</f>
        <v>4.4980000000000002</v>
      </c>
      <c r="ED96" s="18">
        <f>'март 2016 '!ED91+'февраль 2016'!ED90+'январь 2016'!ED91</f>
        <v>0</v>
      </c>
      <c r="EE96" s="18">
        <f>'март 2016 '!EE91+'февраль 2016'!EE90+'январь 2016'!EE91</f>
        <v>0</v>
      </c>
      <c r="EF96" s="18">
        <f>'март 2016 '!EF91+'февраль 2016'!EF90+'январь 2016'!EF91</f>
        <v>5.3959999999999999</v>
      </c>
      <c r="EG96" s="18">
        <f>'март 2016 '!EG91+'февраль 2016'!EG90+'январь 2016'!EG91</f>
        <v>0</v>
      </c>
      <c r="EH96" s="18">
        <f>'март 2016 '!EH91+'февраль 2016'!EH90+'январь 2016'!EH91</f>
        <v>0</v>
      </c>
      <c r="EI96" s="18">
        <f>'март 2016 '!EI91+'февраль 2016'!EI90+'январь 2016'!EI91</f>
        <v>0</v>
      </c>
      <c r="EJ96" s="18">
        <f>'март 2016 '!EJ91+'февраль 2016'!EJ90+'январь 2016'!EJ91</f>
        <v>0</v>
      </c>
      <c r="EK96" s="18">
        <f>'март 2016 '!EK91+'февраль 2016'!EK90+'январь 2016'!EK91</f>
        <v>4.4980000000000002</v>
      </c>
      <c r="EL96" s="18">
        <f>'март 2016 '!EL91+'февраль 2016'!EL90+'январь 2016'!EL91</f>
        <v>0</v>
      </c>
      <c r="EM96" s="18">
        <f>'март 2016 '!EM91+'февраль 2016'!EM90+'январь 2016'!EM91</f>
        <v>4.4980000000000002</v>
      </c>
      <c r="EN96" s="18">
        <f>'март 2016 '!EN91+'февраль 2016'!EN90+'январь 2016'!EN91</f>
        <v>7.23</v>
      </c>
      <c r="EO96" s="18">
        <f>'март 2016 '!EO91+'февраль 2016'!EO90+'январь 2016'!EO91</f>
        <v>2.2869999999999999</v>
      </c>
      <c r="EP96" s="18">
        <f>'март 2016 '!EP91+'февраль 2016'!EP90+'январь 2016'!EP91</f>
        <v>4.4980000000000002</v>
      </c>
      <c r="EQ96" s="18">
        <f>'март 2016 '!EQ91+'февраль 2016'!EQ90+'январь 2016'!EQ91</f>
        <v>0</v>
      </c>
      <c r="ER96" s="18">
        <f>'март 2016 '!ER91+'февраль 2016'!ER90+'январь 2016'!ER91</f>
        <v>7.4820000000000002</v>
      </c>
      <c r="ES96" s="18">
        <f>'март 2016 '!ES91+'февраль 2016'!ES90+'январь 2016'!ES91</f>
        <v>0</v>
      </c>
      <c r="ET96" s="18">
        <f>'март 2016 '!ET91+'февраль 2016'!ET90+'январь 2016'!ET91</f>
        <v>0</v>
      </c>
      <c r="EU96" s="18">
        <f>'март 2016 '!EU91+'февраль 2016'!EU90+'январь 2016'!EU91</f>
        <v>0</v>
      </c>
      <c r="EV96" s="18">
        <f>'март 2016 '!EV91+'февраль 2016'!EV90+'январь 2016'!EV91</f>
        <v>0</v>
      </c>
      <c r="EW96" s="18">
        <f>'март 2016 '!EW91+'февраль 2016'!EW90+'январь 2016'!EW91</f>
        <v>1.248</v>
      </c>
      <c r="EX96" s="18">
        <f>'март 2016 '!EX91+'февраль 2016'!EX90+'январь 2016'!EX91</f>
        <v>0</v>
      </c>
      <c r="EY96" s="18">
        <f>'март 2016 '!EY91+'февраль 2016'!EY90+'январь 2016'!EY91</f>
        <v>2.6970000000000001</v>
      </c>
      <c r="EZ96" s="18">
        <f>'март 2016 '!EZ91+'февраль 2016'!EZ90+'январь 2016'!EZ91</f>
        <v>0</v>
      </c>
      <c r="FA96" s="18">
        <f>'март 2016 '!FA91+'февраль 2016'!FA90+'январь 2016'!FA91</f>
        <v>0</v>
      </c>
      <c r="FB96" s="18">
        <f>'март 2016 '!FB91+'февраль 2016'!FB90+'январь 2016'!FB91</f>
        <v>0</v>
      </c>
      <c r="FC96" s="18">
        <f>'март 2016 '!FC91+'февраль 2016'!FC90+'январь 2016'!FC91</f>
        <v>0</v>
      </c>
      <c r="FD96" s="18">
        <f>'март 2016 '!FD91+'февраль 2016'!FD90+'январь 2016'!FD91</f>
        <v>1.248</v>
      </c>
      <c r="FE96" s="18">
        <f>'март 2016 '!FE91+'февраль 2016'!FE90+'январь 2016'!FE91</f>
        <v>1.248</v>
      </c>
      <c r="FF96" s="18">
        <f>'март 2016 '!FF91+'февраль 2016'!FF90+'январь 2016'!FF91</f>
        <v>0</v>
      </c>
      <c r="FG96" s="18">
        <f>'март 2016 '!FG91+'февраль 2016'!FG90+'январь 2016'!FG91</f>
        <v>0</v>
      </c>
      <c r="FH96" s="18">
        <f>'март 2016 '!FH91+'февраль 2016'!FH90+'январь 2016'!FH91</f>
        <v>0</v>
      </c>
      <c r="FI96" s="18">
        <f>'март 2016 '!FI91+'февраль 2016'!FI90+'январь 2016'!FI91</f>
        <v>0</v>
      </c>
      <c r="FJ96" s="18">
        <f>'март 2016 '!FJ91+'февраль 2016'!FJ90+'январь 2016'!FJ91</f>
        <v>0</v>
      </c>
      <c r="FK96" s="18">
        <f>'март 2016 '!FK91+'февраль 2016'!FK90+'январь 2016'!FK91</f>
        <v>0</v>
      </c>
      <c r="FL96" s="18">
        <f>'март 2016 '!FL91+'февраль 2016'!FL90+'январь 2016'!FL91</f>
        <v>3.8759999999999999</v>
      </c>
      <c r="FM96" s="18">
        <f>'март 2016 '!FM91+'февраль 2016'!FM90+'январь 2016'!FM91</f>
        <v>0</v>
      </c>
      <c r="FN96" s="18">
        <f>'март 2016 '!FN91+'февраль 2016'!FN90+'январь 2016'!FN91</f>
        <v>0</v>
      </c>
      <c r="FO96" s="18">
        <f>'март 2016 '!FO91+'февраль 2016'!FO90+'январь 2016'!FO91</f>
        <v>0</v>
      </c>
      <c r="FP96" s="18">
        <f>'март 2016 '!FP91+'февраль 2016'!FP90+'январь 2016'!FP91</f>
        <v>0</v>
      </c>
      <c r="FQ96" s="18">
        <f>'март 2016 '!FQ91+'февраль 2016'!FQ90+'январь 2016'!FQ91</f>
        <v>0</v>
      </c>
      <c r="FR96" s="18">
        <f>'март 2016 '!FR91+'февраль 2016'!FR90+'январь 2016'!FR91</f>
        <v>5.3959999999999999</v>
      </c>
      <c r="FS96" s="18">
        <f>'март 2016 '!FS91+'февраль 2016'!FS90+'январь 2016'!FS91</f>
        <v>0</v>
      </c>
      <c r="FT96" s="18">
        <f>'март 2016 '!FT91+'февраль 2016'!FT90+'январь 2016'!FT91</f>
        <v>0</v>
      </c>
      <c r="FU96" s="18">
        <f>'март 2016 '!FU91+'февраль 2016'!FU90+'январь 2016'!FU91</f>
        <v>0</v>
      </c>
      <c r="FV96" s="18">
        <f>'март 2016 '!FV91+'февраль 2016'!FV90+'январь 2016'!FV91</f>
        <v>0</v>
      </c>
      <c r="FW96" s="18">
        <f>'март 2016 '!FW91+'февраль 2016'!FW90+'январь 2016'!FW91</f>
        <v>0</v>
      </c>
      <c r="FX96" s="18">
        <f>'март 2016 '!FX91+'февраль 2016'!FX90+'январь 2016'!FX91</f>
        <v>1.4550000000000001</v>
      </c>
      <c r="FY96" s="18">
        <f>'март 2016 '!FY91+'февраль 2016'!FY90+'январь 2016'!FY91</f>
        <v>7.8049999999999997</v>
      </c>
      <c r="FZ96" s="18">
        <f>'март 2016 '!FZ91+'февраль 2016'!FZ90+'январь 2016'!FZ91</f>
        <v>0</v>
      </c>
      <c r="GA96" s="18">
        <f>'март 2016 '!GA91+'февраль 2016'!GA90+'январь 2016'!GA91</f>
        <v>0</v>
      </c>
      <c r="GB96" s="18">
        <f>'март 2016 '!GB91+'февраль 2016'!GB90+'январь 2016'!GB91</f>
        <v>1.3029999999999999</v>
      </c>
      <c r="GC96" s="18">
        <f>'март 2016 '!GC91+'февраль 2016'!GC90+'январь 2016'!GC91</f>
        <v>0</v>
      </c>
      <c r="GD96" s="18">
        <f>'март 2016 '!GD91+'февраль 2016'!GD90+'январь 2016'!GD91</f>
        <v>0</v>
      </c>
      <c r="GE96" s="18">
        <f>'март 2016 '!GE91+'февраль 2016'!GE90+'январь 2016'!GE91</f>
        <v>0</v>
      </c>
      <c r="GF96" s="18">
        <f>'март 2016 '!GF91+'февраль 2016'!GF90+'январь 2016'!GF91</f>
        <v>0</v>
      </c>
      <c r="GG96" s="18">
        <f>'март 2016 '!GG91+'февраль 2016'!GG90+'январь 2016'!GG91</f>
        <v>0</v>
      </c>
      <c r="GH96" s="18">
        <f>'март 2016 '!GH91+'февраль 2016'!GH90+'январь 2016'!GH91</f>
        <v>0</v>
      </c>
      <c r="GI96" s="18">
        <f>'март 2016 '!GI91+'февраль 2016'!GI90+'январь 2016'!GI91</f>
        <v>0</v>
      </c>
      <c r="GJ96" s="18">
        <f>'март 2016 '!GJ91+'февраль 2016'!GJ90+'январь 2016'!GJ91</f>
        <v>140.393</v>
      </c>
      <c r="GK96" s="18">
        <f>'март 2016 '!GK91+'февраль 2016'!GK90+'январь 2016'!GK91</f>
        <v>1.248</v>
      </c>
      <c r="GL96" s="18">
        <f>'март 2016 '!GL91+'февраль 2016'!GL90+'январь 2016'!GL91</f>
        <v>0</v>
      </c>
      <c r="GM96" s="18">
        <f>'март 2016 '!GM91+'февраль 2016'!GM90+'январь 2016'!GM91</f>
        <v>1.248</v>
      </c>
      <c r="GN96" s="18">
        <f>'март 2016 '!GN91+'февраль 2016'!GN90+'январь 2016'!GN91</f>
        <v>0</v>
      </c>
      <c r="GO96" s="18">
        <f>'март 2016 '!GO91+'февраль 2016'!GO90+'январь 2016'!GO91</f>
        <v>0</v>
      </c>
      <c r="GP96" s="18">
        <f>'март 2016 '!GP91+'февраль 2016'!GP90+'январь 2016'!GP91</f>
        <v>13.359000000000002</v>
      </c>
      <c r="GQ96" s="18">
        <f>'март 2016 '!GQ91+'февраль 2016'!GQ90+'январь 2016'!GQ91</f>
        <v>4.4980000000000002</v>
      </c>
      <c r="GR96" s="18">
        <f>'март 2016 '!GR91+'февраль 2016'!GR90+'январь 2016'!GR91</f>
        <v>0</v>
      </c>
      <c r="GS96" s="18">
        <f>'март 2016 '!GS91+'февраль 2016'!GS90+'январь 2016'!GS91</f>
        <v>0</v>
      </c>
      <c r="GT96" s="18">
        <f>'март 2016 '!GT91+'февраль 2016'!GT90+'январь 2016'!GT91</f>
        <v>2.4990000000000001</v>
      </c>
      <c r="GU96" s="18">
        <f>'март 2016 '!GU91+'февраль 2016'!GU90+'январь 2016'!GU91</f>
        <v>0</v>
      </c>
      <c r="GV96" s="18">
        <f>'март 2016 '!GV91+'февраль 2016'!GV90+'январь 2016'!GV91</f>
        <v>0</v>
      </c>
      <c r="GW96" s="18">
        <f>'март 2016 '!GW91+'февраль 2016'!GW90+'январь 2016'!GW91</f>
        <v>0</v>
      </c>
      <c r="GX96" s="18">
        <f>'март 2016 '!GX91+'февраль 2016'!GX90+'январь 2016'!GX91</f>
        <v>0</v>
      </c>
      <c r="GY96" s="18">
        <f>'март 2016 '!GY91+'февраль 2016'!GY90+'январь 2016'!GY91</f>
        <v>0</v>
      </c>
      <c r="GZ96" s="18">
        <f>'март 2016 '!GZ91+'февраль 2016'!GZ90+'январь 2016'!GZ91</f>
        <v>4.4980000000000002</v>
      </c>
      <c r="HA96" s="18">
        <f>'март 2016 '!HA91+'февраль 2016'!HA90+'январь 2016'!HA91</f>
        <v>35.519999999999996</v>
      </c>
      <c r="HB96" s="18">
        <f>'март 2016 '!HB91+'февраль 2016'!HB90+'январь 2016'!HB91</f>
        <v>0</v>
      </c>
      <c r="HC96" s="18">
        <f>'март 2016 '!HC91+'февраль 2016'!HC90+'январь 2016'!HC91</f>
        <v>0</v>
      </c>
      <c r="HD96" s="18">
        <f>'март 2016 '!HD91+'февраль 2016'!HD90+'январь 2016'!HD91</f>
        <v>0</v>
      </c>
      <c r="HE96" s="18">
        <f>'март 2016 '!HE91+'февраль 2016'!HE90+'январь 2016'!HE91</f>
        <v>0</v>
      </c>
      <c r="HF96" s="18">
        <f>'март 2016 '!HF91+'февраль 2016'!HF90+'январь 2016'!HF91</f>
        <v>0</v>
      </c>
      <c r="HG96" s="18">
        <f>'март 2016 '!HG91+'февраль 2016'!HG90+'январь 2016'!HG91</f>
        <v>3.1219999999999999</v>
      </c>
      <c r="HH96" s="18">
        <f>'март 2016 '!HH91+'февраль 2016'!HH90+'январь 2016'!HH91</f>
        <v>0</v>
      </c>
      <c r="HI96" s="18">
        <f>'март 2016 '!HI91+'февраль 2016'!HI90+'январь 2016'!HI91</f>
        <v>0</v>
      </c>
      <c r="HJ96" s="18">
        <f>'март 2016 '!HJ91+'февраль 2016'!HJ90+'январь 2016'!HJ91</f>
        <v>0</v>
      </c>
      <c r="HK96" s="18">
        <f>'март 2016 '!HK91+'февраль 2016'!HK90+'январь 2016'!HK91</f>
        <v>0</v>
      </c>
      <c r="HL96" s="18">
        <f>'март 2016 '!HL91+'февраль 2016'!HL90+'январь 2016'!HL91</f>
        <v>0</v>
      </c>
      <c r="HM96" s="18">
        <f>'март 2016 '!HM91+'февраль 2016'!HM90+'январь 2016'!HM91</f>
        <v>0</v>
      </c>
      <c r="HN96" s="18">
        <f>'март 2016 '!HN91+'февраль 2016'!HN90+'январь 2016'!HN91</f>
        <v>0</v>
      </c>
      <c r="HO96" s="18">
        <f>'март 2016 '!HO91+'февраль 2016'!HO90+'январь 2016'!HO91</f>
        <v>14.994999999999999</v>
      </c>
      <c r="HP96" s="18">
        <f>'март 2016 '!HP91+'февраль 2016'!HP90+'январь 2016'!HP91</f>
        <v>0</v>
      </c>
      <c r="HQ96" s="18">
        <f>'март 2016 '!HQ91+'февраль 2016'!HQ90+'январь 2016'!HQ91</f>
        <v>0</v>
      </c>
      <c r="HR96" s="18">
        <f>'март 2016 '!HR91+'февраль 2016'!HR90+'январь 2016'!HR91</f>
        <v>0</v>
      </c>
      <c r="HS96" s="18">
        <f>'март 2016 '!HS91+'февраль 2016'!HS90+'январь 2016'!HS91</f>
        <v>0</v>
      </c>
      <c r="HT96" s="18">
        <f>'март 2016 '!HT91+'февраль 2016'!HT90+'январь 2016'!HT91</f>
        <v>0</v>
      </c>
      <c r="HU96" s="18">
        <f>'март 2016 '!HU91+'февраль 2016'!HU90+'январь 2016'!HU91</f>
        <v>0</v>
      </c>
      <c r="HV96" s="18">
        <f>'март 2016 '!HV91+'февраль 2016'!HV90+'январь 2016'!HV91</f>
        <v>0</v>
      </c>
      <c r="HW96" s="18">
        <f>'март 2016 '!HW91+'февраль 2016'!HW90+'январь 2016'!HW91</f>
        <v>1.248</v>
      </c>
      <c r="HX96" s="18">
        <f>'март 2016 '!HX91+'февраль 2016'!HX90+'январь 2016'!HX91</f>
        <v>0</v>
      </c>
      <c r="HY96" s="18">
        <f>'март 2016 '!HY91+'февраль 2016'!HY90+'январь 2016'!HY91</f>
        <v>0</v>
      </c>
      <c r="HZ96" s="18">
        <f>'март 2016 '!HZ91+'февраль 2016'!HZ90+'январь 2016'!HZ91</f>
        <v>0</v>
      </c>
      <c r="IA96" s="18">
        <f>'март 2016 '!IA91+'февраль 2016'!IA90+'январь 2016'!IA91</f>
        <v>0</v>
      </c>
      <c r="IB96" s="18">
        <f>'март 2016 '!IB91+'февраль 2016'!IB90+'январь 2016'!IB91</f>
        <v>0</v>
      </c>
      <c r="IC96" s="18">
        <f>'март 2016 '!IC91+'февраль 2016'!IC90+'январь 2016'!IC91</f>
        <v>0</v>
      </c>
      <c r="ID96" s="18">
        <f>'март 2016 '!ID91+'февраль 2016'!ID90+'январь 2016'!ID91</f>
        <v>29.837</v>
      </c>
      <c r="IE96" s="18">
        <f>'март 2016 '!IE91+'февраль 2016'!IE90+'январь 2016'!IE91</f>
        <v>0</v>
      </c>
      <c r="IF96" s="18">
        <f>'март 2016 '!IF91+'февраль 2016'!IF90+'январь 2016'!IF91</f>
        <v>6.7450000000000001</v>
      </c>
    </row>
    <row r="97" spans="1:240" s="2" customFormat="1" ht="15" customHeight="1">
      <c r="A97" s="11"/>
      <c r="B97" s="40" t="s">
        <v>114</v>
      </c>
      <c r="C97" s="13" t="s">
        <v>17</v>
      </c>
      <c r="D97" s="31">
        <f>D96+D93+D86+D71+D12</f>
        <v>10596.925999999998</v>
      </c>
      <c r="E97" s="23">
        <f>E96+E93+E86+E71+E12</f>
        <v>5100.8949999999986</v>
      </c>
      <c r="F97" s="23">
        <f>F96+F86+F71+F12</f>
        <v>5496.030999999999</v>
      </c>
      <c r="G97" s="14">
        <f>'март 2016 '!G92+'февраль 2016'!G91+'январь 2016'!G92</f>
        <v>12.075000000000001</v>
      </c>
      <c r="H97" s="14">
        <f>'март 2016 '!H92+'февраль 2016'!H91+'январь 2016'!H92</f>
        <v>6.0180000000000007</v>
      </c>
      <c r="I97" s="14">
        <f>'март 2016 '!I92+'февраль 2016'!I91+'январь 2016'!I92</f>
        <v>6.1440000000000001</v>
      </c>
      <c r="J97" s="14">
        <f>'март 2016 '!J92+'февраль 2016'!J91+'январь 2016'!J92</f>
        <v>4.2880000000000003</v>
      </c>
      <c r="K97" s="14">
        <f>'март 2016 '!K92+'февраль 2016'!K91+'январь 2016'!K92</f>
        <v>10.084</v>
      </c>
      <c r="L97" s="14">
        <f>'март 2016 '!L92+'февраль 2016'!L91+'январь 2016'!L92</f>
        <v>0.38500000000000001</v>
      </c>
      <c r="M97" s="14">
        <f>'март 2016 '!M92+'февраль 2016'!M91+'январь 2016'!M92</f>
        <v>1.542</v>
      </c>
      <c r="N97" s="14">
        <f>'март 2016 '!N92+'февраль 2016'!N91+'январь 2016'!N92</f>
        <v>103.01400000000001</v>
      </c>
      <c r="O97" s="14">
        <f>'март 2016 '!O92+'февраль 2016'!O91+'январь 2016'!O92</f>
        <v>3.6589999999999998</v>
      </c>
      <c r="P97" s="14">
        <f>'март 2016 '!P92+'февраль 2016'!P91+'январь 2016'!P92</f>
        <v>4.3330000000000002</v>
      </c>
      <c r="Q97" s="14">
        <f>'март 2016 '!Q92+'февраль 2016'!Q91+'январь 2016'!Q92</f>
        <v>101.61</v>
      </c>
      <c r="R97" s="14">
        <f>'март 2016 '!R92+'февраль 2016'!R91+'январь 2016'!R92</f>
        <v>2.4089999999999998</v>
      </c>
      <c r="S97" s="14">
        <f>'март 2016 '!S92+'февраль 2016'!S91+'январь 2016'!S92</f>
        <v>160.70099999999999</v>
      </c>
      <c r="T97" s="14">
        <f>'март 2016 '!T92+'февраль 2016'!T91+'январь 2016'!T92</f>
        <v>6.3410000000000002</v>
      </c>
      <c r="U97" s="14">
        <f>'март 2016 '!U92+'февраль 2016'!U91+'январь 2016'!U92</f>
        <v>118.248</v>
      </c>
      <c r="V97" s="14">
        <f>'март 2016 '!V92+'февраль 2016'!V91+'январь 2016'!V92</f>
        <v>15.271000000000001</v>
      </c>
      <c r="W97" s="14">
        <f>'март 2016 '!W92+'февраль 2016'!W91+'январь 2016'!W92</f>
        <v>4.7190000000000003</v>
      </c>
      <c r="X97" s="14">
        <f>'март 2016 '!X92+'февраль 2016'!X91+'январь 2016'!X92</f>
        <v>105.20100000000001</v>
      </c>
      <c r="Y97" s="14">
        <f>'март 2016 '!Y92+'февраль 2016'!Y91+'январь 2016'!Y92</f>
        <v>5.4370000000000003</v>
      </c>
      <c r="Z97" s="14">
        <f>'март 2016 '!Z92+'февраль 2016'!Z91+'январь 2016'!Z92</f>
        <v>5.5840000000000005</v>
      </c>
      <c r="AA97" s="14">
        <f>AA96+AA93+AA86+AA71+AA12</f>
        <v>2.601</v>
      </c>
      <c r="AB97" s="14">
        <f>'март 2016 '!AB92+'февраль 2016'!AB91+'январь 2016'!AB92</f>
        <v>10.855</v>
      </c>
      <c r="AC97" s="14">
        <f>'март 2016 '!AC92+'февраль 2016'!AC91+'январь 2016'!AC92</f>
        <v>11.113</v>
      </c>
      <c r="AD97" s="14">
        <f>'март 2016 '!AD92+'февраль 2016'!AD91+'январь 2016'!AD92</f>
        <v>139.34</v>
      </c>
      <c r="AE97" s="14">
        <f>'март 2016 '!AE92+'февраль 2016'!AE91+'январь 2016'!AE92</f>
        <v>23.764000000000003</v>
      </c>
      <c r="AF97" s="14">
        <f>'март 2016 '!AF92+'февраль 2016'!AF91+'январь 2016'!AF92</f>
        <v>25.753</v>
      </c>
      <c r="AG97" s="14">
        <f>'март 2016 '!AG92+'февраль 2016'!AG91+'январь 2016'!AG92</f>
        <v>28.54</v>
      </c>
      <c r="AH97" s="14">
        <f>'март 2016 '!AH92+'февраль 2016'!AH91+'январь 2016'!AH92</f>
        <v>26.981000000000002</v>
      </c>
      <c r="AI97" s="14">
        <f>'март 2016 '!AI92+'февраль 2016'!AI91+'январь 2016'!AI92</f>
        <v>0.29899999999999999</v>
      </c>
      <c r="AJ97" s="14">
        <f>'март 2016 '!AJ92+'февраль 2016'!AJ91+'январь 2016'!AJ92</f>
        <v>7.8610000000000007</v>
      </c>
      <c r="AK97" s="14">
        <f>'март 2016 '!AK92+'февраль 2016'!AK91+'январь 2016'!AK92</f>
        <v>191.43</v>
      </c>
      <c r="AL97" s="14">
        <f>'март 2016 '!AL92+'февраль 2016'!AL91+'январь 2016'!AL92</f>
        <v>569.01099999999997</v>
      </c>
      <c r="AM97" s="14">
        <f>'март 2016 '!AM92+'февраль 2016'!AM91+'январь 2016'!AM92</f>
        <v>27.78</v>
      </c>
      <c r="AN97" s="14">
        <f>'март 2016 '!AN92+'февраль 2016'!AN91+'январь 2016'!AN92</f>
        <v>1.734</v>
      </c>
      <c r="AO97" s="14">
        <f>'март 2016 '!AO92+'февраль 2016'!AO91+'январь 2016'!AO92</f>
        <v>3.9370000000000003</v>
      </c>
      <c r="AP97" s="14">
        <f>'март 2016 '!AP92+'февраль 2016'!AP91+'январь 2016'!AP92</f>
        <v>4.6269999999999998</v>
      </c>
      <c r="AQ97" s="14">
        <f>'март 2016 '!AQ92+'февраль 2016'!AQ91+'январь 2016'!AQ92</f>
        <v>3.0609999999999999</v>
      </c>
      <c r="AR97" s="14">
        <f>'март 2016 '!AR92+'февраль 2016'!AR91+'январь 2016'!AR92</f>
        <v>2.2919999999999998</v>
      </c>
      <c r="AS97" s="14">
        <f>'март 2016 '!AS92+'февраль 2016'!AS91+'январь 2016'!AS92</f>
        <v>2.7930000000000001</v>
      </c>
      <c r="AT97" s="14">
        <f>'март 2016 '!AT92+'февраль 2016'!AT91+'январь 2016'!AT92</f>
        <v>18.972999999999999</v>
      </c>
      <c r="AU97" s="14">
        <f>'март 2016 '!AU92+'февраль 2016'!AU91+'январь 2016'!AU92</f>
        <v>40.518999999999998</v>
      </c>
      <c r="AV97" s="14">
        <f>'март 2016 '!AV92+'февраль 2016'!AV91+'январь 2016'!AV92</f>
        <v>18.356999999999999</v>
      </c>
      <c r="AW97" s="14">
        <f>'март 2016 '!AW92+'февраль 2016'!AW91+'январь 2016'!AW92</f>
        <v>4.6680000000000001</v>
      </c>
      <c r="AX97" s="14">
        <f>'март 2016 '!AX92+'февраль 2016'!AX91+'январь 2016'!AX92</f>
        <v>18.347999999999999</v>
      </c>
      <c r="AY97" s="14">
        <f>'март 2016 '!AY92+'февраль 2016'!AY91+'январь 2016'!AY92</f>
        <v>0</v>
      </c>
      <c r="AZ97" s="14">
        <f>'март 2016 '!AZ92+'февраль 2016'!AZ91+'январь 2016'!AZ92</f>
        <v>5.4160000000000004</v>
      </c>
      <c r="BA97" s="14">
        <f>'март 2016 '!BA92+'февраль 2016'!BA91+'январь 2016'!BA92</f>
        <v>201.89400000000001</v>
      </c>
      <c r="BB97" s="14">
        <f>'март 2016 '!BB92+'февраль 2016'!BB91+'январь 2016'!BB92</f>
        <v>12.548000000000002</v>
      </c>
      <c r="BC97" s="14">
        <f>'март 2016 '!BC92+'февраль 2016'!BC91+'январь 2016'!BC92</f>
        <v>26.724999999999998</v>
      </c>
      <c r="BD97" s="14">
        <f>'март 2016 '!BD92+'февраль 2016'!BD91+'январь 2016'!BD92</f>
        <v>14.497000000000002</v>
      </c>
      <c r="BE97" s="14">
        <f>'март 2016 '!BE92+'февраль 2016'!BE91+'январь 2016'!BE92</f>
        <v>3.6930000000000001</v>
      </c>
      <c r="BF97" s="14">
        <f>'март 2016 '!BF92+'февраль 2016'!BF91+'январь 2016'!BF92</f>
        <v>4.9750000000000005</v>
      </c>
      <c r="BG97" s="14">
        <f>'март 2016 '!BG92+'февраль 2016'!BG91+'январь 2016'!BG92</f>
        <v>258.47000000000003</v>
      </c>
      <c r="BH97" s="14">
        <f>'март 2016 '!BH92+'февраль 2016'!BH91+'январь 2016'!BH92</f>
        <v>201.49200000000002</v>
      </c>
      <c r="BI97" s="14">
        <f>'март 2016 '!BI92+'февраль 2016'!BI91+'январь 2016'!BI92</f>
        <v>2.5990000000000002</v>
      </c>
      <c r="BJ97" s="14">
        <f>'март 2016 '!BJ92+'февраль 2016'!BJ91+'январь 2016'!BJ92</f>
        <v>3.9530000000000003</v>
      </c>
      <c r="BK97" s="14">
        <f>'март 2016 '!BK92+'февраль 2016'!BK91+'январь 2016'!BK92</f>
        <v>13.475</v>
      </c>
      <c r="BL97" s="14">
        <f>'март 2016 '!BL92+'февраль 2016'!BL91+'январь 2016'!BL92</f>
        <v>23.158000000000001</v>
      </c>
      <c r="BM97" s="14">
        <f>'март 2016 '!BM92+'февраль 2016'!BM91+'январь 2016'!BM92</f>
        <v>14.295999999999999</v>
      </c>
      <c r="BN97" s="14">
        <f>'март 2016 '!BN92+'февраль 2016'!BN91+'январь 2016'!BN92</f>
        <v>12.127000000000001</v>
      </c>
      <c r="BO97" s="14">
        <f>'март 2016 '!BO92+'февраль 2016'!BO91+'январь 2016'!BO92</f>
        <v>14.234999999999999</v>
      </c>
      <c r="BP97" s="14">
        <f>'март 2016 '!BP92+'февраль 2016'!BP91+'январь 2016'!BP92</f>
        <v>1.925</v>
      </c>
      <c r="BQ97" s="14">
        <f>'март 2016 '!BQ92+'февраль 2016'!BQ91+'январь 2016'!BQ92</f>
        <v>156.89000000000001</v>
      </c>
      <c r="BR97" s="14">
        <f>'март 2016 '!BR92+'февраль 2016'!BR91+'январь 2016'!BR92</f>
        <v>2.5990000000000002</v>
      </c>
      <c r="BS97" s="14">
        <f>'март 2016 '!BS92+'февраль 2016'!BS91+'январь 2016'!BS92</f>
        <v>3.9489999999999998</v>
      </c>
      <c r="BT97" s="14">
        <f>'март 2016 '!BT92+'февраль 2016'!BT91+'январь 2016'!BT92</f>
        <v>52.771999999999998</v>
      </c>
      <c r="BU97" s="14">
        <f>'март 2016 '!BU92+'февраль 2016'!BU91+'январь 2016'!BU92</f>
        <v>83.447000000000017</v>
      </c>
      <c r="BV97" s="14">
        <f>'март 2016 '!BV92+'февраль 2016'!BV91+'январь 2016'!BV92</f>
        <v>0.86699999999999999</v>
      </c>
      <c r="BW97" s="14">
        <f>'март 2016 '!BW92+'февраль 2016'!BW91+'январь 2016'!BW92</f>
        <v>3.9509999999999996</v>
      </c>
      <c r="BX97" s="14">
        <f>'март 2016 '!BX92+'февраль 2016'!BX91+'январь 2016'!BX92</f>
        <v>6.6319999999999997</v>
      </c>
      <c r="BY97" s="14">
        <f>'март 2016 '!BY92+'февраль 2016'!BY91+'январь 2016'!BY92</f>
        <v>160.29800000000003</v>
      </c>
      <c r="BZ97" s="14">
        <f>'март 2016 '!BZ92+'февраль 2016'!BZ91+'январь 2016'!BZ92</f>
        <v>1.9239999999999999</v>
      </c>
      <c r="CA97" s="14">
        <f>'март 2016 '!CA92+'февраль 2016'!CA91+'январь 2016'!CA92</f>
        <v>13.875</v>
      </c>
      <c r="CB97" s="14">
        <f>'март 2016 '!CB92+'февраль 2016'!CB91+'январь 2016'!CB92</f>
        <v>19.073000000000004</v>
      </c>
      <c r="CC97" s="14">
        <f>'март 2016 '!CC92+'февраль 2016'!CC91+'январь 2016'!CC92</f>
        <v>1.93</v>
      </c>
      <c r="CD97" s="14">
        <f>'март 2016 '!CD92+'февраль 2016'!CD91+'январь 2016'!CD92</f>
        <v>11.593999999999999</v>
      </c>
      <c r="CE97" s="14">
        <f>'март 2016 '!CE92+'февраль 2016'!CE91+'январь 2016'!CE92</f>
        <v>7.7960000000000003</v>
      </c>
      <c r="CF97" s="14">
        <f>'март 2016 '!CF92+'февраль 2016'!CF91+'январь 2016'!CF92</f>
        <v>6.2250000000000005</v>
      </c>
      <c r="CG97" s="14">
        <f>'март 2016 '!CG92+'февраль 2016'!CG91+'январь 2016'!CG92</f>
        <v>18.302999999999997</v>
      </c>
      <c r="CH97" s="14">
        <f>'март 2016 '!CH92+'февраль 2016'!CH91+'январь 2016'!CH92</f>
        <v>3.4449999999999998</v>
      </c>
      <c r="CI97" s="14">
        <f>'март 2016 '!CI92+'февраль 2016'!CI91+'январь 2016'!CI92</f>
        <v>1.921</v>
      </c>
      <c r="CJ97" s="14">
        <f>'март 2016 '!CJ92+'февраль 2016'!CJ91+'январь 2016'!CJ92</f>
        <v>2.1159999999999997</v>
      </c>
      <c r="CK97" s="14">
        <f>'март 2016 '!CK92+'февраль 2016'!CK91+'январь 2016'!CK92</f>
        <v>2.879</v>
      </c>
      <c r="CL97" s="14">
        <f>'март 2016 '!CL92+'февраль 2016'!CL91+'январь 2016'!CL92</f>
        <v>9.4879999999999995</v>
      </c>
      <c r="CM97" s="14">
        <f>'март 2016 '!CM92+'февраль 2016'!CM91+'январь 2016'!CM92</f>
        <v>22.448999999999998</v>
      </c>
      <c r="CN97" s="14">
        <f>'март 2016 '!CN92+'февраль 2016'!CN91+'январь 2016'!CN92</f>
        <v>6.0270000000000001</v>
      </c>
      <c r="CO97" s="14">
        <f>'март 2016 '!CO92+'февраль 2016'!CO91+'январь 2016'!CO92</f>
        <v>4.2629999999999999</v>
      </c>
      <c r="CP97" s="14">
        <f>'март 2016 '!CP92+'февраль 2016'!CP91+'январь 2016'!CP92</f>
        <v>36.906999999999996</v>
      </c>
      <c r="CQ97" s="14">
        <f>'март 2016 '!CQ92+'февраль 2016'!CQ91+'январь 2016'!CQ92</f>
        <v>28.596</v>
      </c>
      <c r="CR97" s="14">
        <f>'март 2016 '!CR92+'февраль 2016'!CR91+'январь 2016'!CR92</f>
        <v>25.919000000000004</v>
      </c>
      <c r="CS97" s="14">
        <f>'март 2016 '!CS92+'февраль 2016'!CS91+'январь 2016'!CS92</f>
        <v>2.9570000000000003</v>
      </c>
      <c r="CT97" s="14">
        <f>'март 2016 '!CT92+'февраль 2016'!CT91+'январь 2016'!CT92</f>
        <v>5.085</v>
      </c>
      <c r="CU97" s="14">
        <f>'март 2016 '!CU92+'февраль 2016'!CU91+'январь 2016'!CU92</f>
        <v>9.3290000000000006</v>
      </c>
      <c r="CV97" s="14">
        <f>'март 2016 '!CV92+'февраль 2016'!CV91+'январь 2016'!CV92</f>
        <v>0</v>
      </c>
      <c r="CW97" s="14">
        <f>'март 2016 '!CW92+'февраль 2016'!CW91+'январь 2016'!CW92</f>
        <v>4.1189999999999998</v>
      </c>
      <c r="CX97" s="14">
        <f>'март 2016 '!CX92+'февраль 2016'!CX91+'январь 2016'!CX92</f>
        <v>5.0110000000000001</v>
      </c>
      <c r="CY97" s="14">
        <f>'март 2016 '!CY92+'февраль 2016'!CY91+'январь 2016'!CY92</f>
        <v>30.41</v>
      </c>
      <c r="CZ97" s="14">
        <f>'март 2016 '!CZ92+'февраль 2016'!CZ91+'январь 2016'!CZ92</f>
        <v>4.6929999999999996</v>
      </c>
      <c r="DA97" s="14">
        <f>'март 2016 '!DA92+'февраль 2016'!DA91+'январь 2016'!DA92</f>
        <v>4.8170000000000002</v>
      </c>
      <c r="DB97" s="14">
        <f>'март 2016 '!DB92+'февраль 2016'!DB91+'январь 2016'!DB92</f>
        <v>6.019000000000001</v>
      </c>
      <c r="DC97" s="14">
        <f>'март 2016 '!DC92+'февраль 2016'!DC91+'январь 2016'!DC92</f>
        <v>4.6269999999999998</v>
      </c>
      <c r="DD97" s="14">
        <f>'март 2016 '!DD92+'февраль 2016'!DD91+'январь 2016'!DD92</f>
        <v>8.6969999999999992</v>
      </c>
      <c r="DE97" s="14">
        <f>'март 2016 '!DE92+'февраль 2016'!DE91+'январь 2016'!DE92</f>
        <v>5.4560000000000004</v>
      </c>
      <c r="DF97" s="14">
        <f>'март 2016 '!DF92+'февраль 2016'!DF91+'январь 2016'!DF92</f>
        <v>2.6020000000000003</v>
      </c>
      <c r="DG97" s="14">
        <f>'март 2016 '!DG92+'февраль 2016'!DG91+'январь 2016'!DG92</f>
        <v>4.6240000000000006</v>
      </c>
      <c r="DH97" s="14">
        <f>'март 2016 '!DH92+'февраль 2016'!DH91+'январь 2016'!DH92</f>
        <v>2.407</v>
      </c>
      <c r="DI97" s="14">
        <f>'март 2016 '!DI92+'февраль 2016'!DI91+'январь 2016'!DI92</f>
        <v>226.03500000000003</v>
      </c>
      <c r="DJ97" s="14">
        <f>'март 2016 '!DJ92+'февраль 2016'!DJ91+'январь 2016'!DJ92</f>
        <v>14.062000000000001</v>
      </c>
      <c r="DK97" s="14">
        <f>'март 2016 '!DK92+'февраль 2016'!DK91+'январь 2016'!DK92</f>
        <v>168.47300000000001</v>
      </c>
      <c r="DL97" s="14">
        <f>'март 2016 '!DL92+'февраль 2016'!DL91+'январь 2016'!DL92</f>
        <v>42.488999999999997</v>
      </c>
      <c r="DM97" s="14">
        <f>'март 2016 '!DM92+'февраль 2016'!DM91+'январь 2016'!DM92</f>
        <v>53.823999999999998</v>
      </c>
      <c r="DN97" s="14">
        <f>'март 2016 '!DN92+'февраль 2016'!DN91+'январь 2016'!DN92</f>
        <v>41.917999999999999</v>
      </c>
      <c r="DO97" s="14">
        <f>'март 2016 '!DO92+'февраль 2016'!DO91+'январь 2016'!DO92</f>
        <v>74.338999999999999</v>
      </c>
      <c r="DP97" s="14">
        <f>'март 2016 '!DP92+'февраль 2016'!DP91+'январь 2016'!DP92</f>
        <v>10.632999999999999</v>
      </c>
      <c r="DQ97" s="14">
        <f>'март 2016 '!DQ92+'февраль 2016'!DQ91+'январь 2016'!DQ92</f>
        <v>7.1260000000000003</v>
      </c>
      <c r="DR97" s="14">
        <f>'март 2016 '!DR92+'февраль 2016'!DR91+'январь 2016'!DR92</f>
        <v>3.4690000000000003</v>
      </c>
      <c r="DS97" s="14">
        <f>'март 2016 '!DS92+'февраль 2016'!DS91+'январь 2016'!DS92</f>
        <v>1.925</v>
      </c>
      <c r="DT97" s="14">
        <f>'март 2016 '!DT92+'февраль 2016'!DT91+'январь 2016'!DT92</f>
        <v>2.577</v>
      </c>
      <c r="DU97" s="14">
        <f>'март 2016 '!DU92+'февраль 2016'!DU91+'январь 2016'!DU92</f>
        <v>4.8170000000000002</v>
      </c>
      <c r="DV97" s="14">
        <f>'март 2016 '!DV92+'февраль 2016'!DV91+'январь 2016'!DV92</f>
        <v>13.584999999999999</v>
      </c>
      <c r="DW97" s="14">
        <f>'март 2016 '!DW92+'февраль 2016'!DW91+'январь 2016'!DW92</f>
        <v>13.521000000000001</v>
      </c>
      <c r="DX97" s="14">
        <f>'март 2016 '!DX92+'февраль 2016'!DX91+'январь 2016'!DX92</f>
        <v>213.93400000000003</v>
      </c>
      <c r="DY97" s="14">
        <f>'март 2016 '!DY92+'февраль 2016'!DY91+'январь 2016'!DY92</f>
        <v>279.29300000000001</v>
      </c>
      <c r="DZ97" s="14">
        <f>'март 2016 '!DZ92+'февраль 2016'!DZ91+'январь 2016'!DZ92</f>
        <v>153.09899999999999</v>
      </c>
      <c r="EA97" s="14">
        <f>'март 2016 '!EA92+'февраль 2016'!EA91+'январь 2016'!EA92</f>
        <v>80.766999999999996</v>
      </c>
      <c r="EB97" s="14">
        <f>'март 2016 '!EB92+'февраль 2016'!EB91+'январь 2016'!EB92</f>
        <v>517.899</v>
      </c>
      <c r="EC97" s="14">
        <f>'март 2016 '!EC92+'февраль 2016'!EC91+'январь 2016'!EC92</f>
        <v>24.495999999999999</v>
      </c>
      <c r="ED97" s="14">
        <f>'март 2016 '!ED92+'февраль 2016'!ED91+'январь 2016'!ED92</f>
        <v>5.9190000000000005</v>
      </c>
      <c r="EE97" s="14">
        <f>'март 2016 '!EE92+'февраль 2016'!EE91+'январь 2016'!EE92</f>
        <v>11.447999999999999</v>
      </c>
      <c r="EF97" s="14">
        <f>'март 2016 '!EF92+'февраль 2016'!EF91+'январь 2016'!EF92</f>
        <v>28.498999999999999</v>
      </c>
      <c r="EG97" s="14">
        <f>'март 2016 '!EG92+'февраль 2016'!EG91+'январь 2016'!EG92</f>
        <v>12.056999999999999</v>
      </c>
      <c r="EH97" s="14">
        <f>'март 2016 '!EH92+'февраль 2016'!EH91+'январь 2016'!EH92</f>
        <v>19.863</v>
      </c>
      <c r="EI97" s="14">
        <f>'март 2016 '!EI92+'февраль 2016'!EI91+'январь 2016'!EI92</f>
        <v>9.7910000000000004</v>
      </c>
      <c r="EJ97" s="14">
        <f>'март 2016 '!EJ92+'февраль 2016'!EJ91+'январь 2016'!EJ92</f>
        <v>20.326000000000001</v>
      </c>
      <c r="EK97" s="14">
        <f>'март 2016 '!EK92+'февраль 2016'!EK91+'январь 2016'!EK92</f>
        <v>19.134</v>
      </c>
      <c r="EL97" s="14">
        <f>'март 2016 '!EL92+'февраль 2016'!EL91+'январь 2016'!EL92</f>
        <v>4.1760000000000002</v>
      </c>
      <c r="EM97" s="14">
        <f>'март 2016 '!EM92+'февраль 2016'!EM91+'январь 2016'!EM92</f>
        <v>434.02</v>
      </c>
      <c r="EN97" s="14">
        <f>'март 2016 '!EN92+'февраль 2016'!EN91+'январь 2016'!EN92</f>
        <v>35.268999999999998</v>
      </c>
      <c r="EO97" s="14">
        <f>'март 2016 '!EO92+'февраль 2016'!EO91+'январь 2016'!EO92</f>
        <v>6.282</v>
      </c>
      <c r="EP97" s="14">
        <f>'март 2016 '!EP92+'февраль 2016'!EP91+'январь 2016'!EP92</f>
        <v>19.529999999999998</v>
      </c>
      <c r="EQ97" s="14">
        <f>'март 2016 '!EQ92+'февраль 2016'!EQ91+'январь 2016'!EQ92</f>
        <v>20.866</v>
      </c>
      <c r="ER97" s="14">
        <f>'март 2016 '!ER92+'февраль 2016'!ER91+'январь 2016'!ER92</f>
        <v>14.782</v>
      </c>
      <c r="ES97" s="14">
        <f>'март 2016 '!ES92+'февраль 2016'!ES91+'январь 2016'!ES92</f>
        <v>4.1630000000000003</v>
      </c>
      <c r="ET97" s="14">
        <f>'март 2016 '!ET92+'февраль 2016'!ET91+'январь 2016'!ET92</f>
        <v>1.877</v>
      </c>
      <c r="EU97" s="14">
        <f>'март 2016 '!EU92+'февраль 2016'!EU91+'январь 2016'!EU92</f>
        <v>6.6310000000000002</v>
      </c>
      <c r="EV97" s="14">
        <f>'март 2016 '!EV92+'февраль 2016'!EV91+'январь 2016'!EV92</f>
        <v>402.98300000000006</v>
      </c>
      <c r="EW97" s="14">
        <f>'март 2016 '!EW92+'февраль 2016'!EW91+'январь 2016'!EW92</f>
        <v>8.604000000000001</v>
      </c>
      <c r="EX97" s="14">
        <f>'март 2016 '!EX92+'февраль 2016'!EX91+'январь 2016'!EX92</f>
        <v>6.0619999999999994</v>
      </c>
      <c r="EY97" s="14">
        <f>'март 2016 '!EY92+'февраль 2016'!EY91+'январь 2016'!EY92</f>
        <v>224.10500000000002</v>
      </c>
      <c r="EZ97" s="14">
        <f>'март 2016 '!EZ92+'февраль 2016'!EZ91+'январь 2016'!EZ92</f>
        <v>6.0630000000000006</v>
      </c>
      <c r="FA97" s="14">
        <f>'март 2016 '!FA92+'февраль 2016'!FA91+'январь 2016'!FA92</f>
        <v>8.8659999999999997</v>
      </c>
      <c r="FB97" s="14">
        <f>'март 2016 '!FB92+'февраль 2016'!FB91+'январь 2016'!FB92</f>
        <v>3.9269999999999996</v>
      </c>
      <c r="FC97" s="14">
        <f>'март 2016 '!FC92+'февраль 2016'!FC91+'январь 2016'!FC92</f>
        <v>4.2140000000000004</v>
      </c>
      <c r="FD97" s="14">
        <f>'март 2016 '!FD92+'февраль 2016'!FD91+'январь 2016'!FD92</f>
        <v>7.7830000000000004</v>
      </c>
      <c r="FE97" s="14">
        <f>'март 2016 '!FE92+'февраль 2016'!FE91+'январь 2016'!FE92</f>
        <v>9.0869999999999997</v>
      </c>
      <c r="FF97" s="14">
        <f>'март 2016 '!FF92+'февраль 2016'!FF91+'январь 2016'!FF92</f>
        <v>1.734</v>
      </c>
      <c r="FG97" s="14">
        <f>'март 2016 '!FG92+'февраль 2016'!FG91+'январь 2016'!FG92</f>
        <v>17.385000000000002</v>
      </c>
      <c r="FH97" s="14">
        <f>'март 2016 '!FH92+'февраль 2016'!FH91+'январь 2016'!FH92</f>
        <v>302.32</v>
      </c>
      <c r="FI97" s="14">
        <f>'март 2016 '!FI92+'февраль 2016'!FI91+'январь 2016'!FI92</f>
        <v>7.9689999999999994</v>
      </c>
      <c r="FJ97" s="14">
        <f>'март 2016 '!FJ92+'февраль 2016'!FJ91+'январь 2016'!FJ92</f>
        <v>1.542</v>
      </c>
      <c r="FK97" s="14">
        <f>'март 2016 '!FK92+'февраль 2016'!FK91+'январь 2016'!FK92</f>
        <v>23.02</v>
      </c>
      <c r="FL97" s="14">
        <f>'март 2016 '!FL92+'февраль 2016'!FL91+'январь 2016'!FL92</f>
        <v>77.007000000000005</v>
      </c>
      <c r="FM97" s="14">
        <f>'март 2016 '!FM92+'февраль 2016'!FM91+'январь 2016'!FM92</f>
        <v>57.721999999999994</v>
      </c>
      <c r="FN97" s="14">
        <f>'март 2016 '!FN92+'февраль 2016'!FN91+'январь 2016'!FN92</f>
        <v>10.743999999999998</v>
      </c>
      <c r="FO97" s="14">
        <f>'март 2016 '!FO92+'февраль 2016'!FO91+'январь 2016'!FO92</f>
        <v>63.531000000000006</v>
      </c>
      <c r="FP97" s="14">
        <f>'март 2016 '!FP92+'февраль 2016'!FP91+'январь 2016'!FP92</f>
        <v>5.5789999999999997</v>
      </c>
      <c r="FQ97" s="14">
        <f>'март 2016 '!FQ92+'февраль 2016'!FQ91+'январь 2016'!FQ92</f>
        <v>12.04</v>
      </c>
      <c r="FR97" s="14">
        <f>'март 2016 '!FR92+'февраль 2016'!FR91+'январь 2016'!FR92</f>
        <v>32.299999999999997</v>
      </c>
      <c r="FS97" s="14">
        <f>'март 2016 '!FS92+'февраль 2016'!FS91+'январь 2016'!FS92</f>
        <v>2.7919999999999998</v>
      </c>
      <c r="FT97" s="14">
        <f>'март 2016 '!FT92+'февраль 2016'!FT91+'январь 2016'!FT92</f>
        <v>12.379</v>
      </c>
      <c r="FU97" s="14">
        <f>'март 2016 '!FU92+'февраль 2016'!FU91+'январь 2016'!FU92</f>
        <v>2.9809999999999999</v>
      </c>
      <c r="FV97" s="14">
        <f>'март 2016 '!FV92+'февраль 2016'!FV91+'январь 2016'!FV92</f>
        <v>5.2459999999999996</v>
      </c>
      <c r="FW97" s="14">
        <f>'март 2016 '!FW92+'февраль 2016'!FW91+'январь 2016'!FW92</f>
        <v>19.498999999999999</v>
      </c>
      <c r="FX97" s="14">
        <f>'март 2016 '!FX92+'февраль 2016'!FX91+'январь 2016'!FX92</f>
        <v>11.146000000000001</v>
      </c>
      <c r="FY97" s="14">
        <f>'март 2016 '!FY92+'февраль 2016'!FY91+'январь 2016'!FY92</f>
        <v>52.944000000000003</v>
      </c>
      <c r="FZ97" s="14">
        <f>'март 2016 '!FZ92+'февраль 2016'!FZ91+'январь 2016'!FZ92</f>
        <v>4.899</v>
      </c>
      <c r="GA97" s="14">
        <f>'март 2016 '!GA92+'февраль 2016'!GA91+'январь 2016'!GA92</f>
        <v>24.442</v>
      </c>
      <c r="GB97" s="14">
        <f>'март 2016 '!GB92+'февраль 2016'!GB91+'январь 2016'!GB92</f>
        <v>9.8149999999999995</v>
      </c>
      <c r="GC97" s="14">
        <f>'март 2016 '!GC92+'февраль 2016'!GC91+'январь 2016'!GC92</f>
        <v>17.213000000000001</v>
      </c>
      <c r="GD97" s="14">
        <f>'март 2016 '!GD92+'февраль 2016'!GD91+'январь 2016'!GD92</f>
        <v>17.252000000000002</v>
      </c>
      <c r="GE97" s="14">
        <f>'март 2016 '!GE92+'февраль 2016'!GE91+'январь 2016'!GE92</f>
        <v>3.6099999999999994</v>
      </c>
      <c r="GF97" s="14">
        <f>'март 2016 '!GF92+'февраль 2016'!GF91+'январь 2016'!GF92</f>
        <v>8.0280000000000005</v>
      </c>
      <c r="GG97" s="14">
        <f>'март 2016 '!GG92+'февраль 2016'!GG91+'январь 2016'!GG92</f>
        <v>2.601</v>
      </c>
      <c r="GH97" s="14">
        <f>'март 2016 '!GH92+'февраль 2016'!GH91+'январь 2016'!GH92</f>
        <v>4.1989999999999998</v>
      </c>
      <c r="GI97" s="14">
        <f>'март 2016 '!GI92+'февраль 2016'!GI91+'январь 2016'!GI92</f>
        <v>5.0060000000000002</v>
      </c>
      <c r="GJ97" s="14">
        <f>'март 2016 '!GJ92+'февраль 2016'!GJ91+'январь 2016'!GJ92</f>
        <v>150.88300000000001</v>
      </c>
      <c r="GK97" s="14">
        <f>'март 2016 '!GK92+'февраль 2016'!GK91+'январь 2016'!GK92</f>
        <v>4.1530000000000005</v>
      </c>
      <c r="GL97" s="14">
        <f>'март 2016 '!GL92+'февраль 2016'!GL91+'январь 2016'!GL92</f>
        <v>4.819</v>
      </c>
      <c r="GM97" s="14">
        <f>'март 2016 '!GM92+'февраль 2016'!GM91+'январь 2016'!GM92</f>
        <v>14.786999999999999</v>
      </c>
      <c r="GN97" s="14">
        <f>'март 2016 '!GN92+'февраль 2016'!GN91+'январь 2016'!GN92</f>
        <v>6.58</v>
      </c>
      <c r="GO97" s="14">
        <f>'март 2016 '!GO92+'февраль 2016'!GO91+'январь 2016'!GO92</f>
        <v>2.2170000000000001</v>
      </c>
      <c r="GP97" s="14">
        <f>'март 2016 '!GP92+'февраль 2016'!GP91+'январь 2016'!GP92</f>
        <v>21.992000000000004</v>
      </c>
      <c r="GQ97" s="14">
        <f>'март 2016 '!GQ92+'февраль 2016'!GQ91+'январь 2016'!GQ92</f>
        <v>6.758</v>
      </c>
      <c r="GR97" s="14">
        <f>'март 2016 '!GR92+'февраль 2016'!GR91+'январь 2016'!GR92</f>
        <v>0</v>
      </c>
      <c r="GS97" s="14">
        <f>'март 2016 '!GS92+'февраль 2016'!GS91+'январь 2016'!GS92</f>
        <v>1.0590000000000002</v>
      </c>
      <c r="GT97" s="14">
        <f>'март 2016 '!GT92+'февраль 2016'!GT91+'январь 2016'!GT92</f>
        <v>5.3040000000000003</v>
      </c>
      <c r="GU97" s="14">
        <f>'март 2016 '!GU92+'февраль 2016'!GU91+'январь 2016'!GU92</f>
        <v>2.1720000000000002</v>
      </c>
      <c r="GV97" s="14">
        <f>'март 2016 '!GV92+'февраль 2016'!GV91+'январь 2016'!GV92</f>
        <v>235.64400000000001</v>
      </c>
      <c r="GW97" s="14">
        <f>'март 2016 '!GW92+'февраль 2016'!GW91+'январь 2016'!GW92</f>
        <v>0.86499999999999999</v>
      </c>
      <c r="GX97" s="14">
        <f>'март 2016 '!GX92+'февраль 2016'!GX91+'январь 2016'!GX92</f>
        <v>1.06</v>
      </c>
      <c r="GY97" s="14">
        <f>'март 2016 '!GY92+'февраль 2016'!GY91+'январь 2016'!GY92</f>
        <v>2.794</v>
      </c>
      <c r="GZ97" s="14">
        <f>'март 2016 '!GZ92+'февраль 2016'!GZ91+'январь 2016'!GZ92</f>
        <v>21.985999999999997</v>
      </c>
      <c r="HA97" s="14">
        <f>'март 2016 '!HA92+'февраль 2016'!HA91+'январь 2016'!HA92</f>
        <v>66.785999999999987</v>
      </c>
      <c r="HB97" s="14">
        <f>'март 2016 '!HB92+'февраль 2016'!HB91+'январь 2016'!HB92</f>
        <v>128.57</v>
      </c>
      <c r="HC97" s="14">
        <f>'март 2016 '!HC92+'февраль 2016'!HC91+'январь 2016'!HC92</f>
        <v>204.19300000000001</v>
      </c>
      <c r="HD97" s="14">
        <f>'март 2016 '!HD92+'февраль 2016'!HD91+'январь 2016'!HD92</f>
        <v>8.1280000000000001</v>
      </c>
      <c r="HE97" s="14">
        <f>'март 2016 '!HE92+'февраль 2016'!HE91+'январь 2016'!HE92</f>
        <v>5.9749999999999996</v>
      </c>
      <c r="HF97" s="14">
        <f>'март 2016 '!HF92+'февраль 2016'!HF91+'январь 2016'!HF92</f>
        <v>1.734</v>
      </c>
      <c r="HG97" s="14">
        <f>'март 2016 '!HG92+'февраль 2016'!HG91+'январь 2016'!HG92</f>
        <v>27.248999999999999</v>
      </c>
      <c r="HH97" s="14">
        <f>'март 2016 '!HH92+'февраль 2016'!HH91+'январь 2016'!HH92</f>
        <v>1.6879999999999999</v>
      </c>
      <c r="HI97" s="14">
        <f>'март 2016 '!HI92+'февраль 2016'!HI91+'январь 2016'!HI92</f>
        <v>0</v>
      </c>
      <c r="HJ97" s="14">
        <f>'март 2016 '!HJ92+'февраль 2016'!HJ91+'январь 2016'!HJ92</f>
        <v>0</v>
      </c>
      <c r="HK97" s="14">
        <f>'март 2016 '!HK92+'февраль 2016'!HK91+'январь 2016'!HK92</f>
        <v>5.2380000000000004</v>
      </c>
      <c r="HL97" s="14">
        <f>'март 2016 '!HL92+'февраль 2016'!HL91+'январь 2016'!HL92</f>
        <v>3.274</v>
      </c>
      <c r="HM97" s="14">
        <f>'март 2016 '!HM92+'февраль 2016'!HM91+'январь 2016'!HM92</f>
        <v>494.00099999999998</v>
      </c>
      <c r="HN97" s="14">
        <f>'март 2016 '!HN92+'февраль 2016'!HN91+'январь 2016'!HN92</f>
        <v>4.899</v>
      </c>
      <c r="HO97" s="14">
        <f>'март 2016 '!HO92+'февраль 2016'!HO91+'январь 2016'!HO92</f>
        <v>436.78899999999999</v>
      </c>
      <c r="HP97" s="14">
        <f>'март 2016 '!HP92+'февраль 2016'!HP91+'январь 2016'!HP92</f>
        <v>6.5839999999999996</v>
      </c>
      <c r="HQ97" s="14">
        <f>'март 2016 '!HQ92+'февраль 2016'!HQ91+'январь 2016'!HQ92</f>
        <v>10.280999999999999</v>
      </c>
      <c r="HR97" s="14">
        <f>'март 2016 '!HR92+'февраль 2016'!HR91+'январь 2016'!HR92</f>
        <v>9.07</v>
      </c>
      <c r="HS97" s="14">
        <f>'март 2016 '!HS92+'февраль 2016'!HS91+'январь 2016'!HS92</f>
        <v>17.628999999999998</v>
      </c>
      <c r="HT97" s="14">
        <f>'март 2016 '!HT92+'февраль 2016'!HT91+'январь 2016'!HT92</f>
        <v>6.8889999999999993</v>
      </c>
      <c r="HU97" s="14">
        <f>'март 2016 '!HU92+'февраль 2016'!HU91+'январь 2016'!HU92</f>
        <v>1.732</v>
      </c>
      <c r="HV97" s="14">
        <f>'март 2016 '!HV92+'февраль 2016'!HV91+'январь 2016'!HV92</f>
        <v>10.472</v>
      </c>
      <c r="HW97" s="14">
        <f>'март 2016 '!HW92+'февраль 2016'!HW91+'январь 2016'!HW92</f>
        <v>31.795000000000002</v>
      </c>
      <c r="HX97" s="14">
        <f>'март 2016 '!HX92+'февраль 2016'!HX91+'январь 2016'!HX92</f>
        <v>86.328000000000003</v>
      </c>
      <c r="HY97" s="14">
        <f>'март 2016 '!HY92+'февраль 2016'!HY91+'январь 2016'!HY92</f>
        <v>2.6340000000000003</v>
      </c>
      <c r="HZ97" s="14">
        <f>'март 2016 '!HZ92+'февраль 2016'!HZ91+'январь 2016'!HZ92</f>
        <v>7.9459999999999997</v>
      </c>
      <c r="IA97" s="14">
        <f>'март 2016 '!IA92+'февраль 2016'!IA91+'январь 2016'!IA92</f>
        <v>4.3010000000000002</v>
      </c>
      <c r="IB97" s="14">
        <f>'март 2016 '!IB92+'февраль 2016'!IB91+'январь 2016'!IB92</f>
        <v>7.8500000000000005</v>
      </c>
      <c r="IC97" s="14">
        <f>'март 2016 '!IC92+'февраль 2016'!IC91+'январь 2016'!IC92</f>
        <v>4.0760000000000005</v>
      </c>
      <c r="ID97" s="14">
        <f>'март 2016 '!ID92+'февраль 2016'!ID91+'январь 2016'!ID92</f>
        <v>115.334</v>
      </c>
      <c r="IE97" s="14">
        <f>'март 2016 '!IE92+'февраль 2016'!IE91+'январь 2016'!IE92</f>
        <v>4.282</v>
      </c>
      <c r="IF97" s="14">
        <f>'март 2016 '!IF92+'февраль 2016'!IF91+'январь 2016'!IF92</f>
        <v>802.21500000000003</v>
      </c>
    </row>
    <row r="98" spans="1:240" s="34" customFormat="1">
      <c r="A98" s="32"/>
      <c r="B98" s="33" t="s">
        <v>115</v>
      </c>
      <c r="C98" s="47" t="s">
        <v>116</v>
      </c>
      <c r="D98" s="48">
        <f>SUM(G98:IF98)</f>
        <v>1064959.79</v>
      </c>
      <c r="E98" s="47"/>
      <c r="F98" s="47"/>
      <c r="G98" s="47">
        <v>4639</v>
      </c>
      <c r="H98" s="47">
        <v>3257</v>
      </c>
      <c r="I98" s="47">
        <v>1863</v>
      </c>
      <c r="J98" s="47">
        <v>1043</v>
      </c>
      <c r="K98" s="47">
        <v>5513.85</v>
      </c>
      <c r="L98" s="47">
        <v>1940.18</v>
      </c>
      <c r="M98" s="47">
        <v>770.14</v>
      </c>
      <c r="N98" s="47">
        <v>3532</v>
      </c>
      <c r="O98" s="47">
        <v>1683</v>
      </c>
      <c r="P98" s="47">
        <v>2508</v>
      </c>
      <c r="Q98" s="47">
        <v>4164</v>
      </c>
      <c r="R98" s="47">
        <v>2360</v>
      </c>
      <c r="S98" s="47">
        <v>5598</v>
      </c>
      <c r="T98" s="47">
        <v>4435</v>
      </c>
      <c r="U98" s="47">
        <v>4187</v>
      </c>
      <c r="V98" s="47">
        <v>4155</v>
      </c>
      <c r="W98" s="47">
        <v>4191</v>
      </c>
      <c r="X98" s="47">
        <v>3458</v>
      </c>
      <c r="Y98" s="47">
        <v>3462</v>
      </c>
      <c r="Z98" s="47">
        <v>1606</v>
      </c>
      <c r="AA98" s="47">
        <v>2571</v>
      </c>
      <c r="AB98" s="47">
        <v>4927</v>
      </c>
      <c r="AC98" s="47">
        <v>4970.47</v>
      </c>
      <c r="AD98" s="47">
        <v>4626</v>
      </c>
      <c r="AE98" s="47">
        <v>4759</v>
      </c>
      <c r="AF98" s="47">
        <v>2272</v>
      </c>
      <c r="AG98" s="47">
        <v>5075</v>
      </c>
      <c r="AH98" s="47">
        <v>4478</v>
      </c>
      <c r="AI98" s="47">
        <v>2279</v>
      </c>
      <c r="AJ98" s="47">
        <v>1313</v>
      </c>
      <c r="AK98" s="47">
        <v>1384</v>
      </c>
      <c r="AL98" s="47">
        <v>3253</v>
      </c>
      <c r="AM98" s="47">
        <v>1250</v>
      </c>
      <c r="AN98" s="47">
        <v>1620</v>
      </c>
      <c r="AO98" s="47">
        <v>4506</v>
      </c>
      <c r="AP98" s="47">
        <v>2647</v>
      </c>
      <c r="AQ98" s="47">
        <v>798</v>
      </c>
      <c r="AR98" s="47">
        <v>6024</v>
      </c>
      <c r="AS98" s="47">
        <v>1575</v>
      </c>
      <c r="AT98" s="47">
        <v>2631</v>
      </c>
      <c r="AU98" s="47">
        <v>4817</v>
      </c>
      <c r="AV98" s="47">
        <v>1980</v>
      </c>
      <c r="AW98" s="47">
        <v>3098</v>
      </c>
      <c r="AX98" s="47">
        <v>4807</v>
      </c>
      <c r="AY98" s="47">
        <v>870</v>
      </c>
      <c r="AZ98" s="47">
        <v>4152</v>
      </c>
      <c r="BA98" s="47">
        <v>2942</v>
      </c>
      <c r="BB98" s="47">
        <v>2762</v>
      </c>
      <c r="BC98" s="47">
        <v>3770</v>
      </c>
      <c r="BD98" s="47">
        <v>2762</v>
      </c>
      <c r="BE98" s="47">
        <v>2126</v>
      </c>
      <c r="BF98" s="47">
        <v>3033</v>
      </c>
      <c r="BG98" s="47">
        <v>6121</v>
      </c>
      <c r="BH98" s="47">
        <v>745</v>
      </c>
      <c r="BI98" s="47">
        <v>544</v>
      </c>
      <c r="BJ98" s="47">
        <v>781</v>
      </c>
      <c r="BK98" s="47">
        <v>935</v>
      </c>
      <c r="BL98" s="47">
        <v>5770</v>
      </c>
      <c r="BM98" s="47">
        <v>2389</v>
      </c>
      <c r="BN98" s="47">
        <v>5645</v>
      </c>
      <c r="BO98" s="47">
        <v>4371</v>
      </c>
      <c r="BP98" s="47">
        <v>536</v>
      </c>
      <c r="BQ98" s="47">
        <v>1445</v>
      </c>
      <c r="BR98" s="47">
        <v>1117</v>
      </c>
      <c r="BS98" s="47">
        <v>4336</v>
      </c>
      <c r="BT98" s="47">
        <v>6394</v>
      </c>
      <c r="BU98" s="47">
        <v>11905</v>
      </c>
      <c r="BV98" s="47">
        <v>2260</v>
      </c>
      <c r="BW98" s="47">
        <v>296</v>
      </c>
      <c r="BX98" s="47">
        <v>5442</v>
      </c>
      <c r="BY98" s="47">
        <v>4801</v>
      </c>
      <c r="BZ98" s="47">
        <v>342</v>
      </c>
      <c r="CA98" s="47">
        <v>5664</v>
      </c>
      <c r="CB98" s="47">
        <v>4539</v>
      </c>
      <c r="CC98" s="47">
        <v>3926</v>
      </c>
      <c r="CD98" s="47">
        <v>5478</v>
      </c>
      <c r="CE98" s="47">
        <v>5333</v>
      </c>
      <c r="CF98" s="47">
        <v>4187</v>
      </c>
      <c r="CG98" s="47">
        <v>2228</v>
      </c>
      <c r="CH98" s="47">
        <v>1844</v>
      </c>
      <c r="CI98" s="47">
        <v>251</v>
      </c>
      <c r="CJ98" s="47">
        <v>1580</v>
      </c>
      <c r="CK98" s="47">
        <v>2489</v>
      </c>
      <c r="CL98" s="47">
        <v>5516</v>
      </c>
      <c r="CM98" s="47">
        <v>4134</v>
      </c>
      <c r="CN98" s="47">
        <v>5838</v>
      </c>
      <c r="CO98" s="47">
        <v>2541</v>
      </c>
      <c r="CP98" s="47">
        <v>2048</v>
      </c>
      <c r="CQ98" s="47">
        <v>4131</v>
      </c>
      <c r="CR98" s="47">
        <v>2280</v>
      </c>
      <c r="CS98" s="47">
        <v>2271</v>
      </c>
      <c r="CT98" s="47">
        <v>3555</v>
      </c>
      <c r="CU98" s="47">
        <v>3395</v>
      </c>
      <c r="CV98" s="47">
        <v>3208</v>
      </c>
      <c r="CW98" s="47">
        <v>4140</v>
      </c>
      <c r="CX98" s="47">
        <v>2948</v>
      </c>
      <c r="CY98" s="47">
        <v>2343</v>
      </c>
      <c r="CZ98" s="47">
        <v>2280</v>
      </c>
      <c r="DA98" s="47">
        <v>7372</v>
      </c>
      <c r="DB98" s="47">
        <v>1621</v>
      </c>
      <c r="DC98" s="47">
        <v>3006</v>
      </c>
      <c r="DD98" s="47">
        <v>2508</v>
      </c>
      <c r="DE98" s="47">
        <v>10846</v>
      </c>
      <c r="DF98" s="47">
        <v>487</v>
      </c>
      <c r="DG98" s="47">
        <v>4809</v>
      </c>
      <c r="DH98" s="47">
        <v>2405</v>
      </c>
      <c r="DI98" s="47">
        <v>4748</v>
      </c>
      <c r="DJ98" s="47">
        <v>4665</v>
      </c>
      <c r="DK98" s="47">
        <v>29219</v>
      </c>
      <c r="DL98" s="47">
        <v>24914</v>
      </c>
      <c r="DM98" s="47">
        <v>28123</v>
      </c>
      <c r="DN98" s="47">
        <v>10774</v>
      </c>
      <c r="DO98" s="47">
        <v>28311</v>
      </c>
      <c r="DP98" s="47">
        <v>14754</v>
      </c>
      <c r="DQ98" s="47">
        <v>2760</v>
      </c>
      <c r="DR98" s="47">
        <v>2560</v>
      </c>
      <c r="DS98" s="47">
        <v>3508</v>
      </c>
      <c r="DT98" s="47">
        <v>2532</v>
      </c>
      <c r="DU98" s="47">
        <v>4378</v>
      </c>
      <c r="DV98" s="47">
        <v>2904</v>
      </c>
      <c r="DW98" s="47">
        <v>17434</v>
      </c>
      <c r="DX98" s="47">
        <v>6734</v>
      </c>
      <c r="DY98" s="47">
        <v>24816</v>
      </c>
      <c r="DZ98" s="47">
        <v>6440</v>
      </c>
      <c r="EA98" s="47">
        <v>6977</v>
      </c>
      <c r="EB98" s="47">
        <v>34690</v>
      </c>
      <c r="EC98" s="47">
        <v>6332</v>
      </c>
      <c r="ED98" s="47">
        <v>6986</v>
      </c>
      <c r="EE98" s="47">
        <v>6984</v>
      </c>
      <c r="EF98" s="47">
        <v>4694</v>
      </c>
      <c r="EG98" s="47">
        <v>4596</v>
      </c>
      <c r="EH98" s="47">
        <v>7359</v>
      </c>
      <c r="EI98" s="47">
        <v>5976</v>
      </c>
      <c r="EJ98" s="47">
        <v>2901</v>
      </c>
      <c r="EK98" s="47">
        <v>3404</v>
      </c>
      <c r="EL98" s="47">
        <v>982</v>
      </c>
      <c r="EM98" s="47">
        <v>2349</v>
      </c>
      <c r="EN98" s="47">
        <v>2348</v>
      </c>
      <c r="EO98" s="47">
        <v>2359</v>
      </c>
      <c r="EP98" s="47">
        <v>4942</v>
      </c>
      <c r="EQ98" s="47">
        <v>3076</v>
      </c>
      <c r="ER98" s="47">
        <v>3202</v>
      </c>
      <c r="ES98" s="47">
        <v>3964</v>
      </c>
      <c r="ET98" s="47">
        <v>1919</v>
      </c>
      <c r="EU98" s="47">
        <v>2151</v>
      </c>
      <c r="EV98" s="47">
        <v>3643</v>
      </c>
      <c r="EW98" s="47">
        <v>15242</v>
      </c>
      <c r="EX98" s="47">
        <v>7344</v>
      </c>
      <c r="EY98" s="47">
        <v>4324</v>
      </c>
      <c r="EZ98" s="47">
        <v>4568</v>
      </c>
      <c r="FA98" s="47">
        <v>4950</v>
      </c>
      <c r="FB98" s="47">
        <v>4193</v>
      </c>
      <c r="FC98" s="47">
        <v>5479</v>
      </c>
      <c r="FD98" s="47">
        <v>3494</v>
      </c>
      <c r="FE98" s="47">
        <v>3557</v>
      </c>
      <c r="FF98" s="47">
        <v>4140</v>
      </c>
      <c r="FG98" s="47">
        <v>4184</v>
      </c>
      <c r="FH98" s="47">
        <v>8944.73</v>
      </c>
      <c r="FI98" s="47">
        <v>18018.669999999998</v>
      </c>
      <c r="FJ98" s="47">
        <v>3413</v>
      </c>
      <c r="FK98" s="47">
        <v>3474</v>
      </c>
      <c r="FL98" s="47">
        <v>24509.35</v>
      </c>
      <c r="FM98" s="47">
        <v>28987</v>
      </c>
      <c r="FN98" s="47">
        <v>5956</v>
      </c>
      <c r="FO98" s="47">
        <v>8350</v>
      </c>
      <c r="FP98" s="47">
        <v>2536</v>
      </c>
      <c r="FQ98" s="47">
        <v>4311</v>
      </c>
      <c r="FR98" s="47">
        <v>5192</v>
      </c>
      <c r="FS98" s="47">
        <v>3766</v>
      </c>
      <c r="FT98" s="47">
        <v>2537</v>
      </c>
      <c r="FU98" s="47">
        <v>2804</v>
      </c>
      <c r="FV98" s="47">
        <v>4306</v>
      </c>
      <c r="FW98" s="47">
        <v>2048</v>
      </c>
      <c r="FX98" s="47">
        <v>3014</v>
      </c>
      <c r="FY98" s="47">
        <v>3596</v>
      </c>
      <c r="FZ98" s="47">
        <v>2573</v>
      </c>
      <c r="GA98" s="47">
        <v>3802</v>
      </c>
      <c r="GB98" s="47">
        <v>3457</v>
      </c>
      <c r="GC98" s="47">
        <v>1252</v>
      </c>
      <c r="GD98" s="47">
        <v>3463</v>
      </c>
      <c r="GE98" s="47">
        <v>4031</v>
      </c>
      <c r="GF98" s="47">
        <v>1798</v>
      </c>
      <c r="GG98" s="47">
        <v>411</v>
      </c>
      <c r="GH98" s="47">
        <v>3453</v>
      </c>
      <c r="GI98" s="47">
        <v>2245</v>
      </c>
      <c r="GJ98" s="47">
        <v>3514</v>
      </c>
      <c r="GK98" s="47">
        <v>4086</v>
      </c>
      <c r="GL98" s="47">
        <v>1069</v>
      </c>
      <c r="GM98" s="47">
        <v>1022</v>
      </c>
      <c r="GN98" s="47">
        <v>1753</v>
      </c>
      <c r="GO98" s="47">
        <v>2458</v>
      </c>
      <c r="GP98" s="47">
        <v>3905</v>
      </c>
      <c r="GQ98" s="47">
        <v>2568</v>
      </c>
      <c r="GR98" s="47">
        <v>1604</v>
      </c>
      <c r="GS98" s="47">
        <v>5032</v>
      </c>
      <c r="GT98" s="47">
        <v>2637</v>
      </c>
      <c r="GU98" s="47">
        <v>2741</v>
      </c>
      <c r="GV98" s="47">
        <v>2000</v>
      </c>
      <c r="GW98" s="47">
        <v>1424</v>
      </c>
      <c r="GX98" s="47">
        <v>567.4</v>
      </c>
      <c r="GY98" s="47">
        <v>1178</v>
      </c>
      <c r="GZ98" s="47">
        <v>2139</v>
      </c>
      <c r="HA98" s="47">
        <v>1208</v>
      </c>
      <c r="HB98" s="47">
        <v>5282</v>
      </c>
      <c r="HC98" s="47">
        <v>3935</v>
      </c>
      <c r="HD98" s="47">
        <v>3433</v>
      </c>
      <c r="HE98" s="47">
        <v>8273</v>
      </c>
      <c r="HF98" s="47">
        <v>195</v>
      </c>
      <c r="HG98" s="47">
        <v>590</v>
      </c>
      <c r="HH98" s="47">
        <v>1759</v>
      </c>
      <c r="HI98" s="47">
        <v>2041</v>
      </c>
      <c r="HJ98" s="47">
        <v>2112</v>
      </c>
      <c r="HK98" s="47">
        <v>871</v>
      </c>
      <c r="HL98" s="47">
        <v>5125</v>
      </c>
      <c r="HM98" s="47">
        <v>3929</v>
      </c>
      <c r="HN98" s="47">
        <v>1980</v>
      </c>
      <c r="HO98" s="47">
        <v>13634</v>
      </c>
      <c r="HP98" s="47">
        <v>2485</v>
      </c>
      <c r="HQ98" s="47">
        <v>2374</v>
      </c>
      <c r="HR98" s="47">
        <v>2540</v>
      </c>
      <c r="HS98" s="47">
        <v>5261</v>
      </c>
      <c r="HT98" s="47">
        <v>3360</v>
      </c>
      <c r="HU98" s="47">
        <v>4202</v>
      </c>
      <c r="HV98" s="47">
        <v>1582</v>
      </c>
      <c r="HW98" s="47">
        <v>4517</v>
      </c>
      <c r="HX98" s="47">
        <v>2745</v>
      </c>
      <c r="HY98" s="47">
        <v>2787</v>
      </c>
      <c r="HZ98" s="47">
        <v>2570</v>
      </c>
      <c r="IA98" s="47">
        <v>2401</v>
      </c>
      <c r="IB98" s="47">
        <v>1642</v>
      </c>
      <c r="IC98" s="47">
        <v>2556</v>
      </c>
      <c r="ID98" s="47">
        <v>5550</v>
      </c>
      <c r="IE98" s="47">
        <v>2561</v>
      </c>
      <c r="IF98" s="47">
        <v>4813</v>
      </c>
    </row>
    <row r="99" spans="1:240">
      <c r="A99" s="21"/>
      <c r="B99" s="35" t="s">
        <v>117</v>
      </c>
      <c r="C99" s="49" t="s">
        <v>17</v>
      </c>
      <c r="D99" s="48">
        <f t="shared" ref="D99:D101" si="10">SUM(G99:IF99)</f>
        <v>5409.9957331999994</v>
      </c>
      <c r="E99" s="49"/>
      <c r="F99" s="50"/>
      <c r="G99" s="50">
        <f>G98*5.08/1000</f>
        <v>23.566119999999998</v>
      </c>
      <c r="H99" s="50">
        <f t="shared" ref="H99:BX99" si="11">H98*5.08/1000</f>
        <v>16.545560000000002</v>
      </c>
      <c r="I99" s="50">
        <f t="shared" si="11"/>
        <v>9.4640400000000007</v>
      </c>
      <c r="J99" s="50">
        <f t="shared" si="11"/>
        <v>5.2984400000000003</v>
      </c>
      <c r="K99" s="50">
        <f t="shared" si="11"/>
        <v>28.010358000000004</v>
      </c>
      <c r="L99" s="50">
        <f t="shared" si="11"/>
        <v>9.8561144000000009</v>
      </c>
      <c r="M99" s="50">
        <f t="shared" si="11"/>
        <v>3.9123112</v>
      </c>
      <c r="N99" s="50">
        <f t="shared" si="11"/>
        <v>17.94256</v>
      </c>
      <c r="O99" s="50">
        <f t="shared" si="11"/>
        <v>8.5496400000000001</v>
      </c>
      <c r="P99" s="50">
        <f t="shared" si="11"/>
        <v>12.740639999999999</v>
      </c>
      <c r="Q99" s="50">
        <f t="shared" si="11"/>
        <v>21.153119999999998</v>
      </c>
      <c r="R99" s="50">
        <f t="shared" si="11"/>
        <v>11.988799999999999</v>
      </c>
      <c r="S99" s="50">
        <f t="shared" si="11"/>
        <v>28.437840000000001</v>
      </c>
      <c r="T99" s="50">
        <f t="shared" si="11"/>
        <v>22.529799999999998</v>
      </c>
      <c r="U99" s="50">
        <f t="shared" si="11"/>
        <v>21.269959999999998</v>
      </c>
      <c r="V99" s="50">
        <f t="shared" si="11"/>
        <v>21.107400000000002</v>
      </c>
      <c r="W99" s="50">
        <f t="shared" si="11"/>
        <v>21.290279999999999</v>
      </c>
      <c r="X99" s="50">
        <f t="shared" si="11"/>
        <v>17.56664</v>
      </c>
      <c r="Y99" s="50">
        <f t="shared" si="11"/>
        <v>17.586959999999998</v>
      </c>
      <c r="Z99" s="50">
        <f t="shared" si="11"/>
        <v>8.1584800000000008</v>
      </c>
      <c r="AA99" s="50">
        <f t="shared" si="11"/>
        <v>13.06068</v>
      </c>
      <c r="AB99" s="50">
        <f t="shared" si="11"/>
        <v>25.029160000000001</v>
      </c>
      <c r="AC99" s="50">
        <f t="shared" si="11"/>
        <v>25.249987600000001</v>
      </c>
      <c r="AD99" s="50">
        <f t="shared" si="11"/>
        <v>23.500080000000001</v>
      </c>
      <c r="AE99" s="50">
        <f t="shared" si="11"/>
        <v>24.175720000000002</v>
      </c>
      <c r="AF99" s="50">
        <f t="shared" si="11"/>
        <v>11.54176</v>
      </c>
      <c r="AG99" s="50">
        <f t="shared" si="11"/>
        <v>25.780999999999999</v>
      </c>
      <c r="AH99" s="50">
        <f t="shared" si="11"/>
        <v>22.748240000000003</v>
      </c>
      <c r="AI99" s="50">
        <f t="shared" si="11"/>
        <v>11.57732</v>
      </c>
      <c r="AJ99" s="50">
        <f t="shared" si="11"/>
        <v>6.6700400000000002</v>
      </c>
      <c r="AK99" s="50">
        <f t="shared" si="11"/>
        <v>7.0307200000000005</v>
      </c>
      <c r="AL99" s="50">
        <f t="shared" si="11"/>
        <v>16.52524</v>
      </c>
      <c r="AM99" s="50">
        <f t="shared" si="11"/>
        <v>6.35</v>
      </c>
      <c r="AN99" s="50">
        <f t="shared" si="11"/>
        <v>8.2295999999999996</v>
      </c>
      <c r="AO99" s="50">
        <f t="shared" si="11"/>
        <v>22.89048</v>
      </c>
      <c r="AP99" s="50">
        <f t="shared" si="11"/>
        <v>13.446759999999999</v>
      </c>
      <c r="AQ99" s="50">
        <f t="shared" si="11"/>
        <v>4.0538400000000001</v>
      </c>
      <c r="AR99" s="50">
        <f t="shared" si="11"/>
        <v>30.601920000000003</v>
      </c>
      <c r="AS99" s="50">
        <f t="shared" si="11"/>
        <v>8.0009999999999994</v>
      </c>
      <c r="AT99" s="50">
        <f t="shared" si="11"/>
        <v>13.36548</v>
      </c>
      <c r="AU99" s="50">
        <f t="shared" si="11"/>
        <v>24.470359999999999</v>
      </c>
      <c r="AV99" s="50">
        <f t="shared" si="11"/>
        <v>10.058399999999999</v>
      </c>
      <c r="AW99" s="50">
        <f t="shared" si="11"/>
        <v>15.73784</v>
      </c>
      <c r="AX99" s="50">
        <f t="shared" si="11"/>
        <v>24.419560000000001</v>
      </c>
      <c r="AY99" s="50">
        <f t="shared" si="11"/>
        <v>4.4196</v>
      </c>
      <c r="AZ99" s="50">
        <f t="shared" si="11"/>
        <v>21.09216</v>
      </c>
      <c r="BA99" s="50">
        <f t="shared" si="11"/>
        <v>14.945360000000001</v>
      </c>
      <c r="BB99" s="50">
        <f t="shared" si="11"/>
        <v>14.03096</v>
      </c>
      <c r="BC99" s="50">
        <f t="shared" si="11"/>
        <v>19.151599999999998</v>
      </c>
      <c r="BD99" s="50">
        <f t="shared" si="11"/>
        <v>14.03096</v>
      </c>
      <c r="BE99" s="50">
        <f t="shared" si="11"/>
        <v>10.800079999999999</v>
      </c>
      <c r="BF99" s="50">
        <f t="shared" si="11"/>
        <v>15.407639999999999</v>
      </c>
      <c r="BG99" s="50">
        <f t="shared" si="11"/>
        <v>31.09468</v>
      </c>
      <c r="BH99" s="50">
        <f t="shared" si="11"/>
        <v>3.7845999999999997</v>
      </c>
      <c r="BI99" s="50">
        <f t="shared" si="11"/>
        <v>2.7635200000000002</v>
      </c>
      <c r="BJ99" s="50">
        <f t="shared" si="11"/>
        <v>3.9674800000000001</v>
      </c>
      <c r="BK99" s="50">
        <f t="shared" si="11"/>
        <v>4.7498000000000005</v>
      </c>
      <c r="BL99" s="50">
        <f t="shared" si="11"/>
        <v>29.311600000000002</v>
      </c>
      <c r="BM99" s="50">
        <f t="shared" si="11"/>
        <v>12.13612</v>
      </c>
      <c r="BN99" s="50">
        <f t="shared" si="11"/>
        <v>28.676600000000001</v>
      </c>
      <c r="BO99" s="50">
        <f t="shared" si="11"/>
        <v>22.20468</v>
      </c>
      <c r="BP99" s="50">
        <f t="shared" si="11"/>
        <v>2.72288</v>
      </c>
      <c r="BQ99" s="50">
        <f t="shared" si="11"/>
        <v>7.3406000000000002</v>
      </c>
      <c r="BR99" s="50">
        <f t="shared" si="11"/>
        <v>5.6743600000000001</v>
      </c>
      <c r="BS99" s="50">
        <f t="shared" si="11"/>
        <v>22.026880000000002</v>
      </c>
      <c r="BT99" s="50">
        <f t="shared" si="11"/>
        <v>32.481520000000003</v>
      </c>
      <c r="BU99" s="50">
        <f t="shared" si="11"/>
        <v>60.477400000000003</v>
      </c>
      <c r="BV99" s="50">
        <f t="shared" si="11"/>
        <v>11.480799999999999</v>
      </c>
      <c r="BW99" s="50">
        <f t="shared" si="11"/>
        <v>1.5036800000000001</v>
      </c>
      <c r="BX99" s="50">
        <f t="shared" si="11"/>
        <v>27.64536</v>
      </c>
      <c r="BY99" s="50">
        <f t="shared" ref="BY99:EJ99" si="12">BY98*5.08/1000</f>
        <v>24.389080000000003</v>
      </c>
      <c r="BZ99" s="50">
        <f t="shared" si="12"/>
        <v>1.7373600000000002</v>
      </c>
      <c r="CA99" s="50">
        <f t="shared" si="12"/>
        <v>28.773119999999999</v>
      </c>
      <c r="CB99" s="50">
        <f t="shared" si="12"/>
        <v>23.058119999999999</v>
      </c>
      <c r="CC99" s="50">
        <f t="shared" si="12"/>
        <v>19.944080000000003</v>
      </c>
      <c r="CD99" s="50">
        <f t="shared" si="12"/>
        <v>27.828240000000001</v>
      </c>
      <c r="CE99" s="50">
        <f t="shared" si="12"/>
        <v>27.091639999999998</v>
      </c>
      <c r="CF99" s="50">
        <f t="shared" si="12"/>
        <v>21.269959999999998</v>
      </c>
      <c r="CG99" s="50">
        <f t="shared" si="12"/>
        <v>11.318239999999999</v>
      </c>
      <c r="CH99" s="50">
        <f t="shared" si="12"/>
        <v>9.3675200000000007</v>
      </c>
      <c r="CI99" s="50">
        <f t="shared" si="12"/>
        <v>1.27508</v>
      </c>
      <c r="CJ99" s="50">
        <f t="shared" si="12"/>
        <v>8.0264000000000006</v>
      </c>
      <c r="CK99" s="50">
        <f t="shared" si="12"/>
        <v>12.644120000000001</v>
      </c>
      <c r="CL99" s="50">
        <f t="shared" si="12"/>
        <v>28.021279999999997</v>
      </c>
      <c r="CM99" s="50">
        <f t="shared" si="12"/>
        <v>21.000720000000001</v>
      </c>
      <c r="CN99" s="50">
        <f t="shared" si="12"/>
        <v>29.657040000000002</v>
      </c>
      <c r="CO99" s="50">
        <f t="shared" si="12"/>
        <v>12.908280000000001</v>
      </c>
      <c r="CP99" s="50">
        <f t="shared" si="12"/>
        <v>10.403840000000001</v>
      </c>
      <c r="CQ99" s="50">
        <f t="shared" si="12"/>
        <v>20.985479999999999</v>
      </c>
      <c r="CR99" s="50">
        <f t="shared" si="12"/>
        <v>11.5824</v>
      </c>
      <c r="CS99" s="50">
        <f t="shared" si="12"/>
        <v>11.53668</v>
      </c>
      <c r="CT99" s="50">
        <f t="shared" si="12"/>
        <v>18.0594</v>
      </c>
      <c r="CU99" s="50">
        <f t="shared" si="12"/>
        <v>17.246599999999997</v>
      </c>
      <c r="CV99" s="50">
        <f t="shared" si="12"/>
        <v>16.29664</v>
      </c>
      <c r="CW99" s="50">
        <f t="shared" si="12"/>
        <v>21.031200000000002</v>
      </c>
      <c r="CX99" s="50">
        <f t="shared" si="12"/>
        <v>14.97584</v>
      </c>
      <c r="CY99" s="50">
        <f t="shared" si="12"/>
        <v>11.90244</v>
      </c>
      <c r="CZ99" s="50">
        <f t="shared" si="12"/>
        <v>11.5824</v>
      </c>
      <c r="DA99" s="50">
        <f t="shared" si="12"/>
        <v>37.449760000000005</v>
      </c>
      <c r="DB99" s="50">
        <f t="shared" si="12"/>
        <v>8.2346800000000009</v>
      </c>
      <c r="DC99" s="50">
        <f t="shared" si="12"/>
        <v>15.270479999999999</v>
      </c>
      <c r="DD99" s="50">
        <f t="shared" si="12"/>
        <v>12.740639999999999</v>
      </c>
      <c r="DE99" s="50">
        <f t="shared" si="12"/>
        <v>55.097679999999997</v>
      </c>
      <c r="DF99" s="50">
        <f t="shared" si="12"/>
        <v>2.4739599999999999</v>
      </c>
      <c r="DG99" s="50">
        <f t="shared" si="12"/>
        <v>24.42972</v>
      </c>
      <c r="DH99" s="50">
        <f t="shared" si="12"/>
        <v>12.2174</v>
      </c>
      <c r="DI99" s="50">
        <f t="shared" si="12"/>
        <v>24.11984</v>
      </c>
      <c r="DJ99" s="50">
        <f t="shared" si="12"/>
        <v>23.6982</v>
      </c>
      <c r="DK99" s="50">
        <f t="shared" si="12"/>
        <v>148.43251999999998</v>
      </c>
      <c r="DL99" s="50">
        <f t="shared" si="12"/>
        <v>126.56312</v>
      </c>
      <c r="DM99" s="50">
        <f t="shared" si="12"/>
        <v>142.86483999999999</v>
      </c>
      <c r="DN99" s="50">
        <f t="shared" si="12"/>
        <v>54.731919999999995</v>
      </c>
      <c r="DO99" s="50">
        <f t="shared" si="12"/>
        <v>143.81988000000001</v>
      </c>
      <c r="DP99" s="50">
        <f t="shared" si="12"/>
        <v>74.950320000000005</v>
      </c>
      <c r="DQ99" s="50">
        <f t="shared" si="12"/>
        <v>14.020800000000001</v>
      </c>
      <c r="DR99" s="50">
        <f t="shared" si="12"/>
        <v>13.004799999999999</v>
      </c>
      <c r="DS99" s="50">
        <f t="shared" si="12"/>
        <v>17.820640000000001</v>
      </c>
      <c r="DT99" s="50">
        <f t="shared" si="12"/>
        <v>12.86256</v>
      </c>
      <c r="DU99" s="50">
        <f t="shared" si="12"/>
        <v>22.24024</v>
      </c>
      <c r="DV99" s="50">
        <f t="shared" si="12"/>
        <v>14.752319999999999</v>
      </c>
      <c r="DW99" s="50">
        <f t="shared" si="12"/>
        <v>88.564719999999994</v>
      </c>
      <c r="DX99" s="50">
        <f t="shared" si="12"/>
        <v>34.20872</v>
      </c>
      <c r="DY99" s="50">
        <f t="shared" si="12"/>
        <v>126.06528</v>
      </c>
      <c r="DZ99" s="50">
        <f t="shared" si="12"/>
        <v>32.715200000000003</v>
      </c>
      <c r="EA99" s="50">
        <f t="shared" si="12"/>
        <v>35.443160000000006</v>
      </c>
      <c r="EB99" s="50">
        <f t="shared" si="12"/>
        <v>176.2252</v>
      </c>
      <c r="EC99" s="50">
        <f t="shared" si="12"/>
        <v>32.166560000000004</v>
      </c>
      <c r="ED99" s="50">
        <f t="shared" si="12"/>
        <v>35.488879999999995</v>
      </c>
      <c r="EE99" s="50">
        <f t="shared" si="12"/>
        <v>35.478720000000003</v>
      </c>
      <c r="EF99" s="50">
        <f t="shared" si="12"/>
        <v>23.84552</v>
      </c>
      <c r="EG99" s="50">
        <f t="shared" si="12"/>
        <v>23.34768</v>
      </c>
      <c r="EH99" s="50">
        <f t="shared" si="12"/>
        <v>37.383720000000004</v>
      </c>
      <c r="EI99" s="50">
        <f t="shared" si="12"/>
        <v>30.358080000000001</v>
      </c>
      <c r="EJ99" s="50">
        <f t="shared" si="12"/>
        <v>14.737080000000001</v>
      </c>
      <c r="EK99" s="50">
        <f t="shared" ref="EK99:GZ99" si="13">EK98*5.08/1000</f>
        <v>17.29232</v>
      </c>
      <c r="EL99" s="50">
        <f t="shared" si="13"/>
        <v>4.9885600000000005</v>
      </c>
      <c r="EM99" s="50">
        <f t="shared" si="13"/>
        <v>11.932919999999999</v>
      </c>
      <c r="EN99" s="50">
        <f t="shared" si="13"/>
        <v>11.92784</v>
      </c>
      <c r="EO99" s="50">
        <f t="shared" si="13"/>
        <v>11.98372</v>
      </c>
      <c r="EP99" s="50">
        <f t="shared" si="13"/>
        <v>25.105360000000001</v>
      </c>
      <c r="EQ99" s="50">
        <f t="shared" si="13"/>
        <v>15.62608</v>
      </c>
      <c r="ER99" s="50">
        <f t="shared" si="13"/>
        <v>16.266159999999999</v>
      </c>
      <c r="ES99" s="50">
        <f t="shared" si="13"/>
        <v>20.137119999999999</v>
      </c>
      <c r="ET99" s="50">
        <f t="shared" si="13"/>
        <v>9.748520000000001</v>
      </c>
      <c r="EU99" s="50">
        <f t="shared" si="13"/>
        <v>10.92708</v>
      </c>
      <c r="EV99" s="50">
        <f t="shared" si="13"/>
        <v>18.506439999999998</v>
      </c>
      <c r="EW99" s="50">
        <f t="shared" si="13"/>
        <v>77.429360000000003</v>
      </c>
      <c r="EX99" s="50">
        <f t="shared" si="13"/>
        <v>37.307520000000004</v>
      </c>
      <c r="EY99" s="50">
        <f t="shared" si="13"/>
        <v>21.965920000000001</v>
      </c>
      <c r="EZ99" s="50">
        <f t="shared" si="13"/>
        <v>23.205439999999999</v>
      </c>
      <c r="FA99" s="50">
        <f t="shared" si="13"/>
        <v>25.146000000000001</v>
      </c>
      <c r="FB99" s="50">
        <f t="shared" si="13"/>
        <v>21.300439999999998</v>
      </c>
      <c r="FC99" s="50">
        <f t="shared" si="13"/>
        <v>27.833320000000001</v>
      </c>
      <c r="FD99" s="50">
        <f t="shared" si="13"/>
        <v>17.74952</v>
      </c>
      <c r="FE99" s="50">
        <f t="shared" si="13"/>
        <v>18.069560000000003</v>
      </c>
      <c r="FF99" s="50">
        <f t="shared" si="13"/>
        <v>21.031200000000002</v>
      </c>
      <c r="FG99" s="50">
        <f t="shared" si="13"/>
        <v>21.254720000000002</v>
      </c>
      <c r="FH99" s="50">
        <f t="shared" si="13"/>
        <v>45.439228399999998</v>
      </c>
      <c r="FI99" s="50">
        <f t="shared" si="13"/>
        <v>91.534843599999988</v>
      </c>
      <c r="FJ99" s="50">
        <f t="shared" si="13"/>
        <v>17.338039999999999</v>
      </c>
      <c r="FK99" s="50">
        <f t="shared" si="13"/>
        <v>17.647920000000003</v>
      </c>
      <c r="FL99" s="50">
        <f t="shared" si="13"/>
        <v>124.507498</v>
      </c>
      <c r="FM99" s="50">
        <f t="shared" si="13"/>
        <v>147.25395999999998</v>
      </c>
      <c r="FN99" s="50">
        <f t="shared" si="13"/>
        <v>30.25648</v>
      </c>
      <c r="FO99" s="50">
        <f t="shared" si="13"/>
        <v>42.417999999999999</v>
      </c>
      <c r="FP99" s="50">
        <f t="shared" si="13"/>
        <v>12.882880000000002</v>
      </c>
      <c r="FQ99" s="50">
        <f t="shared" si="13"/>
        <v>21.89988</v>
      </c>
      <c r="FR99" s="50">
        <f t="shared" si="13"/>
        <v>26.375360000000001</v>
      </c>
      <c r="FS99" s="50">
        <f t="shared" si="13"/>
        <v>19.13128</v>
      </c>
      <c r="FT99" s="50">
        <f t="shared" si="13"/>
        <v>12.887960000000001</v>
      </c>
      <c r="FU99" s="50">
        <f t="shared" si="13"/>
        <v>14.24432</v>
      </c>
      <c r="FV99" s="50">
        <f t="shared" si="13"/>
        <v>21.874479999999998</v>
      </c>
      <c r="FW99" s="50">
        <f t="shared" si="13"/>
        <v>10.403840000000001</v>
      </c>
      <c r="FX99" s="50">
        <f t="shared" si="13"/>
        <v>15.311120000000001</v>
      </c>
      <c r="FY99" s="50">
        <f t="shared" si="13"/>
        <v>18.267679999999999</v>
      </c>
      <c r="FZ99" s="50">
        <f t="shared" si="13"/>
        <v>13.07084</v>
      </c>
      <c r="GA99" s="50">
        <f t="shared" si="13"/>
        <v>19.314160000000001</v>
      </c>
      <c r="GB99" s="50">
        <f t="shared" si="13"/>
        <v>17.56156</v>
      </c>
      <c r="GC99" s="50">
        <f t="shared" si="13"/>
        <v>6.3601599999999996</v>
      </c>
      <c r="GD99" s="50">
        <f t="shared" si="13"/>
        <v>17.592040000000001</v>
      </c>
      <c r="GE99" s="50">
        <f t="shared" si="13"/>
        <v>20.47748</v>
      </c>
      <c r="GF99" s="50">
        <f t="shared" si="13"/>
        <v>9.1338399999999993</v>
      </c>
      <c r="GG99" s="50">
        <f t="shared" si="13"/>
        <v>2.0878800000000002</v>
      </c>
      <c r="GH99" s="50">
        <f t="shared" si="13"/>
        <v>17.541240000000002</v>
      </c>
      <c r="GI99" s="50">
        <f t="shared" si="13"/>
        <v>11.4046</v>
      </c>
      <c r="GJ99" s="50">
        <f t="shared" si="13"/>
        <v>17.851119999999998</v>
      </c>
      <c r="GK99" s="50">
        <f t="shared" si="13"/>
        <v>20.756880000000002</v>
      </c>
      <c r="GL99" s="50">
        <f t="shared" si="13"/>
        <v>5.4305200000000005</v>
      </c>
      <c r="GM99" s="50">
        <f t="shared" si="13"/>
        <v>5.1917600000000004</v>
      </c>
      <c r="GN99" s="50">
        <f t="shared" si="13"/>
        <v>8.9052399999999992</v>
      </c>
      <c r="GO99" s="50">
        <f t="shared" si="13"/>
        <v>12.48664</v>
      </c>
      <c r="GP99" s="50">
        <f t="shared" si="13"/>
        <v>19.837400000000002</v>
      </c>
      <c r="GQ99" s="50">
        <f t="shared" si="13"/>
        <v>13.045440000000001</v>
      </c>
      <c r="GR99" s="50">
        <f t="shared" si="13"/>
        <v>8.14832</v>
      </c>
      <c r="GS99" s="50">
        <f t="shared" si="13"/>
        <v>25.562560000000001</v>
      </c>
      <c r="GT99" s="50">
        <f t="shared" si="13"/>
        <v>13.395960000000001</v>
      </c>
      <c r="GU99" s="50">
        <f t="shared" si="13"/>
        <v>13.924280000000001</v>
      </c>
      <c r="GV99" s="50">
        <f t="shared" si="13"/>
        <v>10.16</v>
      </c>
      <c r="GW99" s="50">
        <f t="shared" si="13"/>
        <v>7.2339200000000003</v>
      </c>
      <c r="GX99" s="50">
        <f>GX98*5.08/1000</f>
        <v>2.8823919999999998</v>
      </c>
      <c r="GY99" s="50">
        <f t="shared" si="13"/>
        <v>5.9842399999999998</v>
      </c>
      <c r="GZ99" s="50">
        <f t="shared" si="13"/>
        <v>10.86612</v>
      </c>
      <c r="HA99" s="50">
        <f t="shared" ref="HA99:IF99" si="14">HA98*5.08/1000</f>
        <v>6.1366400000000008</v>
      </c>
      <c r="HB99" s="50">
        <f t="shared" si="14"/>
        <v>26.832560000000001</v>
      </c>
      <c r="HC99" s="50">
        <f t="shared" si="14"/>
        <v>19.989799999999999</v>
      </c>
      <c r="HD99" s="50">
        <f t="shared" si="14"/>
        <v>17.439640000000001</v>
      </c>
      <c r="HE99" s="50">
        <f t="shared" si="14"/>
        <v>42.026840000000007</v>
      </c>
      <c r="HF99" s="50">
        <f t="shared" si="14"/>
        <v>0.99060000000000004</v>
      </c>
      <c r="HG99" s="50">
        <f t="shared" si="14"/>
        <v>2.9971999999999999</v>
      </c>
      <c r="HH99" s="50">
        <f t="shared" si="14"/>
        <v>8.9357199999999999</v>
      </c>
      <c r="HI99" s="50">
        <f t="shared" si="14"/>
        <v>10.36828</v>
      </c>
      <c r="HJ99" s="50">
        <f t="shared" si="14"/>
        <v>10.728960000000001</v>
      </c>
      <c r="HK99" s="50">
        <f t="shared" si="14"/>
        <v>4.4246800000000004</v>
      </c>
      <c r="HL99" s="50">
        <f t="shared" si="14"/>
        <v>26.035</v>
      </c>
      <c r="HM99" s="50">
        <f t="shared" si="14"/>
        <v>19.959319999999998</v>
      </c>
      <c r="HN99" s="50">
        <f t="shared" si="14"/>
        <v>10.058399999999999</v>
      </c>
      <c r="HO99" s="50">
        <f t="shared" si="14"/>
        <v>69.260720000000006</v>
      </c>
      <c r="HP99" s="50">
        <f t="shared" si="14"/>
        <v>12.623799999999999</v>
      </c>
      <c r="HQ99" s="50">
        <f t="shared" si="14"/>
        <v>12.05992</v>
      </c>
      <c r="HR99" s="50">
        <f t="shared" si="14"/>
        <v>12.9032</v>
      </c>
      <c r="HS99" s="50">
        <f t="shared" si="14"/>
        <v>26.72588</v>
      </c>
      <c r="HT99" s="50">
        <f t="shared" si="14"/>
        <v>17.0688</v>
      </c>
      <c r="HU99" s="50">
        <f t="shared" si="14"/>
        <v>21.346160000000001</v>
      </c>
      <c r="HV99" s="50">
        <f t="shared" si="14"/>
        <v>8.0365599999999997</v>
      </c>
      <c r="HW99" s="50">
        <f t="shared" si="14"/>
        <v>22.946360000000002</v>
      </c>
      <c r="HX99" s="50">
        <f t="shared" si="14"/>
        <v>13.944600000000001</v>
      </c>
      <c r="HY99" s="50">
        <f t="shared" si="14"/>
        <v>14.157960000000001</v>
      </c>
      <c r="HZ99" s="50">
        <f t="shared" si="14"/>
        <v>13.0556</v>
      </c>
      <c r="IA99" s="50">
        <f t="shared" si="14"/>
        <v>12.19708</v>
      </c>
      <c r="IB99" s="50">
        <f t="shared" si="14"/>
        <v>8.3413599999999999</v>
      </c>
      <c r="IC99" s="50">
        <f t="shared" si="14"/>
        <v>12.98448</v>
      </c>
      <c r="ID99" s="50">
        <f t="shared" si="14"/>
        <v>28.193999999999999</v>
      </c>
      <c r="IE99" s="50">
        <f t="shared" si="14"/>
        <v>13.009880000000001</v>
      </c>
      <c r="IF99" s="50">
        <f t="shared" si="14"/>
        <v>24.450040000000001</v>
      </c>
    </row>
    <row r="100" spans="1:240" ht="15" customHeight="1">
      <c r="A100" s="21"/>
      <c r="B100" s="35" t="s">
        <v>118</v>
      </c>
      <c r="C100" s="49" t="s">
        <v>17</v>
      </c>
      <c r="D100" s="48">
        <f t="shared" si="10"/>
        <v>64919.948798399972</v>
      </c>
      <c r="E100" s="50"/>
      <c r="F100" s="49"/>
      <c r="G100" s="50">
        <f t="shared" ref="G100:BW100" si="15">G99*12</f>
        <v>282.79343999999998</v>
      </c>
      <c r="H100" s="50">
        <f t="shared" si="15"/>
        <v>198.54672000000002</v>
      </c>
      <c r="I100" s="50">
        <f t="shared" si="15"/>
        <v>113.56848000000001</v>
      </c>
      <c r="J100" s="50">
        <f t="shared" si="15"/>
        <v>63.581280000000007</v>
      </c>
      <c r="K100" s="50">
        <f t="shared" si="15"/>
        <v>336.12429600000007</v>
      </c>
      <c r="L100" s="50">
        <f t="shared" si="15"/>
        <v>118.2733728</v>
      </c>
      <c r="M100" s="50">
        <f t="shared" si="15"/>
        <v>46.947734400000002</v>
      </c>
      <c r="N100" s="50">
        <f t="shared" si="15"/>
        <v>215.31072</v>
      </c>
      <c r="O100" s="50">
        <f t="shared" si="15"/>
        <v>102.59568</v>
      </c>
      <c r="P100" s="50">
        <f t="shared" si="15"/>
        <v>152.88767999999999</v>
      </c>
      <c r="Q100" s="50">
        <f t="shared" si="15"/>
        <v>253.83743999999996</v>
      </c>
      <c r="R100" s="50">
        <f t="shared" si="15"/>
        <v>143.8656</v>
      </c>
      <c r="S100" s="50">
        <f t="shared" si="15"/>
        <v>341.25408000000004</v>
      </c>
      <c r="T100" s="50">
        <f t="shared" si="15"/>
        <v>270.35759999999999</v>
      </c>
      <c r="U100" s="50">
        <f t="shared" si="15"/>
        <v>255.23951999999997</v>
      </c>
      <c r="V100" s="50">
        <f t="shared" si="15"/>
        <v>253.28880000000004</v>
      </c>
      <c r="W100" s="50">
        <f t="shared" si="15"/>
        <v>255.48336</v>
      </c>
      <c r="X100" s="50">
        <f t="shared" si="15"/>
        <v>210.79968</v>
      </c>
      <c r="Y100" s="50">
        <f t="shared" si="15"/>
        <v>211.04351999999997</v>
      </c>
      <c r="Z100" s="50">
        <f t="shared" si="15"/>
        <v>97.90176000000001</v>
      </c>
      <c r="AA100" s="50">
        <f t="shared" si="15"/>
        <v>156.72816</v>
      </c>
      <c r="AB100" s="50">
        <f t="shared" si="15"/>
        <v>300.34992</v>
      </c>
      <c r="AC100" s="50">
        <f t="shared" si="15"/>
        <v>302.99985120000002</v>
      </c>
      <c r="AD100" s="50">
        <f t="shared" si="15"/>
        <v>282.00096000000002</v>
      </c>
      <c r="AE100" s="50">
        <f t="shared" si="15"/>
        <v>290.10864000000004</v>
      </c>
      <c r="AF100" s="50">
        <f t="shared" si="15"/>
        <v>138.50112000000001</v>
      </c>
      <c r="AG100" s="50">
        <f t="shared" si="15"/>
        <v>309.37199999999996</v>
      </c>
      <c r="AH100" s="50">
        <f t="shared" si="15"/>
        <v>272.97888</v>
      </c>
      <c r="AI100" s="50">
        <f t="shared" si="15"/>
        <v>138.92784</v>
      </c>
      <c r="AJ100" s="50">
        <f t="shared" si="15"/>
        <v>80.040480000000002</v>
      </c>
      <c r="AK100" s="50">
        <f t="shared" si="15"/>
        <v>84.368639999999999</v>
      </c>
      <c r="AL100" s="50">
        <f t="shared" si="15"/>
        <v>198.30288000000002</v>
      </c>
      <c r="AM100" s="50">
        <f t="shared" si="15"/>
        <v>76.199999999999989</v>
      </c>
      <c r="AN100" s="50">
        <f t="shared" si="15"/>
        <v>98.755200000000002</v>
      </c>
      <c r="AO100" s="50">
        <f t="shared" si="15"/>
        <v>274.68576000000002</v>
      </c>
      <c r="AP100" s="50">
        <f t="shared" si="15"/>
        <v>161.36112</v>
      </c>
      <c r="AQ100" s="50">
        <f t="shared" si="15"/>
        <v>48.646079999999998</v>
      </c>
      <c r="AR100" s="50">
        <f t="shared" si="15"/>
        <v>367.22304000000003</v>
      </c>
      <c r="AS100" s="50">
        <f t="shared" si="15"/>
        <v>96.012</v>
      </c>
      <c r="AT100" s="50">
        <f t="shared" si="15"/>
        <v>160.38576</v>
      </c>
      <c r="AU100" s="50">
        <f t="shared" si="15"/>
        <v>293.64431999999999</v>
      </c>
      <c r="AV100" s="50">
        <f t="shared" si="15"/>
        <v>120.70079999999999</v>
      </c>
      <c r="AW100" s="50">
        <f t="shared" si="15"/>
        <v>188.85408000000001</v>
      </c>
      <c r="AX100" s="50">
        <f t="shared" si="15"/>
        <v>293.03471999999999</v>
      </c>
      <c r="AY100" s="50">
        <f t="shared" si="15"/>
        <v>53.035200000000003</v>
      </c>
      <c r="AZ100" s="50">
        <f t="shared" si="15"/>
        <v>253.10592</v>
      </c>
      <c r="BA100" s="50">
        <f t="shared" si="15"/>
        <v>179.34432000000001</v>
      </c>
      <c r="BB100" s="50">
        <f t="shared" si="15"/>
        <v>168.37152</v>
      </c>
      <c r="BC100" s="50">
        <f t="shared" si="15"/>
        <v>229.81919999999997</v>
      </c>
      <c r="BD100" s="50">
        <f t="shared" si="15"/>
        <v>168.37152</v>
      </c>
      <c r="BE100" s="50">
        <f t="shared" si="15"/>
        <v>129.60095999999999</v>
      </c>
      <c r="BF100" s="50">
        <f t="shared" si="15"/>
        <v>184.89167999999998</v>
      </c>
      <c r="BG100" s="50">
        <f t="shared" si="15"/>
        <v>373.13616000000002</v>
      </c>
      <c r="BH100" s="50">
        <f t="shared" si="15"/>
        <v>45.415199999999999</v>
      </c>
      <c r="BI100" s="50">
        <f t="shared" si="15"/>
        <v>33.162240000000004</v>
      </c>
      <c r="BJ100" s="50">
        <f t="shared" si="15"/>
        <v>47.609760000000001</v>
      </c>
      <c r="BK100" s="50">
        <f t="shared" si="15"/>
        <v>56.997600000000006</v>
      </c>
      <c r="BL100" s="50">
        <f t="shared" si="15"/>
        <v>351.73920000000004</v>
      </c>
      <c r="BM100" s="50">
        <f t="shared" si="15"/>
        <v>145.63344000000001</v>
      </c>
      <c r="BN100" s="50">
        <f t="shared" si="15"/>
        <v>344.11919999999998</v>
      </c>
      <c r="BO100" s="50">
        <f t="shared" si="15"/>
        <v>266.45616000000001</v>
      </c>
      <c r="BP100" s="50">
        <f t="shared" si="15"/>
        <v>32.67456</v>
      </c>
      <c r="BQ100" s="50">
        <f t="shared" si="15"/>
        <v>88.087199999999996</v>
      </c>
      <c r="BR100" s="50">
        <f t="shared" si="15"/>
        <v>68.092320000000001</v>
      </c>
      <c r="BS100" s="50">
        <f t="shared" si="15"/>
        <v>264.32256000000001</v>
      </c>
      <c r="BT100" s="50">
        <f t="shared" si="15"/>
        <v>389.77824000000004</v>
      </c>
      <c r="BU100" s="50">
        <f t="shared" si="15"/>
        <v>725.72880000000009</v>
      </c>
      <c r="BV100" s="50">
        <f t="shared" si="15"/>
        <v>137.76959999999997</v>
      </c>
      <c r="BW100" s="50">
        <f t="shared" si="15"/>
        <v>18.044160000000002</v>
      </c>
      <c r="BX100" s="50">
        <f t="shared" ref="BX100:EI100" si="16">BX99*12</f>
        <v>331.74432000000002</v>
      </c>
      <c r="BY100" s="50">
        <f t="shared" si="16"/>
        <v>292.66896000000003</v>
      </c>
      <c r="BZ100" s="50">
        <f t="shared" si="16"/>
        <v>20.848320000000001</v>
      </c>
      <c r="CA100" s="50">
        <f t="shared" si="16"/>
        <v>345.27743999999996</v>
      </c>
      <c r="CB100" s="50">
        <f t="shared" si="16"/>
        <v>276.69743999999997</v>
      </c>
      <c r="CC100" s="50">
        <f t="shared" si="16"/>
        <v>239.32896000000005</v>
      </c>
      <c r="CD100" s="50">
        <f t="shared" si="16"/>
        <v>333.93888000000004</v>
      </c>
      <c r="CE100" s="50">
        <f t="shared" si="16"/>
        <v>325.09967999999998</v>
      </c>
      <c r="CF100" s="50">
        <f t="shared" si="16"/>
        <v>255.23951999999997</v>
      </c>
      <c r="CG100" s="50">
        <f t="shared" si="16"/>
        <v>135.81887999999998</v>
      </c>
      <c r="CH100" s="50">
        <f t="shared" si="16"/>
        <v>112.41024000000002</v>
      </c>
      <c r="CI100" s="50">
        <f t="shared" si="16"/>
        <v>15.30096</v>
      </c>
      <c r="CJ100" s="50">
        <f t="shared" si="16"/>
        <v>96.316800000000001</v>
      </c>
      <c r="CK100" s="50">
        <f t="shared" si="16"/>
        <v>151.72944000000001</v>
      </c>
      <c r="CL100" s="50">
        <f t="shared" si="16"/>
        <v>336.25536</v>
      </c>
      <c r="CM100" s="50">
        <f t="shared" si="16"/>
        <v>252.00864000000001</v>
      </c>
      <c r="CN100" s="50">
        <f t="shared" si="16"/>
        <v>355.88448000000005</v>
      </c>
      <c r="CO100" s="50">
        <f t="shared" si="16"/>
        <v>154.89936</v>
      </c>
      <c r="CP100" s="50">
        <f t="shared" si="16"/>
        <v>124.84608</v>
      </c>
      <c r="CQ100" s="50">
        <f t="shared" si="16"/>
        <v>251.82576</v>
      </c>
      <c r="CR100" s="50">
        <f t="shared" si="16"/>
        <v>138.9888</v>
      </c>
      <c r="CS100" s="50">
        <f t="shared" si="16"/>
        <v>138.44015999999999</v>
      </c>
      <c r="CT100" s="50">
        <f t="shared" si="16"/>
        <v>216.71280000000002</v>
      </c>
      <c r="CU100" s="50">
        <f t="shared" si="16"/>
        <v>206.95919999999995</v>
      </c>
      <c r="CV100" s="50">
        <f t="shared" si="16"/>
        <v>195.55968000000001</v>
      </c>
      <c r="CW100" s="50">
        <f t="shared" si="16"/>
        <v>252.37440000000004</v>
      </c>
      <c r="CX100" s="50">
        <f t="shared" si="16"/>
        <v>179.71008</v>
      </c>
      <c r="CY100" s="50">
        <f t="shared" si="16"/>
        <v>142.82928000000001</v>
      </c>
      <c r="CZ100" s="50">
        <f t="shared" si="16"/>
        <v>138.9888</v>
      </c>
      <c r="DA100" s="50">
        <f t="shared" si="16"/>
        <v>449.39712000000009</v>
      </c>
      <c r="DB100" s="50">
        <f t="shared" si="16"/>
        <v>98.816160000000011</v>
      </c>
      <c r="DC100" s="50">
        <f t="shared" si="16"/>
        <v>183.24575999999999</v>
      </c>
      <c r="DD100" s="50">
        <f t="shared" si="16"/>
        <v>152.88767999999999</v>
      </c>
      <c r="DE100" s="50">
        <f t="shared" si="16"/>
        <v>661.17215999999996</v>
      </c>
      <c r="DF100" s="50">
        <f t="shared" si="16"/>
        <v>29.687519999999999</v>
      </c>
      <c r="DG100" s="50">
        <f t="shared" si="16"/>
        <v>293.15663999999998</v>
      </c>
      <c r="DH100" s="50">
        <f t="shared" si="16"/>
        <v>146.6088</v>
      </c>
      <c r="DI100" s="50">
        <f t="shared" si="16"/>
        <v>289.43808000000001</v>
      </c>
      <c r="DJ100" s="50">
        <f t="shared" si="16"/>
        <v>284.3784</v>
      </c>
      <c r="DK100" s="50">
        <f t="shared" si="16"/>
        <v>1781.1902399999999</v>
      </c>
      <c r="DL100" s="50">
        <f t="shared" si="16"/>
        <v>1518.7574399999999</v>
      </c>
      <c r="DM100" s="50">
        <f t="shared" si="16"/>
        <v>1714.37808</v>
      </c>
      <c r="DN100" s="50">
        <f t="shared" si="16"/>
        <v>656.78303999999991</v>
      </c>
      <c r="DO100" s="50">
        <f t="shared" si="16"/>
        <v>1725.8385600000001</v>
      </c>
      <c r="DP100" s="50">
        <f t="shared" si="16"/>
        <v>899.40384000000006</v>
      </c>
      <c r="DQ100" s="50">
        <f t="shared" si="16"/>
        <v>168.24960000000002</v>
      </c>
      <c r="DR100" s="50">
        <f t="shared" si="16"/>
        <v>156.05759999999998</v>
      </c>
      <c r="DS100" s="50">
        <f t="shared" si="16"/>
        <v>213.84768000000003</v>
      </c>
      <c r="DT100" s="50">
        <f t="shared" si="16"/>
        <v>154.35072</v>
      </c>
      <c r="DU100" s="50">
        <f t="shared" si="16"/>
        <v>266.88288</v>
      </c>
      <c r="DV100" s="50">
        <f t="shared" si="16"/>
        <v>177.02784</v>
      </c>
      <c r="DW100" s="50">
        <f t="shared" si="16"/>
        <v>1062.77664</v>
      </c>
      <c r="DX100" s="50">
        <f t="shared" si="16"/>
        <v>410.50463999999999</v>
      </c>
      <c r="DY100" s="50">
        <f t="shared" si="16"/>
        <v>1512.7833599999999</v>
      </c>
      <c r="DZ100" s="50">
        <f t="shared" si="16"/>
        <v>392.58240000000001</v>
      </c>
      <c r="EA100" s="50">
        <f t="shared" si="16"/>
        <v>425.31792000000007</v>
      </c>
      <c r="EB100" s="50">
        <f t="shared" si="16"/>
        <v>2114.7024000000001</v>
      </c>
      <c r="EC100" s="50">
        <f t="shared" si="16"/>
        <v>385.99872000000005</v>
      </c>
      <c r="ED100" s="50">
        <f t="shared" si="16"/>
        <v>425.86655999999994</v>
      </c>
      <c r="EE100" s="50">
        <f t="shared" si="16"/>
        <v>425.74464</v>
      </c>
      <c r="EF100" s="50">
        <f t="shared" si="16"/>
        <v>286.14624000000003</v>
      </c>
      <c r="EG100" s="50">
        <f t="shared" si="16"/>
        <v>280.17216000000002</v>
      </c>
      <c r="EH100" s="50">
        <f t="shared" si="16"/>
        <v>448.60464000000002</v>
      </c>
      <c r="EI100" s="50">
        <f t="shared" si="16"/>
        <v>364.29696000000001</v>
      </c>
      <c r="EJ100" s="50">
        <f t="shared" ref="EJ100:GY100" si="17">EJ99*12</f>
        <v>176.84496000000001</v>
      </c>
      <c r="EK100" s="50">
        <f t="shared" si="17"/>
        <v>207.50783999999999</v>
      </c>
      <c r="EL100" s="50">
        <f t="shared" si="17"/>
        <v>59.86272000000001</v>
      </c>
      <c r="EM100" s="50">
        <f t="shared" si="17"/>
        <v>143.19504000000001</v>
      </c>
      <c r="EN100" s="50">
        <f t="shared" si="17"/>
        <v>143.13407999999998</v>
      </c>
      <c r="EO100" s="50">
        <f t="shared" si="17"/>
        <v>143.80464000000001</v>
      </c>
      <c r="EP100" s="50">
        <f t="shared" si="17"/>
        <v>301.26432</v>
      </c>
      <c r="EQ100" s="50">
        <f t="shared" si="17"/>
        <v>187.51295999999999</v>
      </c>
      <c r="ER100" s="50">
        <f t="shared" si="17"/>
        <v>195.19391999999999</v>
      </c>
      <c r="ES100" s="50">
        <f t="shared" si="17"/>
        <v>241.64544000000001</v>
      </c>
      <c r="ET100" s="50">
        <f t="shared" si="17"/>
        <v>116.98224000000002</v>
      </c>
      <c r="EU100" s="50">
        <f t="shared" si="17"/>
        <v>131.12495999999999</v>
      </c>
      <c r="EV100" s="50">
        <f t="shared" si="17"/>
        <v>222.07727999999997</v>
      </c>
      <c r="EW100" s="50">
        <f t="shared" si="17"/>
        <v>929.15232000000003</v>
      </c>
      <c r="EX100" s="50">
        <f t="shared" si="17"/>
        <v>447.69024000000002</v>
      </c>
      <c r="EY100" s="50">
        <f t="shared" si="17"/>
        <v>263.59104000000002</v>
      </c>
      <c r="EZ100" s="50">
        <f t="shared" si="17"/>
        <v>278.46528000000001</v>
      </c>
      <c r="FA100" s="50">
        <f t="shared" si="17"/>
        <v>301.75200000000001</v>
      </c>
      <c r="FB100" s="50">
        <f t="shared" si="17"/>
        <v>255.60527999999999</v>
      </c>
      <c r="FC100" s="50">
        <f t="shared" si="17"/>
        <v>333.99984000000001</v>
      </c>
      <c r="FD100" s="50">
        <f t="shared" si="17"/>
        <v>212.99423999999999</v>
      </c>
      <c r="FE100" s="50">
        <f t="shared" si="17"/>
        <v>216.83472000000003</v>
      </c>
      <c r="FF100" s="50">
        <f t="shared" si="17"/>
        <v>252.37440000000004</v>
      </c>
      <c r="FG100" s="50">
        <f t="shared" si="17"/>
        <v>255.05664000000002</v>
      </c>
      <c r="FH100" s="50">
        <f t="shared" si="17"/>
        <v>545.2707408</v>
      </c>
      <c r="FI100" s="50">
        <f t="shared" si="17"/>
        <v>1098.4181231999999</v>
      </c>
      <c r="FJ100" s="50">
        <f t="shared" si="17"/>
        <v>208.05647999999999</v>
      </c>
      <c r="FK100" s="50">
        <f t="shared" si="17"/>
        <v>211.77504000000005</v>
      </c>
      <c r="FL100" s="50">
        <f t="shared" si="17"/>
        <v>1494.089976</v>
      </c>
      <c r="FM100" s="50">
        <f t="shared" si="17"/>
        <v>1767.0475199999996</v>
      </c>
      <c r="FN100" s="50">
        <f t="shared" si="17"/>
        <v>363.07776000000001</v>
      </c>
      <c r="FO100" s="50">
        <f t="shared" si="17"/>
        <v>509.01599999999996</v>
      </c>
      <c r="FP100" s="50">
        <f t="shared" si="17"/>
        <v>154.59456000000003</v>
      </c>
      <c r="FQ100" s="50">
        <f t="shared" si="17"/>
        <v>262.79856000000001</v>
      </c>
      <c r="FR100" s="50">
        <f t="shared" si="17"/>
        <v>316.50432000000001</v>
      </c>
      <c r="FS100" s="50">
        <f t="shared" si="17"/>
        <v>229.57535999999999</v>
      </c>
      <c r="FT100" s="50">
        <f t="shared" si="17"/>
        <v>154.65552000000002</v>
      </c>
      <c r="FU100" s="50">
        <f t="shared" si="17"/>
        <v>170.93183999999999</v>
      </c>
      <c r="FV100" s="50">
        <f t="shared" si="17"/>
        <v>262.49375999999995</v>
      </c>
      <c r="FW100" s="50">
        <f t="shared" si="17"/>
        <v>124.84608</v>
      </c>
      <c r="FX100" s="50">
        <f t="shared" si="17"/>
        <v>183.73344</v>
      </c>
      <c r="FY100" s="50">
        <f t="shared" si="17"/>
        <v>219.21215999999998</v>
      </c>
      <c r="FZ100" s="50">
        <f t="shared" si="17"/>
        <v>156.85007999999999</v>
      </c>
      <c r="GA100" s="50">
        <f t="shared" si="17"/>
        <v>231.76992000000001</v>
      </c>
      <c r="GB100" s="50">
        <f t="shared" si="17"/>
        <v>210.73872</v>
      </c>
      <c r="GC100" s="50">
        <f t="shared" si="17"/>
        <v>76.321919999999992</v>
      </c>
      <c r="GD100" s="50">
        <f t="shared" si="17"/>
        <v>211.10448000000002</v>
      </c>
      <c r="GE100" s="50">
        <f t="shared" si="17"/>
        <v>245.72976</v>
      </c>
      <c r="GF100" s="50">
        <f t="shared" si="17"/>
        <v>109.60607999999999</v>
      </c>
      <c r="GG100" s="50">
        <f t="shared" si="17"/>
        <v>25.054560000000002</v>
      </c>
      <c r="GH100" s="50">
        <f t="shared" si="17"/>
        <v>210.49488000000002</v>
      </c>
      <c r="GI100" s="50">
        <f t="shared" si="17"/>
        <v>136.8552</v>
      </c>
      <c r="GJ100" s="50">
        <f t="shared" si="17"/>
        <v>214.21343999999999</v>
      </c>
      <c r="GK100" s="50">
        <f t="shared" si="17"/>
        <v>249.08256000000003</v>
      </c>
      <c r="GL100" s="50">
        <f t="shared" si="17"/>
        <v>65.166240000000002</v>
      </c>
      <c r="GM100" s="50">
        <f t="shared" si="17"/>
        <v>62.301120000000004</v>
      </c>
      <c r="GN100" s="50">
        <f t="shared" si="17"/>
        <v>106.86287999999999</v>
      </c>
      <c r="GO100" s="50">
        <f t="shared" si="17"/>
        <v>149.83967999999999</v>
      </c>
      <c r="GP100" s="50">
        <f t="shared" si="17"/>
        <v>238.04880000000003</v>
      </c>
      <c r="GQ100" s="50">
        <f t="shared" si="17"/>
        <v>156.54528000000002</v>
      </c>
      <c r="GR100" s="50">
        <f t="shared" si="17"/>
        <v>97.779840000000007</v>
      </c>
      <c r="GS100" s="50">
        <f t="shared" si="17"/>
        <v>306.75072</v>
      </c>
      <c r="GT100" s="50">
        <f t="shared" si="17"/>
        <v>160.75152</v>
      </c>
      <c r="GU100" s="50">
        <f t="shared" si="17"/>
        <v>167.09136000000001</v>
      </c>
      <c r="GV100" s="50">
        <f t="shared" si="17"/>
        <v>121.92</v>
      </c>
      <c r="GW100" s="50">
        <f t="shared" si="17"/>
        <v>86.807040000000001</v>
      </c>
      <c r="GX100" s="50">
        <f>GX99*12</f>
        <v>34.588704</v>
      </c>
      <c r="GY100" s="50">
        <f t="shared" si="17"/>
        <v>71.810879999999997</v>
      </c>
      <c r="GZ100" s="50">
        <f t="shared" ref="GZ100:IF100" si="18">GZ99*12</f>
        <v>130.39344</v>
      </c>
      <c r="HA100" s="50">
        <f t="shared" si="18"/>
        <v>73.639680000000013</v>
      </c>
      <c r="HB100" s="50">
        <f t="shared" si="18"/>
        <v>321.99072000000001</v>
      </c>
      <c r="HC100" s="50">
        <f t="shared" si="18"/>
        <v>239.87759999999997</v>
      </c>
      <c r="HD100" s="50">
        <f t="shared" si="18"/>
        <v>209.27568000000002</v>
      </c>
      <c r="HE100" s="50">
        <f t="shared" si="18"/>
        <v>504.32208000000008</v>
      </c>
      <c r="HF100" s="50">
        <f t="shared" si="18"/>
        <v>11.8872</v>
      </c>
      <c r="HG100" s="50">
        <f t="shared" si="18"/>
        <v>35.9664</v>
      </c>
      <c r="HH100" s="50">
        <f t="shared" si="18"/>
        <v>107.22864</v>
      </c>
      <c r="HI100" s="50">
        <f t="shared" si="18"/>
        <v>124.41936000000001</v>
      </c>
      <c r="HJ100" s="50">
        <f t="shared" si="18"/>
        <v>128.74752000000001</v>
      </c>
      <c r="HK100" s="50">
        <f t="shared" si="18"/>
        <v>53.096160000000005</v>
      </c>
      <c r="HL100" s="50">
        <f t="shared" si="18"/>
        <v>312.42</v>
      </c>
      <c r="HM100" s="50">
        <f t="shared" si="18"/>
        <v>239.51183999999998</v>
      </c>
      <c r="HN100" s="50">
        <f t="shared" si="18"/>
        <v>120.70079999999999</v>
      </c>
      <c r="HO100" s="50">
        <f t="shared" si="18"/>
        <v>831.12864000000013</v>
      </c>
      <c r="HP100" s="50">
        <f t="shared" si="18"/>
        <v>151.48559999999998</v>
      </c>
      <c r="HQ100" s="50">
        <f t="shared" si="18"/>
        <v>144.71904000000001</v>
      </c>
      <c r="HR100" s="50">
        <f t="shared" si="18"/>
        <v>154.83840000000001</v>
      </c>
      <c r="HS100" s="50">
        <f t="shared" si="18"/>
        <v>320.71055999999999</v>
      </c>
      <c r="HT100" s="50">
        <f t="shared" si="18"/>
        <v>204.82560000000001</v>
      </c>
      <c r="HU100" s="50">
        <f t="shared" si="18"/>
        <v>256.15392000000003</v>
      </c>
      <c r="HV100" s="50">
        <f t="shared" si="18"/>
        <v>96.438719999999989</v>
      </c>
      <c r="HW100" s="50">
        <f t="shared" si="18"/>
        <v>275.35632000000004</v>
      </c>
      <c r="HX100" s="50">
        <f t="shared" si="18"/>
        <v>167.33520000000001</v>
      </c>
      <c r="HY100" s="50">
        <f t="shared" si="18"/>
        <v>169.89552</v>
      </c>
      <c r="HZ100" s="50">
        <f t="shared" si="18"/>
        <v>156.66720000000001</v>
      </c>
      <c r="IA100" s="50">
        <f t="shared" si="18"/>
        <v>146.36496</v>
      </c>
      <c r="IB100" s="50">
        <f t="shared" si="18"/>
        <v>100.09631999999999</v>
      </c>
      <c r="IC100" s="50">
        <f t="shared" si="18"/>
        <v>155.81376</v>
      </c>
      <c r="ID100" s="50">
        <f t="shared" si="18"/>
        <v>338.32799999999997</v>
      </c>
      <c r="IE100" s="50">
        <f t="shared" si="18"/>
        <v>156.11856</v>
      </c>
      <c r="IF100" s="50">
        <f t="shared" si="18"/>
        <v>293.40048000000002</v>
      </c>
    </row>
    <row r="101" spans="1:240">
      <c r="A101" s="21"/>
      <c r="B101" s="42" t="s">
        <v>352</v>
      </c>
      <c r="C101" s="49" t="s">
        <v>17</v>
      </c>
      <c r="D101" s="48">
        <f t="shared" si="10"/>
        <v>54323.214798400011</v>
      </c>
      <c r="E101" s="50"/>
      <c r="F101" s="50"/>
      <c r="G101" s="50">
        <f>G100-G97</f>
        <v>270.71843999999999</v>
      </c>
      <c r="H101" s="50">
        <f t="shared" ref="H101:BX101" si="19">H100-H97</f>
        <v>192.52872000000002</v>
      </c>
      <c r="I101" s="50">
        <f t="shared" si="19"/>
        <v>107.42448</v>
      </c>
      <c r="J101" s="50">
        <f t="shared" si="19"/>
        <v>59.29328000000001</v>
      </c>
      <c r="K101" s="50">
        <f t="shared" si="19"/>
        <v>326.04029600000007</v>
      </c>
      <c r="L101" s="50">
        <f>L100-L97</f>
        <v>117.8883728</v>
      </c>
      <c r="M101" s="50">
        <f>M100-M97</f>
        <v>45.4057344</v>
      </c>
      <c r="N101" s="50">
        <f t="shared" si="19"/>
        <v>112.29671999999999</v>
      </c>
      <c r="O101" s="50">
        <f t="shared" si="19"/>
        <v>98.936679999999996</v>
      </c>
      <c r="P101" s="50">
        <f t="shared" si="19"/>
        <v>148.55467999999999</v>
      </c>
      <c r="Q101" s="50">
        <f t="shared" si="19"/>
        <v>152.22743999999994</v>
      </c>
      <c r="R101" s="50">
        <f t="shared" si="19"/>
        <v>141.45660000000001</v>
      </c>
      <c r="S101" s="50">
        <f t="shared" si="19"/>
        <v>180.55308000000005</v>
      </c>
      <c r="T101" s="50">
        <f t="shared" si="19"/>
        <v>264.01659999999998</v>
      </c>
      <c r="U101" s="50">
        <f t="shared" si="19"/>
        <v>136.99151999999998</v>
      </c>
      <c r="V101" s="50">
        <f t="shared" si="19"/>
        <v>238.01780000000002</v>
      </c>
      <c r="W101" s="50">
        <f t="shared" si="19"/>
        <v>250.76436000000001</v>
      </c>
      <c r="X101" s="50">
        <f t="shared" si="19"/>
        <v>105.59867999999999</v>
      </c>
      <c r="Y101" s="50">
        <f t="shared" si="19"/>
        <v>205.60651999999996</v>
      </c>
      <c r="Z101" s="50">
        <f t="shared" si="19"/>
        <v>92.317760000000007</v>
      </c>
      <c r="AA101" s="50">
        <f t="shared" si="19"/>
        <v>154.12716</v>
      </c>
      <c r="AB101" s="50">
        <f>AB100-AB97</f>
        <v>289.49491999999998</v>
      </c>
      <c r="AC101" s="50">
        <f>AC100-AC97</f>
        <v>291.88685120000002</v>
      </c>
      <c r="AD101" s="50">
        <f>AD100-AD97</f>
        <v>142.66096000000002</v>
      </c>
      <c r="AE101" s="50">
        <f t="shared" si="19"/>
        <v>266.34464000000003</v>
      </c>
      <c r="AF101" s="50">
        <f t="shared" si="19"/>
        <v>112.74812000000001</v>
      </c>
      <c r="AG101" s="50">
        <f t="shared" si="19"/>
        <v>280.83199999999994</v>
      </c>
      <c r="AH101" s="50">
        <f t="shared" si="19"/>
        <v>245.99788000000001</v>
      </c>
      <c r="AI101" s="50">
        <f t="shared" si="19"/>
        <v>138.62884</v>
      </c>
      <c r="AJ101" s="50">
        <f t="shared" si="19"/>
        <v>72.179479999999998</v>
      </c>
      <c r="AK101" s="50">
        <f t="shared" si="19"/>
        <v>-107.06136000000001</v>
      </c>
      <c r="AL101" s="50">
        <f t="shared" si="19"/>
        <v>-370.70811999999995</v>
      </c>
      <c r="AM101" s="50">
        <f t="shared" si="19"/>
        <v>48.419999999999987</v>
      </c>
      <c r="AN101" s="50">
        <f t="shared" si="19"/>
        <v>97.021200000000007</v>
      </c>
      <c r="AO101" s="50">
        <f t="shared" si="19"/>
        <v>270.74876</v>
      </c>
      <c r="AP101" s="50">
        <f t="shared" si="19"/>
        <v>156.73411999999999</v>
      </c>
      <c r="AQ101" s="50">
        <f t="shared" si="19"/>
        <v>45.585079999999998</v>
      </c>
      <c r="AR101" s="50">
        <f t="shared" si="19"/>
        <v>364.93104000000005</v>
      </c>
      <c r="AS101" s="50">
        <f t="shared" si="19"/>
        <v>93.218999999999994</v>
      </c>
      <c r="AT101" s="50">
        <f t="shared" si="19"/>
        <v>141.41275999999999</v>
      </c>
      <c r="AU101" s="50">
        <f t="shared" si="19"/>
        <v>253.12531999999999</v>
      </c>
      <c r="AV101" s="50">
        <f t="shared" si="19"/>
        <v>102.34379999999999</v>
      </c>
      <c r="AW101" s="50">
        <f t="shared" si="19"/>
        <v>184.18608</v>
      </c>
      <c r="AX101" s="50">
        <f t="shared" si="19"/>
        <v>274.68671999999998</v>
      </c>
      <c r="AY101" s="50">
        <f t="shared" si="19"/>
        <v>53.035200000000003</v>
      </c>
      <c r="AZ101" s="50">
        <f t="shared" si="19"/>
        <v>247.68992</v>
      </c>
      <c r="BA101" s="50">
        <f t="shared" si="19"/>
        <v>-22.549679999999995</v>
      </c>
      <c r="BB101" s="50">
        <f t="shared" si="19"/>
        <v>155.82352</v>
      </c>
      <c r="BC101" s="50">
        <f t="shared" si="19"/>
        <v>203.09419999999997</v>
      </c>
      <c r="BD101" s="50">
        <f t="shared" si="19"/>
        <v>153.87451999999999</v>
      </c>
      <c r="BE101" s="50">
        <f t="shared" si="19"/>
        <v>125.90795999999999</v>
      </c>
      <c r="BF101" s="50">
        <f t="shared" si="19"/>
        <v>179.91667999999999</v>
      </c>
      <c r="BG101" s="50">
        <f t="shared" si="19"/>
        <v>114.66615999999999</v>
      </c>
      <c r="BH101" s="50">
        <f t="shared" si="19"/>
        <v>-156.07680000000002</v>
      </c>
      <c r="BI101" s="50">
        <f t="shared" si="19"/>
        <v>30.563240000000004</v>
      </c>
      <c r="BJ101" s="50">
        <f t="shared" si="19"/>
        <v>43.656759999999998</v>
      </c>
      <c r="BK101" s="50">
        <f t="shared" si="19"/>
        <v>43.522600000000004</v>
      </c>
      <c r="BL101" s="50">
        <f t="shared" si="19"/>
        <v>328.58120000000002</v>
      </c>
      <c r="BM101" s="50">
        <f t="shared" si="19"/>
        <v>131.33744000000002</v>
      </c>
      <c r="BN101" s="50">
        <f t="shared" si="19"/>
        <v>331.99219999999997</v>
      </c>
      <c r="BO101" s="50">
        <f t="shared" si="19"/>
        <v>252.22116</v>
      </c>
      <c r="BP101" s="50">
        <f t="shared" si="19"/>
        <v>30.749559999999999</v>
      </c>
      <c r="BQ101" s="50">
        <f t="shared" si="19"/>
        <v>-68.802800000000019</v>
      </c>
      <c r="BR101" s="50">
        <f t="shared" si="19"/>
        <v>65.493319999999997</v>
      </c>
      <c r="BS101" s="50">
        <f t="shared" si="19"/>
        <v>260.37356</v>
      </c>
      <c r="BT101" s="50">
        <f t="shared" si="19"/>
        <v>337.00624000000005</v>
      </c>
      <c r="BU101" s="50">
        <f t="shared" si="19"/>
        <v>642.28180000000009</v>
      </c>
      <c r="BV101" s="50">
        <f t="shared" si="19"/>
        <v>136.90259999999998</v>
      </c>
      <c r="BW101" s="50">
        <f t="shared" si="19"/>
        <v>14.093160000000001</v>
      </c>
      <c r="BX101" s="50">
        <f t="shared" si="19"/>
        <v>325.11232000000001</v>
      </c>
      <c r="BY101" s="50">
        <f t="shared" ref="BY101:EJ101" si="20">BY100-BY97</f>
        <v>132.37096</v>
      </c>
      <c r="BZ101" s="50">
        <f t="shared" si="20"/>
        <v>18.924320000000002</v>
      </c>
      <c r="CA101" s="50">
        <f t="shared" si="20"/>
        <v>331.40243999999996</v>
      </c>
      <c r="CB101" s="50">
        <f t="shared" si="20"/>
        <v>257.62443999999999</v>
      </c>
      <c r="CC101" s="50">
        <f t="shared" si="20"/>
        <v>237.39896000000005</v>
      </c>
      <c r="CD101" s="50">
        <f t="shared" si="20"/>
        <v>322.34488000000005</v>
      </c>
      <c r="CE101" s="50">
        <f t="shared" si="20"/>
        <v>317.30367999999999</v>
      </c>
      <c r="CF101" s="50">
        <f t="shared" si="20"/>
        <v>249.01451999999998</v>
      </c>
      <c r="CG101" s="50">
        <f t="shared" si="20"/>
        <v>117.51587999999998</v>
      </c>
      <c r="CH101" s="50">
        <f t="shared" si="20"/>
        <v>108.96524000000002</v>
      </c>
      <c r="CI101" s="50">
        <f t="shared" si="20"/>
        <v>13.379960000000001</v>
      </c>
      <c r="CJ101" s="50">
        <f t="shared" si="20"/>
        <v>94.200800000000001</v>
      </c>
      <c r="CK101" s="50">
        <f t="shared" si="20"/>
        <v>148.85044000000002</v>
      </c>
      <c r="CL101" s="50">
        <f t="shared" si="20"/>
        <v>326.76736</v>
      </c>
      <c r="CM101" s="50">
        <f t="shared" si="20"/>
        <v>229.55964</v>
      </c>
      <c r="CN101" s="50">
        <f t="shared" si="20"/>
        <v>349.85748000000007</v>
      </c>
      <c r="CO101" s="50">
        <f t="shared" si="20"/>
        <v>150.63636</v>
      </c>
      <c r="CP101" s="50">
        <f t="shared" si="20"/>
        <v>87.939080000000004</v>
      </c>
      <c r="CQ101" s="50">
        <f t="shared" si="20"/>
        <v>223.22976</v>
      </c>
      <c r="CR101" s="50">
        <f t="shared" si="20"/>
        <v>113.06979999999999</v>
      </c>
      <c r="CS101" s="50">
        <f t="shared" si="20"/>
        <v>135.48316</v>
      </c>
      <c r="CT101" s="50">
        <f t="shared" si="20"/>
        <v>211.62780000000001</v>
      </c>
      <c r="CU101" s="50">
        <f t="shared" si="20"/>
        <v>197.63019999999995</v>
      </c>
      <c r="CV101" s="50">
        <f t="shared" si="20"/>
        <v>195.55968000000001</v>
      </c>
      <c r="CW101" s="50">
        <f t="shared" si="20"/>
        <v>248.25540000000004</v>
      </c>
      <c r="CX101" s="50">
        <f t="shared" si="20"/>
        <v>174.69908000000001</v>
      </c>
      <c r="CY101" s="50">
        <f t="shared" si="20"/>
        <v>112.41928000000001</v>
      </c>
      <c r="CZ101" s="50">
        <f t="shared" si="20"/>
        <v>134.29579999999999</v>
      </c>
      <c r="DA101" s="50">
        <f t="shared" si="20"/>
        <v>444.58012000000008</v>
      </c>
      <c r="DB101" s="50">
        <f t="shared" si="20"/>
        <v>92.797160000000005</v>
      </c>
      <c r="DC101" s="50">
        <f t="shared" si="20"/>
        <v>178.61875999999998</v>
      </c>
      <c r="DD101" s="50">
        <f t="shared" si="20"/>
        <v>144.19067999999999</v>
      </c>
      <c r="DE101" s="50">
        <f t="shared" si="20"/>
        <v>655.71615999999995</v>
      </c>
      <c r="DF101" s="50">
        <f t="shared" si="20"/>
        <v>27.085519999999999</v>
      </c>
      <c r="DG101" s="50">
        <f t="shared" si="20"/>
        <v>288.53263999999996</v>
      </c>
      <c r="DH101" s="50">
        <f t="shared" si="20"/>
        <v>144.20179999999999</v>
      </c>
      <c r="DI101" s="50">
        <f t="shared" si="20"/>
        <v>63.403079999999989</v>
      </c>
      <c r="DJ101" s="50">
        <f t="shared" si="20"/>
        <v>270.31639999999999</v>
      </c>
      <c r="DK101" s="50">
        <f t="shared" si="20"/>
        <v>1612.7172399999999</v>
      </c>
      <c r="DL101" s="50">
        <f t="shared" si="20"/>
        <v>1476.2684399999998</v>
      </c>
      <c r="DM101" s="50">
        <f t="shared" si="20"/>
        <v>1660.5540799999999</v>
      </c>
      <c r="DN101" s="50">
        <f t="shared" si="20"/>
        <v>614.86503999999991</v>
      </c>
      <c r="DO101" s="50">
        <f t="shared" si="20"/>
        <v>1651.4995600000002</v>
      </c>
      <c r="DP101" s="50">
        <f t="shared" si="20"/>
        <v>888.77084000000002</v>
      </c>
      <c r="DQ101" s="50">
        <f t="shared" si="20"/>
        <v>161.12360000000001</v>
      </c>
      <c r="DR101" s="50">
        <f t="shared" si="20"/>
        <v>152.58859999999999</v>
      </c>
      <c r="DS101" s="50">
        <f t="shared" si="20"/>
        <v>211.92268000000001</v>
      </c>
      <c r="DT101" s="50">
        <f t="shared" si="20"/>
        <v>151.77372</v>
      </c>
      <c r="DU101" s="50">
        <f t="shared" si="20"/>
        <v>262.06587999999999</v>
      </c>
      <c r="DV101" s="50">
        <f t="shared" si="20"/>
        <v>163.44283999999999</v>
      </c>
      <c r="DW101" s="50">
        <f t="shared" si="20"/>
        <v>1049.2556400000001</v>
      </c>
      <c r="DX101" s="50">
        <f t="shared" si="20"/>
        <v>196.57063999999997</v>
      </c>
      <c r="DY101" s="50">
        <f t="shared" si="20"/>
        <v>1233.4903599999998</v>
      </c>
      <c r="DZ101" s="50">
        <f t="shared" si="20"/>
        <v>239.48340000000002</v>
      </c>
      <c r="EA101" s="50">
        <f t="shared" si="20"/>
        <v>344.55092000000008</v>
      </c>
      <c r="EB101" s="50">
        <f t="shared" si="20"/>
        <v>1596.8034000000002</v>
      </c>
      <c r="EC101" s="50">
        <f t="shared" si="20"/>
        <v>361.50272000000007</v>
      </c>
      <c r="ED101" s="50">
        <f t="shared" si="20"/>
        <v>419.94755999999995</v>
      </c>
      <c r="EE101" s="50">
        <f t="shared" si="20"/>
        <v>414.29664000000002</v>
      </c>
      <c r="EF101" s="50">
        <f t="shared" si="20"/>
        <v>257.64724000000001</v>
      </c>
      <c r="EG101" s="50">
        <f t="shared" si="20"/>
        <v>268.11516</v>
      </c>
      <c r="EH101" s="50">
        <f t="shared" si="20"/>
        <v>428.74164000000002</v>
      </c>
      <c r="EI101" s="50">
        <f t="shared" si="20"/>
        <v>354.50596000000002</v>
      </c>
      <c r="EJ101" s="50">
        <f t="shared" si="20"/>
        <v>156.51896000000002</v>
      </c>
      <c r="EK101" s="50">
        <f t="shared" ref="EK101:GZ101" si="21">EK100-EK97</f>
        <v>188.37383999999997</v>
      </c>
      <c r="EL101" s="50">
        <f t="shared" si="21"/>
        <v>55.686720000000008</v>
      </c>
      <c r="EM101" s="50">
        <f t="shared" si="21"/>
        <v>-290.82495999999998</v>
      </c>
      <c r="EN101" s="50">
        <f t="shared" si="21"/>
        <v>107.86507999999998</v>
      </c>
      <c r="EO101" s="50">
        <f t="shared" si="21"/>
        <v>137.52264</v>
      </c>
      <c r="EP101" s="50">
        <f t="shared" si="21"/>
        <v>281.73432000000003</v>
      </c>
      <c r="EQ101" s="50">
        <f t="shared" si="21"/>
        <v>166.64695999999998</v>
      </c>
      <c r="ER101" s="50">
        <f t="shared" si="21"/>
        <v>180.41191999999998</v>
      </c>
      <c r="ES101" s="50">
        <f t="shared" si="21"/>
        <v>237.48244</v>
      </c>
      <c r="ET101" s="50">
        <f t="shared" si="21"/>
        <v>115.10524000000002</v>
      </c>
      <c r="EU101" s="50">
        <f t="shared" si="21"/>
        <v>124.49395999999999</v>
      </c>
      <c r="EV101" s="50">
        <f t="shared" si="21"/>
        <v>-180.90572000000009</v>
      </c>
      <c r="EW101" s="50">
        <f t="shared" si="21"/>
        <v>920.54831999999999</v>
      </c>
      <c r="EX101" s="50">
        <f t="shared" si="21"/>
        <v>441.62824000000001</v>
      </c>
      <c r="EY101" s="50">
        <f t="shared" si="21"/>
        <v>39.486040000000003</v>
      </c>
      <c r="EZ101" s="50">
        <f t="shared" si="21"/>
        <v>272.40228000000002</v>
      </c>
      <c r="FA101" s="50">
        <f t="shared" si="21"/>
        <v>292.88600000000002</v>
      </c>
      <c r="FB101" s="50">
        <f t="shared" si="21"/>
        <v>251.67828</v>
      </c>
      <c r="FC101" s="50">
        <f t="shared" si="21"/>
        <v>329.78584000000001</v>
      </c>
      <c r="FD101" s="50">
        <f t="shared" si="21"/>
        <v>205.21124</v>
      </c>
      <c r="FE101" s="50">
        <f t="shared" si="21"/>
        <v>207.74772000000004</v>
      </c>
      <c r="FF101" s="50">
        <f t="shared" si="21"/>
        <v>250.64040000000003</v>
      </c>
      <c r="FG101" s="50">
        <f t="shared" si="21"/>
        <v>237.67164000000002</v>
      </c>
      <c r="FH101" s="50">
        <f t="shared" si="21"/>
        <v>242.95074080000001</v>
      </c>
      <c r="FI101" s="50">
        <f t="shared" si="21"/>
        <v>1090.4491231999998</v>
      </c>
      <c r="FJ101" s="50">
        <f t="shared" si="21"/>
        <v>206.51447999999999</v>
      </c>
      <c r="FK101" s="50">
        <f t="shared" si="21"/>
        <v>188.75504000000004</v>
      </c>
      <c r="FL101" s="50">
        <f t="shared" si="21"/>
        <v>1417.0829759999999</v>
      </c>
      <c r="FM101" s="50">
        <f t="shared" si="21"/>
        <v>1709.3255199999996</v>
      </c>
      <c r="FN101" s="50">
        <f t="shared" si="21"/>
        <v>352.33376000000004</v>
      </c>
      <c r="FO101" s="50">
        <f t="shared" si="21"/>
        <v>445.48499999999996</v>
      </c>
      <c r="FP101" s="50">
        <f t="shared" si="21"/>
        <v>149.01556000000002</v>
      </c>
      <c r="FQ101" s="50">
        <f t="shared" si="21"/>
        <v>250.75856000000002</v>
      </c>
      <c r="FR101" s="50">
        <f t="shared" si="21"/>
        <v>284.20432</v>
      </c>
      <c r="FS101" s="50">
        <f t="shared" si="21"/>
        <v>226.78335999999999</v>
      </c>
      <c r="FT101" s="50">
        <f t="shared" si="21"/>
        <v>142.27652000000003</v>
      </c>
      <c r="FU101" s="50">
        <f t="shared" si="21"/>
        <v>167.95084</v>
      </c>
      <c r="FV101" s="50">
        <f t="shared" si="21"/>
        <v>257.24775999999997</v>
      </c>
      <c r="FW101" s="50">
        <f t="shared" si="21"/>
        <v>105.34708000000001</v>
      </c>
      <c r="FX101" s="50">
        <f t="shared" si="21"/>
        <v>172.58744000000002</v>
      </c>
      <c r="FY101" s="50">
        <f t="shared" si="21"/>
        <v>166.26815999999997</v>
      </c>
      <c r="FZ101" s="50">
        <f t="shared" si="21"/>
        <v>151.95107999999999</v>
      </c>
      <c r="GA101" s="50">
        <f t="shared" si="21"/>
        <v>207.32792000000001</v>
      </c>
      <c r="GB101" s="50">
        <f t="shared" si="21"/>
        <v>200.92372</v>
      </c>
      <c r="GC101" s="50">
        <f t="shared" si="21"/>
        <v>59.108919999999991</v>
      </c>
      <c r="GD101" s="50">
        <f t="shared" si="21"/>
        <v>193.85248000000001</v>
      </c>
      <c r="GE101" s="50">
        <f t="shared" si="21"/>
        <v>242.11975999999999</v>
      </c>
      <c r="GF101" s="50">
        <f t="shared" si="21"/>
        <v>101.57807999999999</v>
      </c>
      <c r="GG101" s="50">
        <f t="shared" si="21"/>
        <v>22.453560000000003</v>
      </c>
      <c r="GH101" s="50">
        <f t="shared" si="21"/>
        <v>206.29588000000001</v>
      </c>
      <c r="GI101" s="50">
        <f t="shared" si="21"/>
        <v>131.8492</v>
      </c>
      <c r="GJ101" s="50">
        <f t="shared" si="21"/>
        <v>63.330439999999982</v>
      </c>
      <c r="GK101" s="50">
        <f t="shared" si="21"/>
        <v>244.92956000000004</v>
      </c>
      <c r="GL101" s="50">
        <f t="shared" si="21"/>
        <v>60.347239999999999</v>
      </c>
      <c r="GM101" s="50">
        <f t="shared" si="21"/>
        <v>47.514120000000005</v>
      </c>
      <c r="GN101" s="50">
        <f t="shared" si="21"/>
        <v>100.28287999999999</v>
      </c>
      <c r="GO101" s="50">
        <f t="shared" si="21"/>
        <v>147.62267999999997</v>
      </c>
      <c r="GP101" s="50">
        <f t="shared" si="21"/>
        <v>216.05680000000001</v>
      </c>
      <c r="GQ101" s="50">
        <f t="shared" si="21"/>
        <v>149.78728000000001</v>
      </c>
      <c r="GR101" s="50">
        <f t="shared" si="21"/>
        <v>97.779840000000007</v>
      </c>
      <c r="GS101" s="50">
        <f t="shared" si="21"/>
        <v>305.69171999999998</v>
      </c>
      <c r="GT101" s="50">
        <f t="shared" si="21"/>
        <v>155.44752</v>
      </c>
      <c r="GU101" s="50">
        <f t="shared" si="21"/>
        <v>164.91936000000001</v>
      </c>
      <c r="GV101" s="50">
        <f t="shared" si="21"/>
        <v>-113.724</v>
      </c>
      <c r="GW101" s="50">
        <f t="shared" si="21"/>
        <v>85.942040000000006</v>
      </c>
      <c r="GX101" s="50">
        <f>GX100-GX97</f>
        <v>33.528703999999998</v>
      </c>
      <c r="GY101" s="50">
        <f t="shared" si="21"/>
        <v>69.01688</v>
      </c>
      <c r="GZ101" s="50">
        <f t="shared" si="21"/>
        <v>108.40744000000001</v>
      </c>
      <c r="HA101" s="50">
        <f t="shared" ref="HA101:IF101" si="22">HA100-HA97</f>
        <v>6.8536800000000255</v>
      </c>
      <c r="HB101" s="50">
        <f t="shared" si="22"/>
        <v>193.42072000000002</v>
      </c>
      <c r="HC101" s="50">
        <f t="shared" si="22"/>
        <v>35.684599999999961</v>
      </c>
      <c r="HD101" s="50">
        <f t="shared" si="22"/>
        <v>201.14768000000004</v>
      </c>
      <c r="HE101" s="50">
        <f t="shared" si="22"/>
        <v>498.34708000000006</v>
      </c>
      <c r="HF101" s="50">
        <f t="shared" si="22"/>
        <v>10.1532</v>
      </c>
      <c r="HG101" s="50">
        <f t="shared" si="22"/>
        <v>8.7174000000000014</v>
      </c>
      <c r="HH101" s="50">
        <f t="shared" si="22"/>
        <v>105.54064</v>
      </c>
      <c r="HI101" s="50">
        <f t="shared" si="22"/>
        <v>124.41936000000001</v>
      </c>
      <c r="HJ101" s="50">
        <f t="shared" si="22"/>
        <v>128.74752000000001</v>
      </c>
      <c r="HK101" s="50">
        <f t="shared" si="22"/>
        <v>47.858160000000005</v>
      </c>
      <c r="HL101" s="50">
        <f t="shared" si="22"/>
        <v>309.14600000000002</v>
      </c>
      <c r="HM101" s="50">
        <f t="shared" si="22"/>
        <v>-254.48916</v>
      </c>
      <c r="HN101" s="50">
        <f t="shared" si="22"/>
        <v>115.80179999999999</v>
      </c>
      <c r="HO101" s="50">
        <f t="shared" si="22"/>
        <v>394.33964000000014</v>
      </c>
      <c r="HP101" s="50">
        <f t="shared" si="22"/>
        <v>144.90159999999997</v>
      </c>
      <c r="HQ101" s="50">
        <f t="shared" si="22"/>
        <v>134.43804</v>
      </c>
      <c r="HR101" s="50">
        <f t="shared" si="22"/>
        <v>145.76840000000001</v>
      </c>
      <c r="HS101" s="50">
        <f t="shared" si="22"/>
        <v>303.08155999999997</v>
      </c>
      <c r="HT101" s="50">
        <f t="shared" si="22"/>
        <v>197.9366</v>
      </c>
      <c r="HU101" s="50">
        <f t="shared" si="22"/>
        <v>254.42192000000003</v>
      </c>
      <c r="HV101" s="50">
        <f t="shared" si="22"/>
        <v>85.966719999999995</v>
      </c>
      <c r="HW101" s="50">
        <f t="shared" si="22"/>
        <v>243.56132000000002</v>
      </c>
      <c r="HX101" s="50">
        <f t="shared" si="22"/>
        <v>81.007200000000012</v>
      </c>
      <c r="HY101" s="50">
        <f t="shared" si="22"/>
        <v>167.26152000000002</v>
      </c>
      <c r="HZ101" s="50">
        <f t="shared" si="22"/>
        <v>148.72120000000001</v>
      </c>
      <c r="IA101" s="50">
        <f t="shared" si="22"/>
        <v>142.06396000000001</v>
      </c>
      <c r="IB101" s="50">
        <f t="shared" si="22"/>
        <v>92.246319999999997</v>
      </c>
      <c r="IC101" s="50">
        <f t="shared" si="22"/>
        <v>151.73776000000001</v>
      </c>
      <c r="ID101" s="50">
        <f t="shared" si="22"/>
        <v>222.99399999999997</v>
      </c>
      <c r="IE101" s="50">
        <f t="shared" si="22"/>
        <v>151.83655999999999</v>
      </c>
      <c r="IF101" s="50">
        <f t="shared" si="22"/>
        <v>-508.81452000000002</v>
      </c>
    </row>
    <row r="102" spans="1:240" ht="13.5" customHeight="1">
      <c r="AK102" s="2"/>
    </row>
    <row r="103" spans="1:240">
      <c r="C103" s="3"/>
      <c r="D103" s="3"/>
    </row>
    <row r="104" spans="1:240">
      <c r="D104" s="34"/>
      <c r="F104" s="3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</row>
    <row r="105" spans="1:240">
      <c r="AK105" s="2"/>
    </row>
    <row r="106" spans="1:240">
      <c r="AK106" s="2"/>
    </row>
    <row r="107" spans="1:240">
      <c r="AK107" s="2"/>
    </row>
    <row r="108" spans="1:240">
      <c r="AK108" s="2"/>
    </row>
    <row r="109" spans="1:240">
      <c r="AK109" s="2"/>
    </row>
    <row r="110" spans="1:240">
      <c r="AK110" s="2"/>
    </row>
    <row r="111" spans="1:240">
      <c r="AK111" s="2"/>
    </row>
    <row r="112" spans="1:240">
      <c r="AK112" s="2"/>
    </row>
    <row r="113" spans="37:37">
      <c r="AK113" s="2"/>
    </row>
    <row r="114" spans="37:37">
      <c r="AK114" s="2"/>
    </row>
    <row r="115" spans="37:37">
      <c r="AK115" s="2"/>
    </row>
    <row r="116" spans="37:37">
      <c r="AK116" s="2"/>
    </row>
    <row r="117" spans="37:37">
      <c r="AK117" s="2"/>
    </row>
    <row r="118" spans="37:37">
      <c r="AK118" s="2"/>
    </row>
    <row r="119" spans="37:37">
      <c r="AK119" s="2"/>
    </row>
    <row r="120" spans="37:37">
      <c r="AK120" s="2"/>
    </row>
    <row r="121" spans="37:37">
      <c r="AK121" s="2"/>
    </row>
    <row r="122" spans="37:37">
      <c r="AK122" s="2"/>
    </row>
    <row r="123" spans="37:37">
      <c r="AK123" s="2"/>
    </row>
    <row r="124" spans="37:37">
      <c r="AK124" s="2"/>
    </row>
    <row r="125" spans="37:37">
      <c r="AK125" s="2"/>
    </row>
    <row r="126" spans="37:37">
      <c r="AK126" s="2"/>
    </row>
    <row r="127" spans="37:37">
      <c r="AK127" s="2"/>
    </row>
    <row r="128" spans="37:37">
      <c r="AK128" s="2"/>
    </row>
    <row r="129" spans="37:37">
      <c r="AK129" s="2"/>
    </row>
    <row r="130" spans="37:37">
      <c r="AK130" s="2"/>
    </row>
    <row r="131" spans="37:37">
      <c r="AK131" s="2"/>
    </row>
    <row r="132" spans="37:37">
      <c r="AK132" s="2"/>
    </row>
    <row r="133" spans="37:37">
      <c r="AK133" s="2"/>
    </row>
    <row r="134" spans="37:37">
      <c r="AK134" s="2"/>
    </row>
    <row r="135" spans="37:37">
      <c r="AK135" s="2"/>
    </row>
    <row r="136" spans="37:37">
      <c r="AK136" s="2"/>
    </row>
  </sheetData>
  <sheetProtection formatCells="0" formatColumns="0" formatRows="0" insertColumns="0" insertRows="0" insertHyperlinks="0" deleteColumns="0" deleteRows="0" sort="0" autoFilter="0" pivotTables="0"/>
  <mergeCells count="239">
    <mergeCell ref="IF9:IF11"/>
    <mergeCell ref="D10:F10"/>
    <mergeCell ref="HZ9:HZ11"/>
    <mergeCell ref="IA9:IA11"/>
    <mergeCell ref="IB9:IB11"/>
    <mergeCell ref="IC9:IC11"/>
    <mergeCell ref="ID9:ID11"/>
    <mergeCell ref="IE9:IE11"/>
    <mergeCell ref="HT9:HT11"/>
    <mergeCell ref="HU9:HU11"/>
    <mergeCell ref="HV9:HV11"/>
    <mergeCell ref="HW9:HW11"/>
    <mergeCell ref="HX9:HX11"/>
    <mergeCell ref="HY9:HY11"/>
    <mergeCell ref="HN9:HN11"/>
    <mergeCell ref="HO9:HO11"/>
    <mergeCell ref="HP9:HP11"/>
    <mergeCell ref="HQ9:HQ11"/>
    <mergeCell ref="HR9:HR11"/>
    <mergeCell ref="HS9:HS11"/>
    <mergeCell ref="HH9:HH11"/>
    <mergeCell ref="HI9:HI11"/>
    <mergeCell ref="HJ9:HJ11"/>
    <mergeCell ref="HK9:HK11"/>
    <mergeCell ref="HL9:HL11"/>
    <mergeCell ref="HM9:HM11"/>
    <mergeCell ref="HB9:HB11"/>
    <mergeCell ref="HC9:HC11"/>
    <mergeCell ref="HD9:HD11"/>
    <mergeCell ref="HE9:HE11"/>
    <mergeCell ref="HF9:HF11"/>
    <mergeCell ref="HG9:HG11"/>
    <mergeCell ref="GV9:GV11"/>
    <mergeCell ref="GW9:GW11"/>
    <mergeCell ref="GX9:GX11"/>
    <mergeCell ref="GY9:GY11"/>
    <mergeCell ref="GZ9:GZ11"/>
    <mergeCell ref="HA9:HA11"/>
    <mergeCell ref="GP9:GP11"/>
    <mergeCell ref="GQ9:GQ11"/>
    <mergeCell ref="GR9:GR11"/>
    <mergeCell ref="GS9:GS11"/>
    <mergeCell ref="GT9:GT11"/>
    <mergeCell ref="GU9:GU11"/>
    <mergeCell ref="GJ9:GJ11"/>
    <mergeCell ref="GK9:GK11"/>
    <mergeCell ref="GL9:GL11"/>
    <mergeCell ref="GM9:GM11"/>
    <mergeCell ref="GN9:GN11"/>
    <mergeCell ref="GO9:GO11"/>
    <mergeCell ref="GD9:GD11"/>
    <mergeCell ref="GE9:GE11"/>
    <mergeCell ref="GF9:GF11"/>
    <mergeCell ref="GG9:GG11"/>
    <mergeCell ref="GH9:GH11"/>
    <mergeCell ref="GI9:GI11"/>
    <mergeCell ref="FX9:FX11"/>
    <mergeCell ref="FY9:FY11"/>
    <mergeCell ref="FZ9:FZ11"/>
    <mergeCell ref="GA9:GA11"/>
    <mergeCell ref="GB9:GB11"/>
    <mergeCell ref="GC9:GC11"/>
    <mergeCell ref="FR9:FR11"/>
    <mergeCell ref="FS9:FS11"/>
    <mergeCell ref="FT9:FT11"/>
    <mergeCell ref="FU9:FU11"/>
    <mergeCell ref="FV9:FV11"/>
    <mergeCell ref="FW9:FW11"/>
    <mergeCell ref="FL9:FL11"/>
    <mergeCell ref="FM9:FM11"/>
    <mergeCell ref="FN9:FN11"/>
    <mergeCell ref="FO9:FO11"/>
    <mergeCell ref="FP9:FP11"/>
    <mergeCell ref="FQ9:FQ11"/>
    <mergeCell ref="FF9:FF11"/>
    <mergeCell ref="FG9:FG11"/>
    <mergeCell ref="FH9:FH11"/>
    <mergeCell ref="FI9:FI11"/>
    <mergeCell ref="FJ9:FJ11"/>
    <mergeCell ref="FK9:FK11"/>
    <mergeCell ref="EZ9:EZ11"/>
    <mergeCell ref="FA9:FA11"/>
    <mergeCell ref="FB9:FB11"/>
    <mergeCell ref="FC9:FC11"/>
    <mergeCell ref="FD9:FD11"/>
    <mergeCell ref="FE9:FE11"/>
    <mergeCell ref="ET9:ET11"/>
    <mergeCell ref="EU9:EU11"/>
    <mergeCell ref="EV9:EV11"/>
    <mergeCell ref="EW9:EW11"/>
    <mergeCell ref="EX9:EX11"/>
    <mergeCell ref="EY9:EY11"/>
    <mergeCell ref="EN9:EN11"/>
    <mergeCell ref="EO9:EO11"/>
    <mergeCell ref="EP9:EP11"/>
    <mergeCell ref="EQ9:EQ11"/>
    <mergeCell ref="ER9:ER11"/>
    <mergeCell ref="ES9:ES11"/>
    <mergeCell ref="EH9:EH11"/>
    <mergeCell ref="EI9:EI11"/>
    <mergeCell ref="EJ9:EJ11"/>
    <mergeCell ref="EK9:EK11"/>
    <mergeCell ref="EL9:EL11"/>
    <mergeCell ref="EM9:EM11"/>
    <mergeCell ref="EB9:EB11"/>
    <mergeCell ref="EC9:EC11"/>
    <mergeCell ref="ED9:ED11"/>
    <mergeCell ref="EE9:EE11"/>
    <mergeCell ref="EF9:EF11"/>
    <mergeCell ref="EG9:EG11"/>
    <mergeCell ref="DV9:DV11"/>
    <mergeCell ref="DW9:DW11"/>
    <mergeCell ref="DX9:DX11"/>
    <mergeCell ref="DY9:DY11"/>
    <mergeCell ref="DZ9:DZ11"/>
    <mergeCell ref="EA9:EA11"/>
    <mergeCell ref="DP9:DP11"/>
    <mergeCell ref="DQ9:DQ11"/>
    <mergeCell ref="DR9:DR11"/>
    <mergeCell ref="DS9:DS11"/>
    <mergeCell ref="DT9:DT11"/>
    <mergeCell ref="DU9:DU11"/>
    <mergeCell ref="DJ9:DJ11"/>
    <mergeCell ref="DK9:DK11"/>
    <mergeCell ref="DL9:DL11"/>
    <mergeCell ref="DM9:DM11"/>
    <mergeCell ref="DN9:DN11"/>
    <mergeCell ref="DO9:DO11"/>
    <mergeCell ref="DD9:DD11"/>
    <mergeCell ref="DE9:DE11"/>
    <mergeCell ref="DF9:DF11"/>
    <mergeCell ref="DG9:DG11"/>
    <mergeCell ref="DH9:DH11"/>
    <mergeCell ref="DI9:DI11"/>
    <mergeCell ref="CX9:CX11"/>
    <mergeCell ref="CY9:CY11"/>
    <mergeCell ref="CZ9:CZ11"/>
    <mergeCell ref="DA9:DA11"/>
    <mergeCell ref="DB9:DB11"/>
    <mergeCell ref="DC9:DC11"/>
    <mergeCell ref="CR9:CR11"/>
    <mergeCell ref="CS9:CS11"/>
    <mergeCell ref="CT9:CT11"/>
    <mergeCell ref="CU9:CU11"/>
    <mergeCell ref="CV9:CV11"/>
    <mergeCell ref="CW9:CW11"/>
    <mergeCell ref="CL9:CL11"/>
    <mergeCell ref="CM9:CM11"/>
    <mergeCell ref="CN9:CN11"/>
    <mergeCell ref="CO9:CO11"/>
    <mergeCell ref="CP9:CP11"/>
    <mergeCell ref="CQ9:CQ11"/>
    <mergeCell ref="CF9:CF11"/>
    <mergeCell ref="CG9:CG11"/>
    <mergeCell ref="CH9:CH11"/>
    <mergeCell ref="CI9:CI11"/>
    <mergeCell ref="CJ9:CJ11"/>
    <mergeCell ref="CK9:CK11"/>
    <mergeCell ref="BZ9:BZ11"/>
    <mergeCell ref="CA9:CA11"/>
    <mergeCell ref="CB9:CB11"/>
    <mergeCell ref="CC9:CC11"/>
    <mergeCell ref="CD9:CD11"/>
    <mergeCell ref="CE9:CE11"/>
    <mergeCell ref="BT9:BT11"/>
    <mergeCell ref="BU9:BU11"/>
    <mergeCell ref="BV9:BV11"/>
    <mergeCell ref="BW9:BW11"/>
    <mergeCell ref="BX9:BX11"/>
    <mergeCell ref="BY9:BY11"/>
    <mergeCell ref="BN9:BN11"/>
    <mergeCell ref="BO9:BO11"/>
    <mergeCell ref="BP9:BP11"/>
    <mergeCell ref="BQ9:BQ11"/>
    <mergeCell ref="BR9:BR11"/>
    <mergeCell ref="BS9:BS11"/>
    <mergeCell ref="BH9:BH11"/>
    <mergeCell ref="BI9:BI11"/>
    <mergeCell ref="BJ9:BJ11"/>
    <mergeCell ref="BK9:BK11"/>
    <mergeCell ref="BL9:BL11"/>
    <mergeCell ref="BM9:BM11"/>
    <mergeCell ref="BB9:BB11"/>
    <mergeCell ref="BC9:BC11"/>
    <mergeCell ref="BD9:BD11"/>
    <mergeCell ref="BE9:BE11"/>
    <mergeCell ref="BF9:BF11"/>
    <mergeCell ref="BG9:BG11"/>
    <mergeCell ref="AV9:AV11"/>
    <mergeCell ref="AW9:AW11"/>
    <mergeCell ref="AX9:AX11"/>
    <mergeCell ref="AY9:AY11"/>
    <mergeCell ref="AZ9:AZ11"/>
    <mergeCell ref="BA9:BA11"/>
    <mergeCell ref="AP9:AP11"/>
    <mergeCell ref="AQ9:AQ11"/>
    <mergeCell ref="AR9:AR11"/>
    <mergeCell ref="AS9:AS11"/>
    <mergeCell ref="AT9:AT11"/>
    <mergeCell ref="AU9:AU11"/>
    <mergeCell ref="AJ9:AJ11"/>
    <mergeCell ref="AK9:AK11"/>
    <mergeCell ref="AL9:AL11"/>
    <mergeCell ref="AM9:AM11"/>
    <mergeCell ref="AN9:AN11"/>
    <mergeCell ref="AO9:AO11"/>
    <mergeCell ref="AD9:AD11"/>
    <mergeCell ref="AE9:AE11"/>
    <mergeCell ref="AF9:AF11"/>
    <mergeCell ref="AG9:AG11"/>
    <mergeCell ref="AH9:AH11"/>
    <mergeCell ref="AI9:AI11"/>
    <mergeCell ref="X9:X11"/>
    <mergeCell ref="Y9:Y11"/>
    <mergeCell ref="Z9:Z11"/>
    <mergeCell ref="AA9:AA11"/>
    <mergeCell ref="AB9:AB11"/>
    <mergeCell ref="AC9:AC11"/>
    <mergeCell ref="R9:R11"/>
    <mergeCell ref="S9:S11"/>
    <mergeCell ref="T9:T11"/>
    <mergeCell ref="U9:U11"/>
    <mergeCell ref="V9:V11"/>
    <mergeCell ref="W9:W11"/>
    <mergeCell ref="L9:L11"/>
    <mergeCell ref="M9:M11"/>
    <mergeCell ref="N9:N11"/>
    <mergeCell ref="O9:O11"/>
    <mergeCell ref="P9:P11"/>
    <mergeCell ref="Q9:Q11"/>
    <mergeCell ref="A9:A11"/>
    <mergeCell ref="B9:B11"/>
    <mergeCell ref="C9:C11"/>
    <mergeCell ref="D9:F9"/>
    <mergeCell ref="G9:G11"/>
    <mergeCell ref="H9:H11"/>
    <mergeCell ref="I9:I11"/>
    <mergeCell ref="J9:J11"/>
    <mergeCell ref="K9:K11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план 2016</vt:lpstr>
      <vt:lpstr>январь 2016</vt:lpstr>
      <vt:lpstr>февраль 2016</vt:lpstr>
      <vt:lpstr>март 2016 </vt:lpstr>
      <vt:lpstr>1 кв.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2016-03-28T06:56:06Z</dcterms:created>
  <dcterms:modified xsi:type="dcterms:W3CDTF">2016-04-26T07:29:53Z</dcterms:modified>
</cp:coreProperties>
</file>