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8685" yWindow="-75" windowWidth="10515" windowHeight="12045"/>
  </bookViews>
  <sheets>
    <sheet name="Для НАЧИСЛЕНИЯ" sheetId="2" r:id="rId1"/>
    <sheet name="Лист1" sheetId="4" r:id="rId2"/>
  </sheets>
  <definedNames>
    <definedName name="_xlnm._FilterDatabase" localSheetId="0" hidden="1">'Для НАЧИСЛЕНИЯ'!$B$4:$C$108</definedName>
  </definedNames>
  <calcPr calcId="145621"/>
</workbook>
</file>

<file path=xl/calcChain.xml><?xml version="1.0" encoding="utf-8"?>
<calcChain xmlns="http://schemas.openxmlformats.org/spreadsheetml/2006/main">
  <c r="L111" i="4" l="1"/>
  <c r="L56" i="4" l="1"/>
  <c r="L101" i="4" l="1"/>
  <c r="L80" i="4"/>
  <c r="L79" i="4"/>
  <c r="L61" i="4"/>
  <c r="L60" i="4"/>
  <c r="L59" i="4"/>
  <c r="E111" i="4" l="1"/>
  <c r="F111" i="4"/>
  <c r="G111" i="4"/>
  <c r="H111" i="4"/>
  <c r="I111" i="4"/>
  <c r="J111" i="4"/>
  <c r="K111" i="4"/>
  <c r="D111" i="4"/>
  <c r="N108" i="4" l="1"/>
  <c r="K80" i="4"/>
  <c r="K79" i="4"/>
  <c r="K101" i="4"/>
  <c r="N92" i="4"/>
  <c r="N91" i="4"/>
  <c r="N85" i="4"/>
  <c r="K61" i="4"/>
  <c r="K60" i="4"/>
  <c r="K59" i="4"/>
  <c r="K56" i="4"/>
  <c r="N54" i="4"/>
  <c r="N50" i="4"/>
  <c r="N32" i="4"/>
  <c r="N17" i="4"/>
  <c r="N14" i="4"/>
  <c r="N7" i="4"/>
  <c r="O6" i="4"/>
  <c r="N6" i="4"/>
  <c r="N4" i="4"/>
  <c r="F110" i="2" l="1"/>
  <c r="F92" i="2"/>
  <c r="F93" i="2"/>
  <c r="F86" i="2"/>
  <c r="F51" i="2"/>
  <c r="F33" i="2"/>
  <c r="F55" i="2"/>
  <c r="F18" i="2"/>
  <c r="F15" i="2"/>
  <c r="F8" i="2"/>
  <c r="F7" i="2"/>
  <c r="F5" i="2" l="1"/>
  <c r="G7" i="2"/>
</calcChain>
</file>

<file path=xl/sharedStrings.xml><?xml version="1.0" encoding="utf-8"?>
<sst xmlns="http://schemas.openxmlformats.org/spreadsheetml/2006/main" count="233" uniqueCount="122">
  <si>
    <t>Адрес</t>
  </si>
  <si>
    <t>Большой пр., д.52/15</t>
  </si>
  <si>
    <t>Большой пр., д.90</t>
  </si>
  <si>
    <t>Большой пр., д.91</t>
  </si>
  <si>
    <t>Большой пр., д.94</t>
  </si>
  <si>
    <t>Большой пр., д.92</t>
  </si>
  <si>
    <t>Большой пр., д.96</t>
  </si>
  <si>
    <t>Большой пр., д.101</t>
  </si>
  <si>
    <t>Опочинина ул., д.3</t>
  </si>
  <si>
    <t>Весельная ул., д.7/10 Среднегав.</t>
  </si>
  <si>
    <t>Весельная ул., д.12</t>
  </si>
  <si>
    <t>Опочинина ул., д.13</t>
  </si>
  <si>
    <t>Гаванская ул., д.12</t>
  </si>
  <si>
    <t>Гаванская ул., д.16</t>
  </si>
  <si>
    <t>Гаванская ул., д.19/100</t>
  </si>
  <si>
    <t>Гаванская ул., д.33</t>
  </si>
  <si>
    <t>Гаванская ул., д.40</t>
  </si>
  <si>
    <t>Гаванская ул., д.43</t>
  </si>
  <si>
    <t>Гаванская ул., д.49</t>
  </si>
  <si>
    <t>Гаванская ул., д.49 к.2</t>
  </si>
  <si>
    <t>Детская ул., д.34/90</t>
  </si>
  <si>
    <t>Карташихина ул., д.2/13</t>
  </si>
  <si>
    <t>Гаванская ул., д.15</t>
  </si>
  <si>
    <t>Карташихина ул., д.6</t>
  </si>
  <si>
    <t>Карташина ул., д.12</t>
  </si>
  <si>
    <t>Гаванская ул., д.27</t>
  </si>
  <si>
    <t>Карташихина ул., д.17</t>
  </si>
  <si>
    <t>Кораблестроителей ул., д.16</t>
  </si>
  <si>
    <t>Кораблестроителей ул., д.19 к.2</t>
  </si>
  <si>
    <t>Кораблестроителей ул., д.22 к.1</t>
  </si>
  <si>
    <t>Мичманская ул., д.2 к.1</t>
  </si>
  <si>
    <t>Мичманская ул., д.4</t>
  </si>
  <si>
    <t>Морская наб., д.17 к.2</t>
  </si>
  <si>
    <t>Морская наб., д.17 к.3</t>
  </si>
  <si>
    <t>Морская наб., д.19</t>
  </si>
  <si>
    <t>Наличная ул., д.11</t>
  </si>
  <si>
    <t>Наличная ул., д.13</t>
  </si>
  <si>
    <t>Наличная ул., д.15 к.2</t>
  </si>
  <si>
    <t>Наличная ул., д.17</t>
  </si>
  <si>
    <t>Наличная ул., д.37 к.4</t>
  </si>
  <si>
    <t>Нахимова ул., д.3/2</t>
  </si>
  <si>
    <t>Нахимова ул., д.5 к.4</t>
  </si>
  <si>
    <t>Нахимова ул., д.7 к.3</t>
  </si>
  <si>
    <t>Опочинина ул., д.7</t>
  </si>
  <si>
    <t>Опочинина ул., д.5</t>
  </si>
  <si>
    <t>Опочинина ул., д.9</t>
  </si>
  <si>
    <t>Опочинина ул., д.15/18</t>
  </si>
  <si>
    <t>Опочинина ул., д.21</t>
  </si>
  <si>
    <t>Опочинина ул., д.29</t>
  </si>
  <si>
    <t>Опочинина ул., д.27</t>
  </si>
  <si>
    <t>Опочинина ул., д.33</t>
  </si>
  <si>
    <t>Остоумова ул., д.8</t>
  </si>
  <si>
    <t>Среднегаванский пр., д.7/8</t>
  </si>
  <si>
    <t>Среднегаванский пр., д.12</t>
  </si>
  <si>
    <t>Шевченко ул., д.16</t>
  </si>
  <si>
    <t>Шевченко ул., д.17</t>
  </si>
  <si>
    <t>Шевченко ул., д.23 к.1</t>
  </si>
  <si>
    <t>Шкиперский пр., д.2</t>
  </si>
  <si>
    <t>Наличная ул., д.36 к.1 литА</t>
  </si>
  <si>
    <t>Наличная ул., д.45</t>
  </si>
  <si>
    <t>п/п</t>
  </si>
  <si>
    <t xml:space="preserve">13 линия д.2/19 </t>
  </si>
  <si>
    <t>Большой пр., д.99 лит.А</t>
  </si>
  <si>
    <t>Большой пр., д.99 лит.Б</t>
  </si>
  <si>
    <t>Весельная ул., д.2/93 лит.А</t>
  </si>
  <si>
    <t>Весельная ул., д.2/93 лит.Б</t>
  </si>
  <si>
    <t>Весельная ул., д.4 лит.А</t>
  </si>
  <si>
    <t>Весельная ул., д.4 лит.Б</t>
  </si>
  <si>
    <t>Опочинина ул., д.17 лит.А</t>
  </si>
  <si>
    <t>Опочинина ул., д.17 лит.В</t>
  </si>
  <si>
    <t>Остоумова ул., д.7/9 лит.А</t>
  </si>
  <si>
    <t>Остоумова ул., д.7/9 лит.Б</t>
  </si>
  <si>
    <t>Средний пр., д.99/18 Гаванская лит.Б</t>
  </si>
  <si>
    <t>Кораблестроителей ул., д.19 к.1 лит.А</t>
  </si>
  <si>
    <t>20 линия д.13 лит.А</t>
  </si>
  <si>
    <t>20 линия д.13 лит.Б</t>
  </si>
  <si>
    <t xml:space="preserve">20 линия д.15 </t>
  </si>
  <si>
    <t>Гаванская ул., д.14 лит.Д</t>
  </si>
  <si>
    <t>Гаванская ул., д.14 лит.В</t>
  </si>
  <si>
    <t xml:space="preserve">Морская наб., д.17 лит.Б </t>
  </si>
  <si>
    <t xml:space="preserve">Морская наб., д.17 лит.Г </t>
  </si>
  <si>
    <t xml:space="preserve">Морская наб., д.17 лит.Д </t>
  </si>
  <si>
    <t xml:space="preserve">Морская наб., д.17 лит.Ж </t>
  </si>
  <si>
    <t>Кораблестроителей ул., д.19 к.1 лит.В</t>
  </si>
  <si>
    <t>Средний пр., д.70</t>
  </si>
  <si>
    <t>19 линия д.6А</t>
  </si>
  <si>
    <t>20 линия д.9</t>
  </si>
  <si>
    <t>Детская ул., д.17 Г с гвс кв.1</t>
  </si>
  <si>
    <t>Детская ул., д.17Ас гвс ж/д</t>
  </si>
  <si>
    <t>Количество УУТЭ</t>
  </si>
  <si>
    <t>Примечание</t>
  </si>
  <si>
    <t>Наличная ул., д.15 А с гвс</t>
  </si>
  <si>
    <t>Гаванская ул. ,д.2/97</t>
  </si>
  <si>
    <t>Гаванская ул. ,д.4</t>
  </si>
  <si>
    <t>Гаванская ул., д.24</t>
  </si>
  <si>
    <t>Гаванская ул., д.26</t>
  </si>
  <si>
    <t>Гаванская ул., д.37</t>
  </si>
  <si>
    <t xml:space="preserve">Канареечная ул., д.6/4 </t>
  </si>
  <si>
    <t>Шевченко ул., д. 3Б</t>
  </si>
  <si>
    <t>Шевченко ул., д. 5/6</t>
  </si>
  <si>
    <t>Шевченко ул., д.27/72</t>
  </si>
  <si>
    <t>Гаванская ул., д.47 А</t>
  </si>
  <si>
    <t>Гаванская ул., д.47 Б</t>
  </si>
  <si>
    <t>Гаванская ул., д.47 В</t>
  </si>
  <si>
    <t>Гаванская ул., д.47 ВО</t>
  </si>
  <si>
    <t>Гаванская ул., д. 47 Г</t>
  </si>
  <si>
    <t>Гаванская ул., д.47 Д</t>
  </si>
  <si>
    <t>Морская наб., д.15 А</t>
  </si>
  <si>
    <t>Морская наб., д.15 Г</t>
  </si>
  <si>
    <t>Морская наб., д.15 Д</t>
  </si>
  <si>
    <t>Август</t>
  </si>
  <si>
    <t>Сентябрь</t>
  </si>
  <si>
    <t>Расход   ГВС по показаниям УУТЭ за Сентябрь 2017 года для начисления населению.</t>
  </si>
  <si>
    <t>Июль</t>
  </si>
  <si>
    <t>Июнь</t>
  </si>
  <si>
    <t>Май</t>
  </si>
  <si>
    <t>Апрель</t>
  </si>
  <si>
    <t>Март</t>
  </si>
  <si>
    <t xml:space="preserve">Февраль </t>
  </si>
  <si>
    <t xml:space="preserve">Январь </t>
  </si>
  <si>
    <t>Беринга ул., д.32 к.1</t>
  </si>
  <si>
    <t xml:space="preserve">ГВС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</si>
</sst>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2" fillId="2" borderId="2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3" fillId="2" borderId="2" xfId="0" applyNumberFormat="1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2" fontId="3" fillId="2" borderId="2" xfId="0" applyNumberFormat="1" applyFont="1" applyFill="1" applyBorder="1" applyAlignment="1">
      <alignment horizontal="center"/>
    </xf>
    <xf numFmtId="2" fontId="3" fillId="2" borderId="0" xfId="0" applyNumberFormat="1" applyFont="1" applyFill="1" applyBorder="1" applyAlignment="1">
      <alignment horizontal="center"/>
    </xf>
    <xf numFmtId="2" fontId="4" fillId="2" borderId="2" xfId="0" applyNumberFormat="1" applyFont="1" applyFill="1" applyBorder="1" applyAlignment="1">
      <alignment horizontal="center"/>
    </xf>
    <xf numFmtId="0" fontId="2" fillId="3" borderId="2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9" fillId="2" borderId="2" xfId="0" applyNumberFormat="1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2" fontId="9" fillId="2" borderId="2" xfId="0" applyNumberFormat="1" applyFont="1" applyFill="1" applyBorder="1" applyAlignment="1">
      <alignment horizontal="center"/>
    </xf>
    <xf numFmtId="2" fontId="9" fillId="2" borderId="0" xfId="0" applyNumberFormat="1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2" fontId="8" fillId="2" borderId="2" xfId="0" applyNumberFormat="1" applyFont="1" applyFill="1" applyBorder="1" applyAlignment="1">
      <alignment horizontal="center"/>
    </xf>
    <xf numFmtId="0" fontId="9" fillId="2" borderId="0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left" vertical="center"/>
    </xf>
    <xf numFmtId="0" fontId="9" fillId="2" borderId="0" xfId="0" applyFont="1" applyFill="1" applyAlignment="1">
      <alignment horizontal="center" vertical="center"/>
    </xf>
    <xf numFmtId="0" fontId="11" fillId="2" borderId="2" xfId="0" applyFont="1" applyFill="1" applyBorder="1" applyAlignment="1">
      <alignment horizontal="center"/>
    </xf>
    <xf numFmtId="2" fontId="11" fillId="2" borderId="2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3" fillId="2" borderId="2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 textRotation="90" wrapText="1"/>
    </xf>
    <xf numFmtId="2" fontId="6" fillId="2" borderId="3" xfId="0" applyNumberFormat="1" applyFont="1" applyFill="1" applyBorder="1" applyAlignment="1">
      <alignment horizontal="center" vertical="center" textRotation="90" wrapText="1"/>
    </xf>
    <xf numFmtId="2" fontId="6" fillId="2" borderId="4" xfId="0" applyNumberFormat="1" applyFont="1" applyFill="1" applyBorder="1" applyAlignment="1">
      <alignment horizontal="center" vertical="center" textRotation="90" wrapText="1"/>
    </xf>
    <xf numFmtId="0" fontId="10" fillId="2" borderId="0" xfId="0" applyFont="1" applyFill="1" applyAlignment="1">
      <alignment vertical="center" wrapText="1"/>
    </xf>
    <xf numFmtId="0" fontId="9" fillId="2" borderId="2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center" textRotation="90" wrapText="1"/>
    </xf>
    <xf numFmtId="0" fontId="6" fillId="2" borderId="3" xfId="0" applyFont="1" applyFill="1" applyBorder="1" applyAlignment="1">
      <alignment horizontal="center" vertical="center" textRotation="90" wrapText="1"/>
    </xf>
    <xf numFmtId="0" fontId="6" fillId="2" borderId="4" xfId="0" applyFont="1" applyFill="1" applyBorder="1" applyAlignment="1">
      <alignment horizontal="center" vertical="center" textRotation="90" wrapText="1"/>
    </xf>
    <xf numFmtId="0" fontId="7" fillId="2" borderId="1" xfId="0" applyFont="1" applyFill="1" applyBorder="1" applyAlignment="1">
      <alignment horizontal="center" vertical="center" textRotation="90"/>
    </xf>
    <xf numFmtId="0" fontId="7" fillId="2" borderId="3" xfId="0" applyFont="1" applyFill="1" applyBorder="1" applyAlignment="1">
      <alignment horizontal="center" vertical="center" textRotation="90"/>
    </xf>
    <xf numFmtId="0" fontId="7" fillId="2" borderId="4" xfId="0" applyFont="1" applyFill="1" applyBorder="1" applyAlignment="1">
      <alignment horizontal="center" vertical="center" textRotation="90"/>
    </xf>
    <xf numFmtId="2" fontId="6" fillId="2" borderId="1" xfId="0" applyNumberFormat="1" applyFont="1" applyFill="1" applyBorder="1" applyAlignment="1">
      <alignment horizontal="center" vertical="center" textRotation="1" wrapText="1"/>
    </xf>
    <xf numFmtId="2" fontId="6" fillId="2" borderId="3" xfId="0" applyNumberFormat="1" applyFont="1" applyFill="1" applyBorder="1" applyAlignment="1">
      <alignment horizontal="center" vertical="center" textRotation="1" wrapText="1"/>
    </xf>
    <xf numFmtId="2" fontId="6" fillId="2" borderId="4" xfId="0" applyNumberFormat="1" applyFont="1" applyFill="1" applyBorder="1" applyAlignment="1">
      <alignment horizontal="center" vertical="center" textRotation="1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0"/>
  <sheetViews>
    <sheetView tabSelected="1" topLeftCell="B1" workbookViewId="0">
      <selection activeCell="O11" sqref="O11"/>
    </sheetView>
  </sheetViews>
  <sheetFormatPr defaultRowHeight="15" x14ac:dyDescent="0.25"/>
  <cols>
    <col min="1" max="1" width="0" style="3" hidden="1" customWidth="1"/>
    <col min="2" max="2" width="6" style="3" customWidth="1"/>
    <col min="3" max="3" width="45.5703125" style="6" customWidth="1"/>
    <col min="4" max="4" width="11.5703125" style="2" customWidth="1"/>
    <col min="5" max="5" width="21.5703125" style="3" customWidth="1"/>
    <col min="6" max="10" width="0" style="3" hidden="1" customWidth="1"/>
    <col min="11" max="16384" width="9.140625" style="3"/>
  </cols>
  <sheetData>
    <row r="1" spans="1:7" ht="38.25" customHeight="1" x14ac:dyDescent="0.25">
      <c r="B1" s="33" t="s">
        <v>112</v>
      </c>
      <c r="C1" s="33"/>
      <c r="D1" s="33"/>
      <c r="E1" s="33"/>
    </row>
    <row r="2" spans="1:7" ht="15" customHeight="1" x14ac:dyDescent="0.25">
      <c r="A2" s="32" t="s">
        <v>89</v>
      </c>
      <c r="B2" s="34" t="s">
        <v>60</v>
      </c>
      <c r="C2" s="37" t="s">
        <v>0</v>
      </c>
      <c r="D2" s="51" t="s">
        <v>121</v>
      </c>
      <c r="E2" s="34" t="s">
        <v>90</v>
      </c>
    </row>
    <row r="3" spans="1:7" ht="95.25" customHeight="1" x14ac:dyDescent="0.25">
      <c r="A3" s="32"/>
      <c r="B3" s="35"/>
      <c r="C3" s="38"/>
      <c r="D3" s="52"/>
      <c r="E3" s="35"/>
    </row>
    <row r="4" spans="1:7" ht="30" customHeight="1" x14ac:dyDescent="0.25">
      <c r="A4" s="32"/>
      <c r="B4" s="36"/>
      <c r="C4" s="39"/>
      <c r="D4" s="53"/>
      <c r="E4" s="36"/>
    </row>
    <row r="5" spans="1:7" ht="18.75" x14ac:dyDescent="0.25">
      <c r="A5" s="4">
        <v>1</v>
      </c>
      <c r="B5" s="7">
        <v>1</v>
      </c>
      <c r="C5" s="1" t="s">
        <v>61</v>
      </c>
      <c r="D5" s="4">
        <v>303.45999999999998</v>
      </c>
      <c r="E5" s="4"/>
      <c r="F5" s="3" t="e">
        <f>269.36+#REF!</f>
        <v>#REF!</v>
      </c>
    </row>
    <row r="6" spans="1:7" ht="18.75" x14ac:dyDescent="0.25">
      <c r="A6" s="4"/>
      <c r="B6" s="7">
        <v>2</v>
      </c>
      <c r="C6" s="1" t="s">
        <v>120</v>
      </c>
      <c r="D6" s="4">
        <v>392.43</v>
      </c>
      <c r="E6" s="4"/>
    </row>
    <row r="7" spans="1:7" s="2" customFormat="1" ht="18.75" x14ac:dyDescent="0.25">
      <c r="A7" s="4">
        <v>1</v>
      </c>
      <c r="B7" s="7">
        <v>3</v>
      </c>
      <c r="C7" s="1" t="s">
        <v>1</v>
      </c>
      <c r="D7" s="4">
        <v>527.82000000000005</v>
      </c>
      <c r="E7" s="4"/>
      <c r="F7" s="10" t="e">
        <f>#REF!+#REF!</f>
        <v>#REF!</v>
      </c>
      <c r="G7" s="2" t="e">
        <f>621.88+#REF!</f>
        <v>#REF!</v>
      </c>
    </row>
    <row r="8" spans="1:7" s="2" customFormat="1" ht="18.75" x14ac:dyDescent="0.25">
      <c r="A8" s="4">
        <v>1</v>
      </c>
      <c r="B8" s="7">
        <v>4</v>
      </c>
      <c r="C8" s="1" t="s">
        <v>2</v>
      </c>
      <c r="D8" s="4">
        <v>406.57</v>
      </c>
      <c r="E8" s="4"/>
      <c r="F8" s="10" t="e">
        <f>#REF!+#REF!</f>
        <v>#REF!</v>
      </c>
    </row>
    <row r="9" spans="1:7" s="2" customFormat="1" ht="18.75" x14ac:dyDescent="0.25">
      <c r="A9" s="4">
        <v>1</v>
      </c>
      <c r="B9" s="7">
        <v>5</v>
      </c>
      <c r="C9" s="1" t="s">
        <v>3</v>
      </c>
      <c r="D9" s="4">
        <v>339.79</v>
      </c>
      <c r="E9" s="4"/>
    </row>
    <row r="10" spans="1:7" s="2" customFormat="1" ht="18" customHeight="1" x14ac:dyDescent="0.25">
      <c r="A10" s="4">
        <v>1</v>
      </c>
      <c r="B10" s="7">
        <v>6</v>
      </c>
      <c r="C10" s="1" t="s">
        <v>4</v>
      </c>
      <c r="D10" s="4">
        <v>159</v>
      </c>
      <c r="E10" s="4"/>
    </row>
    <row r="11" spans="1:7" s="2" customFormat="1" ht="20.25" customHeight="1" x14ac:dyDescent="0.25">
      <c r="A11" s="4"/>
      <c r="B11" s="7">
        <v>7</v>
      </c>
      <c r="C11" s="1" t="s">
        <v>5</v>
      </c>
      <c r="D11" s="4">
        <v>116.48</v>
      </c>
      <c r="E11" s="4"/>
    </row>
    <row r="12" spans="1:7" s="2" customFormat="1" ht="18.75" x14ac:dyDescent="0.25">
      <c r="A12" s="4">
        <v>1</v>
      </c>
      <c r="B12" s="7">
        <v>8</v>
      </c>
      <c r="C12" s="1" t="s">
        <v>6</v>
      </c>
      <c r="D12" s="4">
        <v>339.51</v>
      </c>
      <c r="E12" s="4"/>
    </row>
    <row r="13" spans="1:7" s="2" customFormat="1" ht="18.75" x14ac:dyDescent="0.25">
      <c r="A13" s="4">
        <v>1</v>
      </c>
      <c r="B13" s="7">
        <v>9</v>
      </c>
      <c r="C13" s="1" t="s">
        <v>7</v>
      </c>
      <c r="D13" s="4">
        <v>449.3</v>
      </c>
      <c r="E13" s="4"/>
    </row>
    <row r="14" spans="1:7" s="2" customFormat="1" ht="18.75" x14ac:dyDescent="0.25">
      <c r="A14" s="4"/>
      <c r="B14" s="7">
        <v>10</v>
      </c>
      <c r="C14" s="1" t="s">
        <v>62</v>
      </c>
      <c r="D14" s="4">
        <v>172.12</v>
      </c>
      <c r="E14" s="4"/>
    </row>
    <row r="15" spans="1:7" s="2" customFormat="1" ht="18.75" x14ac:dyDescent="0.25">
      <c r="A15" s="4"/>
      <c r="B15" s="7">
        <v>11</v>
      </c>
      <c r="C15" s="1" t="s">
        <v>63</v>
      </c>
      <c r="D15" s="4">
        <v>146.29</v>
      </c>
      <c r="E15" s="4"/>
      <c r="F15" s="2">
        <f>0.37+150.06</f>
        <v>150.43</v>
      </c>
    </row>
    <row r="16" spans="1:7" s="2" customFormat="1" ht="18.75" x14ac:dyDescent="0.25">
      <c r="A16" s="4"/>
      <c r="B16" s="7">
        <v>12</v>
      </c>
      <c r="C16" s="1" t="s">
        <v>8</v>
      </c>
      <c r="D16" s="4">
        <v>261.52999999999997</v>
      </c>
      <c r="E16" s="4"/>
    </row>
    <row r="17" spans="1:6" s="2" customFormat="1" ht="18.75" customHeight="1" x14ac:dyDescent="0.25">
      <c r="A17" s="4">
        <v>1</v>
      </c>
      <c r="B17" s="7">
        <v>13</v>
      </c>
      <c r="C17" s="1" t="s">
        <v>64</v>
      </c>
      <c r="D17" s="4">
        <v>317.5</v>
      </c>
      <c r="E17" s="4"/>
    </row>
    <row r="18" spans="1:6" s="2" customFormat="1" ht="18.75" x14ac:dyDescent="0.25">
      <c r="A18" s="4"/>
      <c r="B18" s="7">
        <v>14</v>
      </c>
      <c r="C18" s="1" t="s">
        <v>65</v>
      </c>
      <c r="D18" s="4">
        <v>53.07</v>
      </c>
      <c r="E18" s="4"/>
      <c r="F18" s="2">
        <f>51.01+4.44</f>
        <v>55.449999999999996</v>
      </c>
    </row>
    <row r="19" spans="1:6" s="2" customFormat="1" ht="18.75" customHeight="1" x14ac:dyDescent="0.25">
      <c r="A19" s="4">
        <v>1</v>
      </c>
      <c r="B19" s="7">
        <v>15</v>
      </c>
      <c r="C19" s="1" t="s">
        <v>66</v>
      </c>
      <c r="D19" s="4">
        <v>771.65</v>
      </c>
      <c r="E19" s="4"/>
    </row>
    <row r="20" spans="1:6" s="2" customFormat="1" ht="18.75" x14ac:dyDescent="0.25">
      <c r="A20" s="4"/>
      <c r="B20" s="7">
        <v>16</v>
      </c>
      <c r="C20" s="1" t="s">
        <v>67</v>
      </c>
      <c r="D20" s="4">
        <v>203.55</v>
      </c>
      <c r="E20" s="4"/>
    </row>
    <row r="21" spans="1:6" s="2" customFormat="1" ht="18.75" x14ac:dyDescent="0.25">
      <c r="A21" s="4">
        <v>1</v>
      </c>
      <c r="B21" s="7">
        <v>17</v>
      </c>
      <c r="C21" s="1" t="s">
        <v>9</v>
      </c>
      <c r="D21" s="4">
        <v>505.38</v>
      </c>
      <c r="E21" s="4"/>
    </row>
    <row r="22" spans="1:6" s="2" customFormat="1" ht="18.75" x14ac:dyDescent="0.25">
      <c r="A22" s="4">
        <v>1</v>
      </c>
      <c r="B22" s="7">
        <v>18</v>
      </c>
      <c r="C22" s="1" t="s">
        <v>10</v>
      </c>
      <c r="D22" s="4">
        <v>410.72</v>
      </c>
      <c r="E22" s="4"/>
    </row>
    <row r="23" spans="1:6" s="2" customFormat="1" ht="18.75" x14ac:dyDescent="0.25">
      <c r="A23" s="4"/>
      <c r="B23" s="7">
        <v>19</v>
      </c>
      <c r="C23" s="1" t="s">
        <v>11</v>
      </c>
      <c r="D23" s="4">
        <v>356.51</v>
      </c>
      <c r="E23" s="4"/>
    </row>
    <row r="24" spans="1:6" s="2" customFormat="1" ht="18.75" x14ac:dyDescent="0.25">
      <c r="A24" s="4"/>
      <c r="B24" s="7">
        <v>20</v>
      </c>
      <c r="C24" s="1" t="s">
        <v>92</v>
      </c>
      <c r="D24" s="4">
        <v>277.27999999999997</v>
      </c>
      <c r="E24" s="4"/>
    </row>
    <row r="25" spans="1:6" s="2" customFormat="1" ht="18.75" x14ac:dyDescent="0.25">
      <c r="A25" s="4"/>
      <c r="B25" s="7">
        <v>21</v>
      </c>
      <c r="C25" s="1" t="s">
        <v>93</v>
      </c>
      <c r="D25" s="4">
        <v>253.87</v>
      </c>
      <c r="E25" s="4"/>
    </row>
    <row r="26" spans="1:6" s="2" customFormat="1" ht="18.75" x14ac:dyDescent="0.25">
      <c r="A26" s="4"/>
      <c r="B26" s="7">
        <v>22</v>
      </c>
      <c r="C26" s="1" t="s">
        <v>12</v>
      </c>
      <c r="D26" s="4">
        <v>87.65</v>
      </c>
      <c r="E26" s="4"/>
    </row>
    <row r="27" spans="1:6" s="2" customFormat="1" ht="18.75" customHeight="1" x14ac:dyDescent="0.25">
      <c r="A27" s="4">
        <v>1</v>
      </c>
      <c r="B27" s="7">
        <v>23</v>
      </c>
      <c r="C27" s="1" t="s">
        <v>78</v>
      </c>
      <c r="D27" s="4">
        <v>47.22</v>
      </c>
      <c r="E27" s="4"/>
    </row>
    <row r="28" spans="1:6" s="2" customFormat="1" ht="18.75" x14ac:dyDescent="0.25">
      <c r="A28" s="4"/>
      <c r="B28" s="7">
        <v>24</v>
      </c>
      <c r="C28" s="1" t="s">
        <v>77</v>
      </c>
      <c r="D28" s="4">
        <v>81.23</v>
      </c>
      <c r="E28" s="4"/>
    </row>
    <row r="29" spans="1:6" s="2" customFormat="1" ht="18.75" x14ac:dyDescent="0.25">
      <c r="A29" s="4">
        <v>1</v>
      </c>
      <c r="B29" s="7">
        <v>25</v>
      </c>
      <c r="C29" s="1" t="s">
        <v>13</v>
      </c>
      <c r="D29" s="4">
        <v>466.04999999999995</v>
      </c>
      <c r="E29" s="4"/>
    </row>
    <row r="30" spans="1:6" s="2" customFormat="1" ht="18.75" x14ac:dyDescent="0.25">
      <c r="A30" s="4">
        <v>2</v>
      </c>
      <c r="B30" s="7">
        <v>26</v>
      </c>
      <c r="C30" s="1" t="s">
        <v>14</v>
      </c>
      <c r="D30" s="4">
        <v>557.41999999999996</v>
      </c>
      <c r="E30" s="4"/>
    </row>
    <row r="31" spans="1:6" s="2" customFormat="1" ht="18.75" hidden="1" x14ac:dyDescent="0.25">
      <c r="A31" s="4"/>
      <c r="B31" s="7">
        <v>27</v>
      </c>
      <c r="C31" s="1" t="s">
        <v>94</v>
      </c>
      <c r="D31" s="4"/>
      <c r="E31" s="4"/>
    </row>
    <row r="32" spans="1:6" s="2" customFormat="1" ht="18.75" x14ac:dyDescent="0.25">
      <c r="A32" s="4"/>
      <c r="B32" s="7">
        <v>28</v>
      </c>
      <c r="C32" s="1" t="s">
        <v>95</v>
      </c>
      <c r="D32" s="4">
        <v>106.09</v>
      </c>
      <c r="E32" s="4"/>
    </row>
    <row r="33" spans="1:6" s="2" customFormat="1" ht="18.75" x14ac:dyDescent="0.25">
      <c r="A33" s="4">
        <v>1</v>
      </c>
      <c r="B33" s="7">
        <v>29</v>
      </c>
      <c r="C33" s="1" t="s">
        <v>15</v>
      </c>
      <c r="D33" s="4">
        <v>653.86</v>
      </c>
      <c r="E33" s="4"/>
      <c r="F33" s="2">
        <f>691.17+16.91</f>
        <v>708.07999999999993</v>
      </c>
    </row>
    <row r="34" spans="1:6" s="2" customFormat="1" ht="18.75" hidden="1" x14ac:dyDescent="0.25">
      <c r="A34" s="4"/>
      <c r="B34" s="7">
        <v>30</v>
      </c>
      <c r="C34" s="1" t="s">
        <v>96</v>
      </c>
      <c r="D34" s="4"/>
      <c r="E34" s="4"/>
    </row>
    <row r="35" spans="1:6" s="2" customFormat="1" ht="18.75" x14ac:dyDescent="0.25">
      <c r="A35" s="4"/>
      <c r="B35" s="7">
        <v>31</v>
      </c>
      <c r="C35" s="1" t="s">
        <v>16</v>
      </c>
      <c r="D35" s="4">
        <v>36.229999999999997</v>
      </c>
      <c r="E35" s="4"/>
    </row>
    <row r="36" spans="1:6" s="2" customFormat="1" ht="18.75" x14ac:dyDescent="0.25">
      <c r="A36" s="4">
        <v>1</v>
      </c>
      <c r="B36" s="7">
        <v>32</v>
      </c>
      <c r="C36" s="1" t="s">
        <v>17</v>
      </c>
      <c r="D36" s="4">
        <v>488.12</v>
      </c>
      <c r="E36" s="4"/>
    </row>
    <row r="37" spans="1:6" s="2" customFormat="1" ht="18.75" x14ac:dyDescent="0.25">
      <c r="A37" s="4"/>
      <c r="B37" s="7">
        <v>33</v>
      </c>
      <c r="C37" s="1" t="s">
        <v>101</v>
      </c>
      <c r="D37" s="4">
        <v>251.56</v>
      </c>
      <c r="E37" s="4"/>
    </row>
    <row r="38" spans="1:6" s="2" customFormat="1" ht="18.75" x14ac:dyDescent="0.25">
      <c r="A38" s="4"/>
      <c r="B38" s="7">
        <v>34</v>
      </c>
      <c r="C38" s="1" t="s">
        <v>102</v>
      </c>
      <c r="D38" s="4">
        <v>232.67</v>
      </c>
      <c r="E38" s="4"/>
    </row>
    <row r="39" spans="1:6" s="2" customFormat="1" ht="18.75" x14ac:dyDescent="0.25">
      <c r="A39" s="4"/>
      <c r="B39" s="7">
        <v>35</v>
      </c>
      <c r="C39" s="1" t="s">
        <v>103</v>
      </c>
      <c r="D39" s="4">
        <v>23.86</v>
      </c>
      <c r="E39" s="4"/>
    </row>
    <row r="40" spans="1:6" s="2" customFormat="1" ht="18.75" x14ac:dyDescent="0.25">
      <c r="A40" s="4"/>
      <c r="B40" s="7">
        <v>36</v>
      </c>
      <c r="C40" s="1" t="s">
        <v>104</v>
      </c>
      <c r="D40" s="4">
        <v>109.37</v>
      </c>
      <c r="E40" s="4"/>
    </row>
    <row r="41" spans="1:6" s="2" customFormat="1" ht="18.75" x14ac:dyDescent="0.25">
      <c r="A41" s="4"/>
      <c r="B41" s="7">
        <v>37</v>
      </c>
      <c r="C41" s="1" t="s">
        <v>105</v>
      </c>
      <c r="D41" s="4">
        <v>159.96</v>
      </c>
      <c r="E41" s="4"/>
    </row>
    <row r="42" spans="1:6" s="2" customFormat="1" ht="18.75" x14ac:dyDescent="0.25">
      <c r="A42" s="4"/>
      <c r="B42" s="7">
        <v>38</v>
      </c>
      <c r="C42" s="1" t="s">
        <v>106</v>
      </c>
      <c r="D42" s="4">
        <v>180.96</v>
      </c>
      <c r="E42" s="4"/>
    </row>
    <row r="43" spans="1:6" s="2" customFormat="1" ht="18.75" x14ac:dyDescent="0.25">
      <c r="A43" s="4">
        <v>1</v>
      </c>
      <c r="B43" s="7">
        <v>39</v>
      </c>
      <c r="C43" s="1" t="s">
        <v>18</v>
      </c>
      <c r="D43" s="4">
        <v>395.4</v>
      </c>
      <c r="E43" s="4"/>
    </row>
    <row r="44" spans="1:6" s="2" customFormat="1" ht="18.75" x14ac:dyDescent="0.25">
      <c r="A44" s="4">
        <v>1</v>
      </c>
      <c r="B44" s="7">
        <v>40</v>
      </c>
      <c r="C44" s="1" t="s">
        <v>19</v>
      </c>
      <c r="D44" s="4">
        <v>840.99</v>
      </c>
      <c r="E44" s="4"/>
    </row>
    <row r="45" spans="1:6" s="2" customFormat="1" ht="18.75" customHeight="1" x14ac:dyDescent="0.25">
      <c r="A45" s="4"/>
      <c r="B45" s="7">
        <v>41</v>
      </c>
      <c r="C45" s="1" t="s">
        <v>87</v>
      </c>
      <c r="D45" s="4">
        <v>6.96</v>
      </c>
      <c r="E45" s="4"/>
    </row>
    <row r="46" spans="1:6" s="2" customFormat="1" ht="18.75" x14ac:dyDescent="0.25">
      <c r="A46" s="4"/>
      <c r="B46" s="7">
        <v>42</v>
      </c>
      <c r="C46" s="1" t="s">
        <v>88</v>
      </c>
      <c r="D46" s="4">
        <v>140.9</v>
      </c>
      <c r="E46" s="4"/>
    </row>
    <row r="47" spans="1:6" s="2" customFormat="1" ht="18.75" x14ac:dyDescent="0.25">
      <c r="A47" s="4">
        <v>1</v>
      </c>
      <c r="B47" s="7">
        <v>43</v>
      </c>
      <c r="C47" s="1" t="s">
        <v>20</v>
      </c>
      <c r="D47" s="4">
        <v>298.22000000000003</v>
      </c>
      <c r="E47" s="4"/>
    </row>
    <row r="48" spans="1:6" s="2" customFormat="1" ht="18.75" x14ac:dyDescent="0.25">
      <c r="A48" s="4"/>
      <c r="B48" s="7">
        <v>44</v>
      </c>
      <c r="C48" s="1" t="s">
        <v>97</v>
      </c>
      <c r="D48" s="4">
        <v>168.75</v>
      </c>
      <c r="E48" s="4"/>
    </row>
    <row r="49" spans="1:6" s="2" customFormat="1" ht="18.75" x14ac:dyDescent="0.25">
      <c r="A49" s="4"/>
      <c r="B49" s="7">
        <v>45</v>
      </c>
      <c r="C49" s="1" t="s">
        <v>98</v>
      </c>
      <c r="D49" s="4">
        <v>174.57</v>
      </c>
      <c r="E49" s="4"/>
    </row>
    <row r="50" spans="1:6" s="2" customFormat="1" ht="18.75" x14ac:dyDescent="0.25">
      <c r="A50" s="4"/>
      <c r="B50" s="7">
        <v>46</v>
      </c>
      <c r="C50" s="1" t="s">
        <v>99</v>
      </c>
      <c r="D50" s="4">
        <v>83.41</v>
      </c>
      <c r="E50" s="4"/>
    </row>
    <row r="51" spans="1:6" s="2" customFormat="1" ht="18.75" x14ac:dyDescent="0.25">
      <c r="A51" s="4">
        <v>1</v>
      </c>
      <c r="B51" s="7">
        <v>47</v>
      </c>
      <c r="C51" s="1" t="s">
        <v>21</v>
      </c>
      <c r="D51" s="4">
        <v>281.08</v>
      </c>
      <c r="E51" s="4"/>
      <c r="F51" s="2">
        <f>259.32+22.09</f>
        <v>281.40999999999997</v>
      </c>
    </row>
    <row r="52" spans="1:6" s="2" customFormat="1" ht="18.75" x14ac:dyDescent="0.25">
      <c r="A52" s="4"/>
      <c r="B52" s="7">
        <v>48</v>
      </c>
      <c r="C52" s="1" t="s">
        <v>22</v>
      </c>
      <c r="D52" s="4">
        <v>96.37</v>
      </c>
      <c r="E52" s="4"/>
    </row>
    <row r="53" spans="1:6" s="2" customFormat="1" ht="18.75" x14ac:dyDescent="0.25">
      <c r="A53" s="4">
        <v>1</v>
      </c>
      <c r="B53" s="7">
        <v>49</v>
      </c>
      <c r="C53" s="1" t="s">
        <v>23</v>
      </c>
      <c r="D53" s="4">
        <v>181.85</v>
      </c>
      <c r="E53" s="4"/>
    </row>
    <row r="54" spans="1:6" s="2" customFormat="1" ht="18.75" x14ac:dyDescent="0.25">
      <c r="A54" s="4">
        <v>1</v>
      </c>
      <c r="B54" s="7">
        <v>50</v>
      </c>
      <c r="C54" s="1" t="s">
        <v>24</v>
      </c>
      <c r="D54" s="4">
        <v>155.61000000000001</v>
      </c>
      <c r="E54" s="4"/>
    </row>
    <row r="55" spans="1:6" s="2" customFormat="1" ht="18.75" x14ac:dyDescent="0.25">
      <c r="A55" s="4"/>
      <c r="B55" s="7">
        <v>51</v>
      </c>
      <c r="C55" s="1" t="s">
        <v>25</v>
      </c>
      <c r="D55" s="4">
        <v>106.66999999999999</v>
      </c>
      <c r="E55" s="4"/>
      <c r="F55" s="2">
        <f>121.5+8.35</f>
        <v>129.85</v>
      </c>
    </row>
    <row r="56" spans="1:6" s="2" customFormat="1" ht="18.75" x14ac:dyDescent="0.25">
      <c r="A56" s="4">
        <v>1</v>
      </c>
      <c r="B56" s="7">
        <v>52</v>
      </c>
      <c r="C56" s="1" t="s">
        <v>26</v>
      </c>
      <c r="D56" s="4">
        <v>225.92</v>
      </c>
      <c r="E56" s="4"/>
    </row>
    <row r="57" spans="1:6" s="2" customFormat="1" ht="18.75" x14ac:dyDescent="0.25">
      <c r="A57" s="4">
        <v>5</v>
      </c>
      <c r="B57" s="7">
        <v>53</v>
      </c>
      <c r="C57" s="1" t="s">
        <v>27</v>
      </c>
      <c r="D57" s="4">
        <v>2701.9700000000003</v>
      </c>
      <c r="E57" s="4"/>
    </row>
    <row r="58" spans="1:6" s="2" customFormat="1" ht="18.75" customHeight="1" x14ac:dyDescent="0.25">
      <c r="A58" s="4">
        <v>8</v>
      </c>
      <c r="B58" s="7">
        <v>54</v>
      </c>
      <c r="C58" s="1" t="s">
        <v>73</v>
      </c>
      <c r="D58" s="4">
        <v>2468.3599999999997</v>
      </c>
      <c r="E58" s="4"/>
    </row>
    <row r="59" spans="1:6" s="2" customFormat="1" ht="18.75" x14ac:dyDescent="0.25">
      <c r="A59" s="4"/>
      <c r="B59" s="7">
        <v>55</v>
      </c>
      <c r="C59" s="1" t="s">
        <v>83</v>
      </c>
      <c r="D59" s="4">
        <v>2734.42</v>
      </c>
      <c r="E59" s="4"/>
    </row>
    <row r="60" spans="1:6" s="2" customFormat="1" ht="18.75" x14ac:dyDescent="0.25">
      <c r="A60" s="4">
        <v>2</v>
      </c>
      <c r="B60" s="7">
        <v>56</v>
      </c>
      <c r="C60" s="1" t="s">
        <v>28</v>
      </c>
      <c r="D60" s="4">
        <v>976.40000000000009</v>
      </c>
      <c r="E60" s="4"/>
    </row>
    <row r="61" spans="1:6" s="2" customFormat="1" ht="18.75" x14ac:dyDescent="0.25">
      <c r="A61" s="4">
        <v>5</v>
      </c>
      <c r="B61" s="7">
        <v>57</v>
      </c>
      <c r="C61" s="1" t="s">
        <v>29</v>
      </c>
      <c r="D61" s="4">
        <v>2635.2799999999997</v>
      </c>
      <c r="E61" s="4"/>
    </row>
    <row r="62" spans="1:6" s="2" customFormat="1" ht="18.75" x14ac:dyDescent="0.25">
      <c r="A62" s="4">
        <v>3</v>
      </c>
      <c r="B62" s="7">
        <v>58</v>
      </c>
      <c r="C62" s="1" t="s">
        <v>30</v>
      </c>
      <c r="D62" s="4">
        <v>1386.19</v>
      </c>
      <c r="E62" s="4"/>
    </row>
    <row r="63" spans="1:6" s="2" customFormat="1" ht="18.75" x14ac:dyDescent="0.25">
      <c r="A63" s="4">
        <v>1</v>
      </c>
      <c r="B63" s="7">
        <v>59</v>
      </c>
      <c r="C63" s="1" t="s">
        <v>31</v>
      </c>
      <c r="D63" s="4">
        <v>678.73</v>
      </c>
      <c r="E63" s="4"/>
    </row>
    <row r="64" spans="1:6" s="2" customFormat="1" ht="18.75" x14ac:dyDescent="0.25">
      <c r="A64" s="4"/>
      <c r="B64" s="7">
        <v>60</v>
      </c>
      <c r="C64" s="1" t="s">
        <v>107</v>
      </c>
      <c r="D64" s="4">
        <v>3412.24</v>
      </c>
      <c r="E64" s="4"/>
    </row>
    <row r="65" spans="1:5" s="2" customFormat="1" ht="18.75" x14ac:dyDescent="0.25">
      <c r="A65" s="4"/>
      <c r="B65" s="7">
        <v>61</v>
      </c>
      <c r="C65" s="1" t="s">
        <v>108</v>
      </c>
      <c r="D65" s="4">
        <v>610.07999999999993</v>
      </c>
      <c r="E65" s="4"/>
    </row>
    <row r="66" spans="1:5" s="2" customFormat="1" ht="18.75" x14ac:dyDescent="0.25">
      <c r="A66" s="4"/>
      <c r="B66" s="7">
        <v>62</v>
      </c>
      <c r="C66" s="1" t="s">
        <v>109</v>
      </c>
      <c r="D66" s="4">
        <v>646.55000000000007</v>
      </c>
      <c r="E66" s="4"/>
    </row>
    <row r="67" spans="1:5" s="2" customFormat="1" ht="18.75" customHeight="1" x14ac:dyDescent="0.25">
      <c r="A67" s="4">
        <v>4</v>
      </c>
      <c r="B67" s="7">
        <v>63</v>
      </c>
      <c r="C67" s="1" t="s">
        <v>79</v>
      </c>
      <c r="D67" s="4">
        <v>630.26</v>
      </c>
      <c r="E67" s="4"/>
    </row>
    <row r="68" spans="1:5" s="2" customFormat="1" ht="18.75" x14ac:dyDescent="0.25">
      <c r="A68" s="4"/>
      <c r="B68" s="7">
        <v>64</v>
      </c>
      <c r="C68" s="1" t="s">
        <v>80</v>
      </c>
      <c r="D68" s="4">
        <v>616.07000000000005</v>
      </c>
      <c r="E68" s="4"/>
    </row>
    <row r="69" spans="1:5" s="2" customFormat="1" ht="18.75" x14ac:dyDescent="0.25">
      <c r="A69" s="4"/>
      <c r="B69" s="7">
        <v>65</v>
      </c>
      <c r="C69" s="1" t="s">
        <v>81</v>
      </c>
      <c r="D69" s="4">
        <v>622.17999999999995</v>
      </c>
      <c r="E69" s="4"/>
    </row>
    <row r="70" spans="1:5" s="2" customFormat="1" ht="18.75" x14ac:dyDescent="0.25">
      <c r="A70" s="4"/>
      <c r="B70" s="7">
        <v>66</v>
      </c>
      <c r="C70" s="1" t="s">
        <v>82</v>
      </c>
      <c r="D70" s="4">
        <v>478.27</v>
      </c>
      <c r="E70" s="4"/>
    </row>
    <row r="71" spans="1:5" s="2" customFormat="1" ht="18.75" x14ac:dyDescent="0.25">
      <c r="A71" s="4">
        <v>1</v>
      </c>
      <c r="B71" s="7">
        <v>67</v>
      </c>
      <c r="C71" s="1" t="s">
        <v>32</v>
      </c>
      <c r="D71" s="4">
        <v>804.95</v>
      </c>
      <c r="E71" s="4"/>
    </row>
    <row r="72" spans="1:5" s="2" customFormat="1" ht="18.75" x14ac:dyDescent="0.25">
      <c r="A72" s="4">
        <v>1</v>
      </c>
      <c r="B72" s="7">
        <v>68</v>
      </c>
      <c r="C72" s="1" t="s">
        <v>33</v>
      </c>
      <c r="D72" s="4">
        <v>520.26</v>
      </c>
      <c r="E72" s="4"/>
    </row>
    <row r="73" spans="1:5" s="2" customFormat="1" ht="18.75" x14ac:dyDescent="0.25">
      <c r="A73" s="4">
        <v>1</v>
      </c>
      <c r="B73" s="7">
        <v>69</v>
      </c>
      <c r="C73" s="1" t="s">
        <v>34</v>
      </c>
      <c r="D73" s="4">
        <v>663.16</v>
      </c>
      <c r="E73" s="4"/>
    </row>
    <row r="74" spans="1:5" s="2" customFormat="1" ht="18.75" x14ac:dyDescent="0.25">
      <c r="A74" s="4">
        <v>1</v>
      </c>
      <c r="B74" s="7">
        <v>70</v>
      </c>
      <c r="C74" s="1" t="s">
        <v>35</v>
      </c>
      <c r="D74" s="4">
        <v>176.73</v>
      </c>
      <c r="E74" s="4"/>
    </row>
    <row r="75" spans="1:5" s="2" customFormat="1" ht="18.75" x14ac:dyDescent="0.25">
      <c r="A75" s="4"/>
      <c r="B75" s="7">
        <v>71</v>
      </c>
      <c r="C75" s="1" t="s">
        <v>91</v>
      </c>
      <c r="D75" s="4">
        <v>35.35</v>
      </c>
      <c r="E75" s="4"/>
    </row>
    <row r="76" spans="1:5" s="2" customFormat="1" ht="18.75" x14ac:dyDescent="0.25">
      <c r="A76" s="4">
        <v>1</v>
      </c>
      <c r="B76" s="7">
        <v>72</v>
      </c>
      <c r="C76" s="1" t="s">
        <v>36</v>
      </c>
      <c r="D76" s="4">
        <v>215.53</v>
      </c>
      <c r="E76" s="4"/>
    </row>
    <row r="77" spans="1:5" s="2" customFormat="1" ht="18.75" x14ac:dyDescent="0.25">
      <c r="A77" s="4">
        <v>1</v>
      </c>
      <c r="B77" s="7">
        <v>73</v>
      </c>
      <c r="C77" s="1" t="s">
        <v>37</v>
      </c>
      <c r="D77" s="4">
        <v>252.95</v>
      </c>
      <c r="E77" s="4"/>
    </row>
    <row r="78" spans="1:5" s="2" customFormat="1" ht="18.75" x14ac:dyDescent="0.25">
      <c r="A78" s="4">
        <v>1</v>
      </c>
      <c r="B78" s="7">
        <v>74</v>
      </c>
      <c r="C78" s="1" t="s">
        <v>38</v>
      </c>
      <c r="D78" s="4">
        <v>343.49</v>
      </c>
      <c r="E78" s="4"/>
    </row>
    <row r="79" spans="1:5" s="2" customFormat="1" ht="18.75" x14ac:dyDescent="0.25">
      <c r="A79" s="4">
        <v>1</v>
      </c>
      <c r="B79" s="7">
        <v>75</v>
      </c>
      <c r="C79" s="1" t="s">
        <v>39</v>
      </c>
      <c r="D79" s="4">
        <v>335.74</v>
      </c>
      <c r="E79" s="4"/>
    </row>
    <row r="80" spans="1:5" s="2" customFormat="1" ht="18.75" x14ac:dyDescent="0.25">
      <c r="A80" s="4"/>
      <c r="B80" s="7">
        <v>76</v>
      </c>
      <c r="C80" s="1" t="s">
        <v>58</v>
      </c>
      <c r="D80" s="4">
        <v>824.26</v>
      </c>
      <c r="E80" s="4"/>
    </row>
    <row r="81" spans="1:6" s="2" customFormat="1" ht="18.75" x14ac:dyDescent="0.25">
      <c r="A81" s="4"/>
      <c r="B81" s="7">
        <v>77</v>
      </c>
      <c r="C81" s="1" t="s">
        <v>59</v>
      </c>
      <c r="D81" s="4">
        <v>2316.7400000000002</v>
      </c>
      <c r="E81" s="4"/>
    </row>
    <row r="82" spans="1:6" s="2" customFormat="1" ht="18.75" x14ac:dyDescent="0.25">
      <c r="A82" s="4">
        <v>2</v>
      </c>
      <c r="B82" s="7">
        <v>78</v>
      </c>
      <c r="C82" s="1" t="s">
        <v>40</v>
      </c>
      <c r="D82" s="4">
        <v>566.73</v>
      </c>
      <c r="E82" s="4"/>
    </row>
    <row r="83" spans="1:6" s="2" customFormat="1" ht="18.75" x14ac:dyDescent="0.25">
      <c r="A83" s="4">
        <v>1</v>
      </c>
      <c r="B83" s="7">
        <v>79</v>
      </c>
      <c r="C83" s="1" t="s">
        <v>41</v>
      </c>
      <c r="D83" s="4">
        <v>345.74</v>
      </c>
      <c r="E83" s="4"/>
    </row>
    <row r="84" spans="1:6" s="2" customFormat="1" ht="18.75" x14ac:dyDescent="0.25">
      <c r="A84" s="4">
        <v>1</v>
      </c>
      <c r="B84" s="7">
        <v>80</v>
      </c>
      <c r="C84" s="1" t="s">
        <v>42</v>
      </c>
      <c r="D84" s="4">
        <v>449.67</v>
      </c>
      <c r="E84" s="4"/>
    </row>
    <row r="85" spans="1:6" s="2" customFormat="1" ht="18.75" x14ac:dyDescent="0.25">
      <c r="A85" s="4">
        <v>1</v>
      </c>
      <c r="B85" s="7">
        <v>81</v>
      </c>
      <c r="C85" s="1" t="s">
        <v>43</v>
      </c>
      <c r="D85" s="4">
        <v>339.59</v>
      </c>
      <c r="E85" s="4"/>
    </row>
    <row r="86" spans="1:6" s="2" customFormat="1" ht="18.75" x14ac:dyDescent="0.25">
      <c r="A86" s="4"/>
      <c r="B86" s="7">
        <v>82</v>
      </c>
      <c r="C86" s="1" t="s">
        <v>44</v>
      </c>
      <c r="D86" s="4">
        <v>374.66</v>
      </c>
      <c r="E86" s="4"/>
      <c r="F86" s="2">
        <f>2.43+378.5</f>
        <v>380.93</v>
      </c>
    </row>
    <row r="87" spans="1:6" s="2" customFormat="1" ht="18.75" x14ac:dyDescent="0.25">
      <c r="A87" s="4"/>
      <c r="B87" s="7">
        <v>83</v>
      </c>
      <c r="C87" s="1" t="s">
        <v>45</v>
      </c>
      <c r="D87" s="4">
        <v>306.38</v>
      </c>
      <c r="E87" s="4"/>
    </row>
    <row r="88" spans="1:6" s="2" customFormat="1" ht="18.75" x14ac:dyDescent="0.25">
      <c r="A88" s="4">
        <v>1</v>
      </c>
      <c r="B88" s="7">
        <v>84</v>
      </c>
      <c r="C88" s="1" t="s">
        <v>46</v>
      </c>
      <c r="D88" s="4">
        <v>419.93</v>
      </c>
      <c r="E88" s="4"/>
    </row>
    <row r="89" spans="1:6" s="2" customFormat="1" ht="18.75" x14ac:dyDescent="0.25">
      <c r="A89" s="4">
        <v>1</v>
      </c>
      <c r="B89" s="7">
        <v>85</v>
      </c>
      <c r="C89" s="1" t="s">
        <v>47</v>
      </c>
      <c r="D89" s="4">
        <v>389.03</v>
      </c>
      <c r="E89" s="4"/>
    </row>
    <row r="90" spans="1:6" s="2" customFormat="1" ht="18.75" customHeight="1" x14ac:dyDescent="0.25">
      <c r="A90" s="4"/>
      <c r="B90" s="7">
        <v>86</v>
      </c>
      <c r="C90" s="1" t="s">
        <v>68</v>
      </c>
      <c r="D90" s="4">
        <v>190.46</v>
      </c>
      <c r="E90" s="4"/>
    </row>
    <row r="91" spans="1:6" s="2" customFormat="1" ht="18.75" x14ac:dyDescent="0.25">
      <c r="A91" s="4"/>
      <c r="B91" s="7">
        <v>87</v>
      </c>
      <c r="C91" s="1" t="s">
        <v>69</v>
      </c>
      <c r="D91" s="4">
        <v>28.42</v>
      </c>
      <c r="E91" s="4"/>
    </row>
    <row r="92" spans="1:6" s="2" customFormat="1" ht="18.75" x14ac:dyDescent="0.25">
      <c r="A92" s="4">
        <v>1</v>
      </c>
      <c r="B92" s="7">
        <v>88</v>
      </c>
      <c r="C92" s="1" t="s">
        <v>48</v>
      </c>
      <c r="D92" s="4">
        <v>337.12</v>
      </c>
      <c r="E92" s="4"/>
      <c r="F92" s="2">
        <f>310.94+12.15</f>
        <v>323.08999999999997</v>
      </c>
    </row>
    <row r="93" spans="1:6" s="2" customFormat="1" ht="18.75" x14ac:dyDescent="0.25">
      <c r="A93" s="4"/>
      <c r="B93" s="7">
        <v>89</v>
      </c>
      <c r="C93" s="1" t="s">
        <v>49</v>
      </c>
      <c r="D93" s="4">
        <v>245.14000000000001</v>
      </c>
      <c r="E93" s="4"/>
      <c r="F93" s="2">
        <f>220.47+14.65</f>
        <v>235.12</v>
      </c>
    </row>
    <row r="94" spans="1:6" s="2" customFormat="1" ht="18.75" x14ac:dyDescent="0.25">
      <c r="A94" s="4">
        <v>1</v>
      </c>
      <c r="B94" s="7">
        <v>90</v>
      </c>
      <c r="C94" s="1" t="s">
        <v>50</v>
      </c>
      <c r="D94" s="4">
        <v>362.75</v>
      </c>
      <c r="E94" s="4"/>
    </row>
    <row r="95" spans="1:6" s="2" customFormat="1" ht="18.75" customHeight="1" x14ac:dyDescent="0.25">
      <c r="A95" s="4">
        <v>1</v>
      </c>
      <c r="B95" s="7">
        <v>91</v>
      </c>
      <c r="C95" s="1" t="s">
        <v>70</v>
      </c>
      <c r="D95" s="4">
        <v>104.05</v>
      </c>
      <c r="E95" s="4"/>
    </row>
    <row r="96" spans="1:6" s="2" customFormat="1" ht="18.75" x14ac:dyDescent="0.25">
      <c r="A96" s="4"/>
      <c r="B96" s="7">
        <v>92</v>
      </c>
      <c r="C96" s="1" t="s">
        <v>71</v>
      </c>
      <c r="D96" s="4">
        <v>86.7</v>
      </c>
      <c r="E96" s="4"/>
    </row>
    <row r="97" spans="1:6" s="2" customFormat="1" ht="18.75" x14ac:dyDescent="0.25">
      <c r="A97" s="4"/>
      <c r="B97" s="7">
        <v>93</v>
      </c>
      <c r="C97" s="1" t="s">
        <v>51</v>
      </c>
      <c r="D97" s="4">
        <v>187.14000000000001</v>
      </c>
      <c r="E97" s="4"/>
    </row>
    <row r="98" spans="1:6" s="2" customFormat="1" ht="18.75" x14ac:dyDescent="0.25">
      <c r="A98" s="4">
        <v>1</v>
      </c>
      <c r="B98" s="7">
        <v>94</v>
      </c>
      <c r="C98" s="1" t="s">
        <v>52</v>
      </c>
      <c r="D98" s="4">
        <v>259.82</v>
      </c>
      <c r="E98" s="4"/>
    </row>
    <row r="99" spans="1:6" s="2" customFormat="1" ht="18.75" x14ac:dyDescent="0.25">
      <c r="A99" s="4">
        <v>1</v>
      </c>
      <c r="B99" s="7">
        <v>95</v>
      </c>
      <c r="C99" s="1" t="s">
        <v>53</v>
      </c>
      <c r="D99" s="4">
        <v>178.82</v>
      </c>
      <c r="E99" s="4"/>
    </row>
    <row r="100" spans="1:6" s="2" customFormat="1" ht="18.75" x14ac:dyDescent="0.25">
      <c r="A100" s="4"/>
      <c r="B100" s="7">
        <v>96</v>
      </c>
      <c r="C100" s="1" t="s">
        <v>72</v>
      </c>
      <c r="D100" s="4">
        <v>11.43</v>
      </c>
      <c r="E100" s="4"/>
    </row>
    <row r="101" spans="1:6" s="2" customFormat="1" ht="18.75" x14ac:dyDescent="0.25">
      <c r="A101" s="4">
        <v>1</v>
      </c>
      <c r="B101" s="7">
        <v>97</v>
      </c>
      <c r="C101" s="1" t="s">
        <v>54</v>
      </c>
      <c r="D101" s="4">
        <v>225.66</v>
      </c>
      <c r="E101" s="4"/>
    </row>
    <row r="102" spans="1:6" s="2" customFormat="1" ht="18.75" x14ac:dyDescent="0.25">
      <c r="A102" s="4">
        <v>2</v>
      </c>
      <c r="B102" s="7">
        <v>98</v>
      </c>
      <c r="C102" s="1" t="s">
        <v>55</v>
      </c>
      <c r="D102" s="4">
        <v>1400.51</v>
      </c>
      <c r="E102" s="4"/>
    </row>
    <row r="103" spans="1:6" s="2" customFormat="1" ht="18.75" x14ac:dyDescent="0.25">
      <c r="A103" s="4">
        <v>1</v>
      </c>
      <c r="B103" s="7">
        <v>99</v>
      </c>
      <c r="C103" s="1" t="s">
        <v>56</v>
      </c>
      <c r="D103" s="4">
        <v>366.05</v>
      </c>
      <c r="E103" s="4"/>
    </row>
    <row r="104" spans="1:6" s="2" customFormat="1" ht="18.75" x14ac:dyDescent="0.25">
      <c r="A104" s="4"/>
      <c r="B104" s="7">
        <v>100</v>
      </c>
      <c r="C104" s="1" t="s">
        <v>100</v>
      </c>
      <c r="D104" s="4">
        <v>205.51</v>
      </c>
      <c r="E104" s="4"/>
    </row>
    <row r="105" spans="1:6" s="2" customFormat="1" ht="18.75" x14ac:dyDescent="0.25">
      <c r="A105" s="4">
        <v>1</v>
      </c>
      <c r="B105" s="7">
        <v>101</v>
      </c>
      <c r="C105" s="1" t="s">
        <v>57</v>
      </c>
      <c r="D105" s="4">
        <v>494.94</v>
      </c>
      <c r="E105" s="4"/>
    </row>
    <row r="106" spans="1:6" s="2" customFormat="1" ht="18.75" customHeight="1" x14ac:dyDescent="0.25">
      <c r="A106" s="4">
        <v>1</v>
      </c>
      <c r="B106" s="7">
        <v>102</v>
      </c>
      <c r="C106" s="1" t="s">
        <v>74</v>
      </c>
      <c r="D106" s="4">
        <v>409.18</v>
      </c>
      <c r="E106" s="4"/>
    </row>
    <row r="107" spans="1:6" s="2" customFormat="1" ht="18.75" x14ac:dyDescent="0.25">
      <c r="A107" s="4"/>
      <c r="B107" s="7">
        <v>103</v>
      </c>
      <c r="C107" s="1" t="s">
        <v>76</v>
      </c>
      <c r="D107" s="4">
        <v>60.17</v>
      </c>
      <c r="E107" s="4"/>
    </row>
    <row r="108" spans="1:6" s="2" customFormat="1" ht="18.75" x14ac:dyDescent="0.25">
      <c r="A108" s="4"/>
      <c r="B108" s="7">
        <v>104</v>
      </c>
      <c r="C108" s="1" t="s">
        <v>75</v>
      </c>
      <c r="D108" s="4">
        <v>206.37</v>
      </c>
      <c r="E108" s="4"/>
    </row>
    <row r="109" spans="1:6" s="2" customFormat="1" ht="18.75" x14ac:dyDescent="0.25">
      <c r="A109" s="4"/>
      <c r="B109" s="7">
        <v>105</v>
      </c>
      <c r="C109" s="1" t="s">
        <v>84</v>
      </c>
      <c r="D109" s="4">
        <v>151.41</v>
      </c>
      <c r="E109" s="4"/>
    </row>
    <row r="110" spans="1:6" s="2" customFormat="1" ht="18.75" x14ac:dyDescent="0.25">
      <c r="A110" s="4"/>
      <c r="B110" s="7">
        <v>106</v>
      </c>
      <c r="C110" s="1" t="s">
        <v>85</v>
      </c>
      <c r="D110" s="4">
        <v>94.24</v>
      </c>
      <c r="E110" s="4"/>
      <c r="F110" s="2">
        <f>167.84+7.06</f>
        <v>174.9</v>
      </c>
    </row>
    <row r="111" spans="1:6" s="2" customFormat="1" ht="18.75" x14ac:dyDescent="0.25">
      <c r="A111" s="4"/>
      <c r="B111" s="7">
        <v>107</v>
      </c>
      <c r="C111" s="1" t="s">
        <v>86</v>
      </c>
      <c r="D111" s="4">
        <v>81.69</v>
      </c>
      <c r="E111" s="4"/>
    </row>
    <row r="112" spans="1:6" s="2" customFormat="1" x14ac:dyDescent="0.25">
      <c r="C112" s="5"/>
    </row>
    <row r="113" spans="3:3" s="2" customFormat="1" x14ac:dyDescent="0.25">
      <c r="C113" s="5"/>
    </row>
    <row r="114" spans="3:3" s="2" customFormat="1" x14ac:dyDescent="0.25">
      <c r="C114" s="5"/>
    </row>
    <row r="115" spans="3:3" s="2" customFormat="1" x14ac:dyDescent="0.25">
      <c r="C115" s="5"/>
    </row>
    <row r="116" spans="3:3" s="2" customFormat="1" x14ac:dyDescent="0.25">
      <c r="C116" s="5"/>
    </row>
    <row r="117" spans="3:3" s="2" customFormat="1" x14ac:dyDescent="0.25">
      <c r="C117" s="5"/>
    </row>
    <row r="118" spans="3:3" s="2" customFormat="1" x14ac:dyDescent="0.25">
      <c r="C118" s="5"/>
    </row>
    <row r="119" spans="3:3" s="2" customFormat="1" x14ac:dyDescent="0.25">
      <c r="C119" s="5"/>
    </row>
    <row r="120" spans="3:3" s="2" customFormat="1" x14ac:dyDescent="0.25">
      <c r="C120" s="5"/>
    </row>
    <row r="121" spans="3:3" s="2" customFormat="1" x14ac:dyDescent="0.25">
      <c r="C121" s="5"/>
    </row>
    <row r="122" spans="3:3" s="2" customFormat="1" x14ac:dyDescent="0.25">
      <c r="C122" s="5"/>
    </row>
    <row r="123" spans="3:3" s="2" customFormat="1" x14ac:dyDescent="0.25">
      <c r="C123" s="5"/>
    </row>
    <row r="124" spans="3:3" s="2" customFormat="1" x14ac:dyDescent="0.25">
      <c r="C124" s="5"/>
    </row>
    <row r="125" spans="3:3" s="2" customFormat="1" x14ac:dyDescent="0.25">
      <c r="C125" s="5"/>
    </row>
    <row r="126" spans="3:3" s="2" customFormat="1" x14ac:dyDescent="0.25">
      <c r="C126" s="5"/>
    </row>
    <row r="127" spans="3:3" s="2" customFormat="1" x14ac:dyDescent="0.25">
      <c r="C127" s="5"/>
    </row>
    <row r="128" spans="3:3" s="2" customFormat="1" x14ac:dyDescent="0.25">
      <c r="C128" s="5"/>
    </row>
    <row r="129" spans="2:4" s="2" customFormat="1" x14ac:dyDescent="0.25">
      <c r="C129" s="5"/>
    </row>
    <row r="130" spans="2:4" s="2" customFormat="1" x14ac:dyDescent="0.25">
      <c r="C130" s="5"/>
    </row>
    <row r="131" spans="2:4" s="2" customFormat="1" x14ac:dyDescent="0.25">
      <c r="C131" s="5"/>
    </row>
    <row r="132" spans="2:4" s="2" customFormat="1" x14ac:dyDescent="0.25">
      <c r="C132" s="5"/>
    </row>
    <row r="133" spans="2:4" s="2" customFormat="1" x14ac:dyDescent="0.25">
      <c r="C133" s="5"/>
    </row>
    <row r="134" spans="2:4" s="2" customFormat="1" x14ac:dyDescent="0.25">
      <c r="C134" s="5"/>
    </row>
    <row r="135" spans="2:4" x14ac:dyDescent="0.25">
      <c r="B135" s="2"/>
      <c r="C135" s="5"/>
      <c r="D135" s="3"/>
    </row>
    <row r="136" spans="2:4" x14ac:dyDescent="0.25">
      <c r="B136" s="2"/>
      <c r="C136" s="5"/>
      <c r="D136" s="3"/>
    </row>
    <row r="137" spans="2:4" x14ac:dyDescent="0.25">
      <c r="B137" s="2"/>
      <c r="C137" s="5"/>
      <c r="D137" s="3"/>
    </row>
    <row r="138" spans="2:4" x14ac:dyDescent="0.25">
      <c r="B138" s="2"/>
      <c r="C138" s="5"/>
      <c r="D138" s="3"/>
    </row>
    <row r="139" spans="2:4" x14ac:dyDescent="0.25">
      <c r="B139" s="2"/>
      <c r="C139" s="5"/>
      <c r="D139" s="3"/>
    </row>
    <row r="140" spans="2:4" x14ac:dyDescent="0.25">
      <c r="B140" s="2"/>
      <c r="C140" s="5"/>
      <c r="D140" s="3"/>
    </row>
    <row r="141" spans="2:4" x14ac:dyDescent="0.25">
      <c r="B141" s="2"/>
      <c r="C141" s="5"/>
      <c r="D141" s="3"/>
    </row>
    <row r="142" spans="2:4" x14ac:dyDescent="0.25">
      <c r="B142" s="2"/>
      <c r="C142" s="5"/>
      <c r="D142" s="3"/>
    </row>
    <row r="143" spans="2:4" x14ac:dyDescent="0.25">
      <c r="B143" s="2"/>
      <c r="C143" s="5"/>
      <c r="D143" s="3"/>
    </row>
    <row r="144" spans="2:4" x14ac:dyDescent="0.25">
      <c r="B144" s="2"/>
      <c r="C144" s="5"/>
      <c r="D144" s="3"/>
    </row>
    <row r="145" spans="2:4" x14ac:dyDescent="0.25">
      <c r="B145" s="2"/>
      <c r="C145" s="5"/>
      <c r="D145" s="3"/>
    </row>
    <row r="146" spans="2:4" x14ac:dyDescent="0.25">
      <c r="B146" s="2"/>
      <c r="C146" s="5"/>
      <c r="D146" s="3"/>
    </row>
    <row r="147" spans="2:4" x14ac:dyDescent="0.25">
      <c r="B147" s="2"/>
      <c r="C147" s="5"/>
      <c r="D147" s="3"/>
    </row>
    <row r="148" spans="2:4" x14ac:dyDescent="0.25">
      <c r="B148" s="2"/>
      <c r="C148" s="5"/>
      <c r="D148" s="3"/>
    </row>
    <row r="149" spans="2:4" x14ac:dyDescent="0.25">
      <c r="B149" s="2"/>
      <c r="C149" s="5"/>
      <c r="D149" s="3"/>
    </row>
    <row r="150" spans="2:4" x14ac:dyDescent="0.25">
      <c r="B150" s="2"/>
      <c r="C150" s="5"/>
      <c r="D150" s="3"/>
    </row>
    <row r="151" spans="2:4" x14ac:dyDescent="0.25">
      <c r="B151" s="2"/>
      <c r="C151" s="5"/>
      <c r="D151" s="3"/>
    </row>
    <row r="152" spans="2:4" x14ac:dyDescent="0.25">
      <c r="B152" s="2"/>
      <c r="C152" s="5"/>
      <c r="D152" s="3"/>
    </row>
    <row r="153" spans="2:4" x14ac:dyDescent="0.25">
      <c r="B153" s="2"/>
      <c r="C153" s="5"/>
      <c r="D153" s="3"/>
    </row>
    <row r="154" spans="2:4" x14ac:dyDescent="0.25">
      <c r="B154" s="2"/>
      <c r="C154" s="5"/>
      <c r="D154" s="3"/>
    </row>
    <row r="155" spans="2:4" x14ac:dyDescent="0.25">
      <c r="B155" s="2"/>
      <c r="C155" s="5"/>
      <c r="D155" s="3"/>
    </row>
    <row r="156" spans="2:4" x14ac:dyDescent="0.25">
      <c r="B156" s="2"/>
      <c r="C156" s="5"/>
      <c r="D156" s="3"/>
    </row>
    <row r="157" spans="2:4" x14ac:dyDescent="0.25">
      <c r="B157" s="2"/>
      <c r="C157" s="5"/>
      <c r="D157" s="3"/>
    </row>
    <row r="158" spans="2:4" x14ac:dyDescent="0.25">
      <c r="B158" s="2"/>
      <c r="C158" s="5"/>
      <c r="D158" s="3"/>
    </row>
    <row r="159" spans="2:4" x14ac:dyDescent="0.25">
      <c r="B159" s="2"/>
      <c r="C159" s="5"/>
      <c r="D159" s="3"/>
    </row>
    <row r="160" spans="2:4" x14ac:dyDescent="0.25">
      <c r="B160" s="2"/>
      <c r="C160" s="5"/>
      <c r="D160" s="3"/>
    </row>
  </sheetData>
  <mergeCells count="6">
    <mergeCell ref="A2:A4"/>
    <mergeCell ref="B1:E1"/>
    <mergeCell ref="B2:B4"/>
    <mergeCell ref="C2:C4"/>
    <mergeCell ref="E2:E4"/>
    <mergeCell ref="D2:D4"/>
  </mergeCells>
  <pageMargins left="0.19685039370078741" right="0.19685039370078741" top="0" bottom="0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59"/>
  <sheetViews>
    <sheetView topLeftCell="B1" workbookViewId="0">
      <selection activeCell="C5" sqref="C5"/>
    </sheetView>
  </sheetViews>
  <sheetFormatPr defaultRowHeight="15" x14ac:dyDescent="0.25"/>
  <cols>
    <col min="1" max="1" width="0" style="15" hidden="1" customWidth="1"/>
    <col min="2" max="2" width="6" style="15" customWidth="1"/>
    <col min="3" max="3" width="45.5703125" style="25" customWidth="1"/>
    <col min="4" max="4" width="8.7109375" style="25" customWidth="1"/>
    <col min="5" max="5" width="8.140625" style="26" customWidth="1"/>
    <col min="6" max="6" width="8.28515625" style="26" customWidth="1"/>
    <col min="7" max="8" width="9.28515625" style="26" customWidth="1"/>
    <col min="9" max="9" width="9.42578125" style="26" customWidth="1"/>
    <col min="10" max="10" width="9.5703125" style="26" customWidth="1"/>
    <col min="11" max="11" width="11.5703125" style="21" customWidth="1"/>
    <col min="12" max="12" width="11.42578125" style="30" customWidth="1"/>
    <col min="13" max="13" width="21.5703125" style="15" customWidth="1"/>
    <col min="14" max="18" width="0" style="15" hidden="1" customWidth="1"/>
    <col min="19" max="16384" width="9.140625" style="15"/>
  </cols>
  <sheetData>
    <row r="1" spans="1:19" ht="15" customHeight="1" x14ac:dyDescent="0.25">
      <c r="A1" s="44" t="s">
        <v>89</v>
      </c>
      <c r="B1" s="34" t="s">
        <v>60</v>
      </c>
      <c r="C1" s="37" t="s">
        <v>0</v>
      </c>
      <c r="D1" s="48" t="s">
        <v>119</v>
      </c>
      <c r="E1" s="48" t="s">
        <v>118</v>
      </c>
      <c r="F1" s="48" t="s">
        <v>117</v>
      </c>
      <c r="G1" s="48" t="s">
        <v>116</v>
      </c>
      <c r="H1" s="48" t="s">
        <v>115</v>
      </c>
      <c r="I1" s="48" t="s">
        <v>114</v>
      </c>
      <c r="J1" s="48" t="s">
        <v>113</v>
      </c>
      <c r="K1" s="40" t="s">
        <v>110</v>
      </c>
      <c r="L1" s="45" t="s">
        <v>111</v>
      </c>
      <c r="M1" s="34" t="s">
        <v>90</v>
      </c>
      <c r="S1" s="43"/>
    </row>
    <row r="2" spans="1:19" ht="95.25" customHeight="1" x14ac:dyDescent="0.25">
      <c r="A2" s="44"/>
      <c r="B2" s="35"/>
      <c r="C2" s="38"/>
      <c r="D2" s="49"/>
      <c r="E2" s="49"/>
      <c r="F2" s="49"/>
      <c r="G2" s="49"/>
      <c r="H2" s="49"/>
      <c r="I2" s="49"/>
      <c r="J2" s="49"/>
      <c r="K2" s="41"/>
      <c r="L2" s="46"/>
      <c r="M2" s="35"/>
      <c r="S2" s="43"/>
    </row>
    <row r="3" spans="1:19" ht="30" customHeight="1" x14ac:dyDescent="0.25">
      <c r="A3" s="44"/>
      <c r="B3" s="36"/>
      <c r="C3" s="39"/>
      <c r="D3" s="50"/>
      <c r="E3" s="50"/>
      <c r="F3" s="50"/>
      <c r="G3" s="50"/>
      <c r="H3" s="50"/>
      <c r="I3" s="50"/>
      <c r="J3" s="50"/>
      <c r="K3" s="42"/>
      <c r="L3" s="47"/>
      <c r="M3" s="36"/>
      <c r="S3" s="43"/>
    </row>
    <row r="4" spans="1:19" ht="18.75" x14ac:dyDescent="0.25">
      <c r="A4" s="16">
        <v>1</v>
      </c>
      <c r="B4" s="17">
        <v>1</v>
      </c>
      <c r="C4" s="1" t="s">
        <v>61</v>
      </c>
      <c r="D4" s="27">
        <v>332.67</v>
      </c>
      <c r="E4" s="27">
        <v>295.68</v>
      </c>
      <c r="F4" s="13">
        <v>349.44</v>
      </c>
      <c r="G4" s="13">
        <v>346.09</v>
      </c>
      <c r="H4" s="13">
        <v>343.39</v>
      </c>
      <c r="I4" s="13">
        <v>8.32</v>
      </c>
      <c r="J4" s="13">
        <v>366.44</v>
      </c>
      <c r="K4" s="16">
        <v>347.57</v>
      </c>
      <c r="L4" s="18">
        <v>303.45999999999998</v>
      </c>
      <c r="M4" s="16"/>
      <c r="N4" s="15">
        <f>269.36+L4</f>
        <v>572.81999999999994</v>
      </c>
    </row>
    <row r="5" spans="1:19" ht="18.75" x14ac:dyDescent="0.25">
      <c r="A5" s="16"/>
      <c r="B5" s="17">
        <v>2</v>
      </c>
      <c r="C5" s="1" t="s">
        <v>120</v>
      </c>
      <c r="D5" s="16">
        <v>492.33</v>
      </c>
      <c r="E5" s="13">
        <v>441.74</v>
      </c>
      <c r="F5" s="13">
        <v>550.77</v>
      </c>
      <c r="G5" s="13">
        <v>492.47</v>
      </c>
      <c r="H5" s="13">
        <v>453.48</v>
      </c>
      <c r="I5" s="13">
        <v>201.86</v>
      </c>
      <c r="J5" s="13">
        <v>364.69</v>
      </c>
      <c r="K5" s="16">
        <v>349.15</v>
      </c>
      <c r="L5" s="8">
        <v>459.43</v>
      </c>
      <c r="M5" s="16"/>
    </row>
    <row r="6" spans="1:19" s="21" customFormat="1" ht="18.75" x14ac:dyDescent="0.25">
      <c r="A6" s="16">
        <v>1</v>
      </c>
      <c r="B6" s="17">
        <v>3</v>
      </c>
      <c r="C6" s="1" t="s">
        <v>1</v>
      </c>
      <c r="D6" s="16">
        <v>747.92</v>
      </c>
      <c r="E6" s="28">
        <v>687.73</v>
      </c>
      <c r="F6" s="13">
        <v>640.24</v>
      </c>
      <c r="G6" s="13">
        <v>645.95000000000005</v>
      </c>
      <c r="H6" s="13">
        <v>706.17</v>
      </c>
      <c r="I6" s="13">
        <v>252.35</v>
      </c>
      <c r="J6" s="13">
        <v>486.53</v>
      </c>
      <c r="K6" s="19">
        <v>406.09</v>
      </c>
      <c r="L6" s="9">
        <v>527.82000000000005</v>
      </c>
      <c r="M6" s="16"/>
      <c r="N6" s="20" t="e">
        <f>#REF!+#REF!</f>
        <v>#REF!</v>
      </c>
      <c r="O6" s="21">
        <f>621.88+L6</f>
        <v>1149.7</v>
      </c>
    </row>
    <row r="7" spans="1:19" s="21" customFormat="1" ht="18.75" x14ac:dyDescent="0.25">
      <c r="A7" s="16">
        <v>1</v>
      </c>
      <c r="B7" s="17">
        <v>4</v>
      </c>
      <c r="C7" s="1" t="s">
        <v>2</v>
      </c>
      <c r="D7" s="16">
        <v>437.32</v>
      </c>
      <c r="E7" s="13">
        <v>396.5</v>
      </c>
      <c r="F7" s="13">
        <v>501.5</v>
      </c>
      <c r="G7" s="13">
        <v>458.02</v>
      </c>
      <c r="H7" s="13">
        <v>436.86</v>
      </c>
      <c r="I7" s="13">
        <v>202.97</v>
      </c>
      <c r="J7" s="13">
        <v>423.76</v>
      </c>
      <c r="K7" s="19">
        <v>371.96</v>
      </c>
      <c r="L7" s="11">
        <v>425.57</v>
      </c>
      <c r="M7" s="16"/>
      <c r="N7" s="20" t="e">
        <f>#REF!+#REF!</f>
        <v>#REF!</v>
      </c>
    </row>
    <row r="8" spans="1:19" s="21" customFormat="1" ht="18.75" x14ac:dyDescent="0.25">
      <c r="A8" s="16">
        <v>1</v>
      </c>
      <c r="B8" s="17">
        <v>5</v>
      </c>
      <c r="C8" s="1" t="s">
        <v>3</v>
      </c>
      <c r="D8" s="27">
        <v>435.87</v>
      </c>
      <c r="E8" s="13">
        <v>270.73</v>
      </c>
      <c r="F8" s="13">
        <v>321.29000000000002</v>
      </c>
      <c r="G8" s="13">
        <v>283.98</v>
      </c>
      <c r="H8" s="13">
        <v>279.60000000000002</v>
      </c>
      <c r="I8" s="13">
        <v>100.53</v>
      </c>
      <c r="J8" s="13">
        <v>224.64</v>
      </c>
      <c r="K8" s="19">
        <v>197.55</v>
      </c>
      <c r="L8" s="11">
        <v>339.79</v>
      </c>
      <c r="M8" s="16"/>
    </row>
    <row r="9" spans="1:19" s="21" customFormat="1" ht="18" customHeight="1" x14ac:dyDescent="0.25">
      <c r="A9" s="16">
        <v>1</v>
      </c>
      <c r="B9" s="17">
        <v>6</v>
      </c>
      <c r="C9" s="1" t="s">
        <v>4</v>
      </c>
      <c r="D9" s="27">
        <v>157.84</v>
      </c>
      <c r="E9" s="13">
        <v>146.63999999999999</v>
      </c>
      <c r="F9" s="13">
        <v>168.56</v>
      </c>
      <c r="G9" s="13">
        <v>154.78</v>
      </c>
      <c r="H9" s="13">
        <v>161.04</v>
      </c>
      <c r="I9" s="13">
        <v>76.2</v>
      </c>
      <c r="J9" s="13">
        <v>151.85</v>
      </c>
      <c r="K9" s="19">
        <v>141.47</v>
      </c>
      <c r="L9" s="11">
        <v>171</v>
      </c>
      <c r="M9" s="16"/>
    </row>
    <row r="10" spans="1:19" s="21" customFormat="1" ht="20.25" customHeight="1" x14ac:dyDescent="0.25">
      <c r="A10" s="16"/>
      <c r="B10" s="17">
        <v>7</v>
      </c>
      <c r="C10" s="1" t="s">
        <v>5</v>
      </c>
      <c r="D10" s="27">
        <v>159.62</v>
      </c>
      <c r="E10" s="13">
        <v>102.87</v>
      </c>
      <c r="F10" s="13">
        <v>120.76</v>
      </c>
      <c r="G10" s="13">
        <v>108.57</v>
      </c>
      <c r="H10" s="13">
        <v>112.96</v>
      </c>
      <c r="I10" s="13">
        <v>53.32</v>
      </c>
      <c r="J10" s="13">
        <v>106.52</v>
      </c>
      <c r="K10" s="19">
        <v>97.78</v>
      </c>
      <c r="L10" s="11">
        <v>116.48</v>
      </c>
      <c r="M10" s="16"/>
    </row>
    <row r="11" spans="1:19" s="21" customFormat="1" ht="18.75" x14ac:dyDescent="0.25">
      <c r="A11" s="16">
        <v>1</v>
      </c>
      <c r="B11" s="17">
        <v>8</v>
      </c>
      <c r="C11" s="1" t="s">
        <v>6</v>
      </c>
      <c r="D11" s="27">
        <v>376.41</v>
      </c>
      <c r="E11" s="13">
        <v>288.01</v>
      </c>
      <c r="F11" s="13">
        <v>371.55</v>
      </c>
      <c r="G11" s="13">
        <v>348.72</v>
      </c>
      <c r="H11" s="13">
        <v>337.1</v>
      </c>
      <c r="I11" s="13">
        <v>150.16</v>
      </c>
      <c r="J11" s="13">
        <v>318.64999999999998</v>
      </c>
      <c r="K11" s="19">
        <v>248.02</v>
      </c>
      <c r="L11" s="11">
        <v>339.51</v>
      </c>
      <c r="M11" s="16"/>
    </row>
    <row r="12" spans="1:19" s="21" customFormat="1" ht="18.75" x14ac:dyDescent="0.25">
      <c r="A12" s="16">
        <v>1</v>
      </c>
      <c r="B12" s="17">
        <v>9</v>
      </c>
      <c r="C12" s="1" t="s">
        <v>7</v>
      </c>
      <c r="D12" s="27">
        <v>500.6</v>
      </c>
      <c r="E12" s="13">
        <v>413.05</v>
      </c>
      <c r="F12" s="13">
        <v>520.95000000000005</v>
      </c>
      <c r="G12" s="13">
        <v>481.4</v>
      </c>
      <c r="H12" s="13">
        <v>498.64</v>
      </c>
      <c r="I12" s="13">
        <v>167.83</v>
      </c>
      <c r="J12" s="13">
        <v>376.6</v>
      </c>
      <c r="K12" s="19">
        <v>374.13</v>
      </c>
      <c r="L12" s="11">
        <v>449.3</v>
      </c>
      <c r="M12" s="16"/>
    </row>
    <row r="13" spans="1:19" s="21" customFormat="1" ht="18.75" x14ac:dyDescent="0.25">
      <c r="A13" s="16"/>
      <c r="B13" s="17">
        <v>10</v>
      </c>
      <c r="C13" s="1" t="s">
        <v>62</v>
      </c>
      <c r="D13" s="27">
        <v>189.88</v>
      </c>
      <c r="E13" s="13">
        <v>157.44999999999999</v>
      </c>
      <c r="F13" s="13">
        <v>204.2</v>
      </c>
      <c r="G13" s="13">
        <v>188.69</v>
      </c>
      <c r="H13" s="13">
        <v>195.44</v>
      </c>
      <c r="I13" s="13">
        <v>65.78</v>
      </c>
      <c r="J13" s="13">
        <v>147.61000000000001</v>
      </c>
      <c r="K13" s="19">
        <v>144.77000000000001</v>
      </c>
      <c r="L13" s="11">
        <v>172.12</v>
      </c>
      <c r="M13" s="16"/>
    </row>
    <row r="14" spans="1:19" s="21" customFormat="1" ht="18.75" x14ac:dyDescent="0.25">
      <c r="A14" s="16"/>
      <c r="B14" s="17">
        <v>11</v>
      </c>
      <c r="C14" s="1" t="s">
        <v>63</v>
      </c>
      <c r="D14" s="27">
        <v>165.22</v>
      </c>
      <c r="E14" s="13">
        <v>134.96</v>
      </c>
      <c r="F14" s="13">
        <v>172.78</v>
      </c>
      <c r="G14" s="13">
        <v>159.66</v>
      </c>
      <c r="H14" s="13">
        <v>150.43</v>
      </c>
      <c r="I14" s="13">
        <v>55.66</v>
      </c>
      <c r="J14" s="13">
        <v>124.9</v>
      </c>
      <c r="K14" s="19">
        <v>124.08</v>
      </c>
      <c r="L14" s="11">
        <v>147.53</v>
      </c>
      <c r="M14" s="16"/>
      <c r="N14" s="21">
        <f>0.37+150.06</f>
        <v>150.43</v>
      </c>
    </row>
    <row r="15" spans="1:19" s="21" customFormat="1" ht="18.75" x14ac:dyDescent="0.25">
      <c r="A15" s="16"/>
      <c r="B15" s="17">
        <v>12</v>
      </c>
      <c r="C15" s="1" t="s">
        <v>8</v>
      </c>
      <c r="D15" s="27">
        <v>343.62</v>
      </c>
      <c r="E15" s="13">
        <v>233.11</v>
      </c>
      <c r="F15" s="13">
        <v>308.91000000000003</v>
      </c>
      <c r="G15" s="13">
        <v>285.45999999999998</v>
      </c>
      <c r="H15" s="13">
        <v>295.67</v>
      </c>
      <c r="I15" s="13">
        <v>99.52</v>
      </c>
      <c r="J15" s="13">
        <v>223.31</v>
      </c>
      <c r="K15" s="19">
        <v>221.85</v>
      </c>
      <c r="L15" s="11">
        <v>261.52999999999997</v>
      </c>
      <c r="M15" s="16"/>
    </row>
    <row r="16" spans="1:19" s="21" customFormat="1" ht="18.75" customHeight="1" x14ac:dyDescent="0.25">
      <c r="A16" s="16">
        <v>1</v>
      </c>
      <c r="B16" s="17">
        <v>13</v>
      </c>
      <c r="C16" s="1" t="s">
        <v>64</v>
      </c>
      <c r="D16" s="27">
        <v>346.39</v>
      </c>
      <c r="E16" s="13">
        <v>316.32</v>
      </c>
      <c r="F16" s="13">
        <v>354.56</v>
      </c>
      <c r="G16" s="13">
        <v>332.14</v>
      </c>
      <c r="H16" s="13">
        <v>329.69</v>
      </c>
      <c r="I16" s="13">
        <v>181.48</v>
      </c>
      <c r="J16" s="13">
        <v>245.39</v>
      </c>
      <c r="K16" s="19">
        <v>303.72000000000003</v>
      </c>
      <c r="L16" s="11">
        <v>317.5</v>
      </c>
      <c r="M16" s="16"/>
    </row>
    <row r="17" spans="1:14" s="21" customFormat="1" ht="18.75" x14ac:dyDescent="0.25">
      <c r="A17" s="16"/>
      <c r="B17" s="17">
        <v>14</v>
      </c>
      <c r="C17" s="1" t="s">
        <v>65</v>
      </c>
      <c r="D17" s="27">
        <v>71.930000000000007</v>
      </c>
      <c r="E17" s="13">
        <v>67.25</v>
      </c>
      <c r="F17" s="13">
        <v>71.459999999999994</v>
      </c>
      <c r="G17" s="13">
        <v>66.94</v>
      </c>
      <c r="H17" s="13">
        <v>55.45</v>
      </c>
      <c r="I17" s="13">
        <v>36.58</v>
      </c>
      <c r="J17" s="13">
        <v>49.46</v>
      </c>
      <c r="K17" s="19">
        <v>59.37</v>
      </c>
      <c r="L17" s="11">
        <v>62.07</v>
      </c>
      <c r="M17" s="16"/>
      <c r="N17" s="21">
        <f>51.01+4.44</f>
        <v>55.449999999999996</v>
      </c>
    </row>
    <row r="18" spans="1:14" s="21" customFormat="1" ht="18.75" customHeight="1" x14ac:dyDescent="0.25">
      <c r="A18" s="16">
        <v>1</v>
      </c>
      <c r="B18" s="17">
        <v>15</v>
      </c>
      <c r="C18" s="1" t="s">
        <v>66</v>
      </c>
      <c r="D18" s="27">
        <v>820.09</v>
      </c>
      <c r="E18" s="13">
        <v>694.6</v>
      </c>
      <c r="F18" s="13">
        <v>890.4</v>
      </c>
      <c r="G18" s="13">
        <v>791.75</v>
      </c>
      <c r="H18" s="13">
        <v>783.75</v>
      </c>
      <c r="I18" s="13">
        <v>297.18</v>
      </c>
      <c r="J18" s="13">
        <v>662.52</v>
      </c>
      <c r="K18" s="19">
        <v>624.86</v>
      </c>
      <c r="L18" s="29">
        <v>807.65</v>
      </c>
      <c r="M18" s="16"/>
    </row>
    <row r="19" spans="1:14" s="21" customFormat="1" ht="18.75" x14ac:dyDescent="0.25">
      <c r="A19" s="16"/>
      <c r="B19" s="17">
        <v>16</v>
      </c>
      <c r="C19" s="1" t="s">
        <v>67</v>
      </c>
      <c r="D19" s="27">
        <v>257.87</v>
      </c>
      <c r="E19" s="13">
        <v>177.02</v>
      </c>
      <c r="F19" s="13">
        <v>225.67</v>
      </c>
      <c r="G19" s="13">
        <v>202.84</v>
      </c>
      <c r="H19" s="13">
        <v>200.79</v>
      </c>
      <c r="I19" s="13">
        <v>76.14</v>
      </c>
      <c r="J19" s="13">
        <v>169.74</v>
      </c>
      <c r="K19" s="19">
        <v>156.22</v>
      </c>
      <c r="L19" s="11">
        <v>203.55</v>
      </c>
      <c r="M19" s="16"/>
    </row>
    <row r="20" spans="1:14" s="21" customFormat="1" ht="18.75" x14ac:dyDescent="0.25">
      <c r="A20" s="16">
        <v>1</v>
      </c>
      <c r="B20" s="17">
        <v>17</v>
      </c>
      <c r="C20" s="1" t="s">
        <v>9</v>
      </c>
      <c r="D20" s="27">
        <v>778.72</v>
      </c>
      <c r="E20" s="13">
        <v>535.04999999999995</v>
      </c>
      <c r="F20" s="13">
        <v>645.74</v>
      </c>
      <c r="G20" s="13">
        <v>563.61</v>
      </c>
      <c r="H20" s="13">
        <v>552.37</v>
      </c>
      <c r="I20" s="13">
        <v>75.25</v>
      </c>
      <c r="J20" s="13">
        <v>457.07</v>
      </c>
      <c r="K20" s="19">
        <v>368.29</v>
      </c>
      <c r="L20" s="22">
        <v>505.38</v>
      </c>
      <c r="M20" s="16"/>
    </row>
    <row r="21" spans="1:14" s="21" customFormat="1" ht="18.75" x14ac:dyDescent="0.25">
      <c r="A21" s="16">
        <v>1</v>
      </c>
      <c r="B21" s="17">
        <v>18</v>
      </c>
      <c r="C21" s="1" t="s">
        <v>10</v>
      </c>
      <c r="D21" s="27">
        <v>467.09</v>
      </c>
      <c r="E21" s="13">
        <v>376.28</v>
      </c>
      <c r="F21" s="13">
        <v>478.26</v>
      </c>
      <c r="G21" s="13">
        <v>447.79</v>
      </c>
      <c r="H21" s="13">
        <v>444.69</v>
      </c>
      <c r="I21" s="13">
        <v>73.61</v>
      </c>
      <c r="J21" s="13">
        <v>469.09</v>
      </c>
      <c r="K21" s="19">
        <v>382.11</v>
      </c>
      <c r="L21" s="18">
        <v>410.77</v>
      </c>
      <c r="M21" s="16"/>
    </row>
    <row r="22" spans="1:14" s="21" customFormat="1" ht="18.75" x14ac:dyDescent="0.25">
      <c r="A22" s="16"/>
      <c r="B22" s="17">
        <v>19</v>
      </c>
      <c r="C22" s="1" t="s">
        <v>11</v>
      </c>
      <c r="D22" s="16">
        <v>396.76</v>
      </c>
      <c r="E22" s="13">
        <v>373.32</v>
      </c>
      <c r="F22" s="13">
        <v>437.22</v>
      </c>
      <c r="G22" s="13">
        <v>380.85</v>
      </c>
      <c r="H22" s="13">
        <v>366.37</v>
      </c>
      <c r="I22" s="13">
        <v>134.55000000000001</v>
      </c>
      <c r="J22" s="13">
        <v>328.45</v>
      </c>
      <c r="K22" s="19">
        <v>301.35000000000002</v>
      </c>
      <c r="L22" s="18">
        <v>356.51</v>
      </c>
      <c r="M22" s="16"/>
    </row>
    <row r="23" spans="1:14" s="21" customFormat="1" ht="18.75" x14ac:dyDescent="0.25">
      <c r="A23" s="16"/>
      <c r="B23" s="17">
        <v>20</v>
      </c>
      <c r="C23" s="12" t="s">
        <v>92</v>
      </c>
      <c r="D23" s="12"/>
      <c r="E23" s="14"/>
      <c r="F23" s="14"/>
      <c r="G23" s="14"/>
      <c r="H23" s="14"/>
      <c r="I23" s="14"/>
      <c r="J23" s="14"/>
      <c r="K23" s="19">
        <v>216.65</v>
      </c>
      <c r="L23" s="9">
        <v>277.27999999999997</v>
      </c>
      <c r="M23" s="16"/>
    </row>
    <row r="24" spans="1:14" s="21" customFormat="1" ht="18.75" x14ac:dyDescent="0.25">
      <c r="A24" s="16"/>
      <c r="B24" s="17">
        <v>21</v>
      </c>
      <c r="C24" s="12" t="s">
        <v>93</v>
      </c>
      <c r="D24" s="12"/>
      <c r="E24" s="14"/>
      <c r="F24" s="14"/>
      <c r="G24" s="14"/>
      <c r="H24" s="14"/>
      <c r="I24" s="14"/>
      <c r="J24" s="14"/>
      <c r="K24" s="19">
        <v>199.65</v>
      </c>
      <c r="L24" s="9">
        <v>253.87</v>
      </c>
      <c r="M24" s="16"/>
    </row>
    <row r="25" spans="1:14" s="21" customFormat="1" ht="18.75" x14ac:dyDescent="0.25">
      <c r="A25" s="16"/>
      <c r="B25" s="17">
        <v>22</v>
      </c>
      <c r="C25" s="1" t="s">
        <v>12</v>
      </c>
      <c r="D25" s="27">
        <v>106.94999999999999</v>
      </c>
      <c r="E25" s="13">
        <v>69.239999999999995</v>
      </c>
      <c r="F25" s="13">
        <v>80.47</v>
      </c>
      <c r="G25" s="13">
        <v>73.63</v>
      </c>
      <c r="H25" s="13">
        <v>86.84</v>
      </c>
      <c r="I25" s="13">
        <v>14.67</v>
      </c>
      <c r="J25" s="13">
        <v>85.48</v>
      </c>
      <c r="K25" s="19">
        <v>70.59</v>
      </c>
      <c r="L25" s="9">
        <v>87.65</v>
      </c>
      <c r="M25" s="16"/>
    </row>
    <row r="26" spans="1:14" s="21" customFormat="1" ht="18.75" customHeight="1" x14ac:dyDescent="0.25">
      <c r="A26" s="16">
        <v>1</v>
      </c>
      <c r="B26" s="17">
        <v>23</v>
      </c>
      <c r="C26" s="1" t="s">
        <v>78</v>
      </c>
      <c r="D26" s="16">
        <v>81.13</v>
      </c>
      <c r="E26" s="13">
        <v>49.66</v>
      </c>
      <c r="F26" s="13">
        <v>53.2</v>
      </c>
      <c r="G26" s="13">
        <v>49</v>
      </c>
      <c r="H26" s="13">
        <v>46.32</v>
      </c>
      <c r="I26" s="13">
        <v>6.23</v>
      </c>
      <c r="J26" s="13">
        <v>55.87</v>
      </c>
      <c r="K26" s="19">
        <v>39.4</v>
      </c>
      <c r="L26" s="9">
        <v>47.22</v>
      </c>
      <c r="M26" s="16"/>
    </row>
    <row r="27" spans="1:14" s="21" customFormat="1" ht="18.75" x14ac:dyDescent="0.25">
      <c r="A27" s="16"/>
      <c r="B27" s="17">
        <v>24</v>
      </c>
      <c r="C27" s="1" t="s">
        <v>77</v>
      </c>
      <c r="D27" s="27">
        <v>81.2</v>
      </c>
      <c r="E27" s="13">
        <v>79.459999999999994</v>
      </c>
      <c r="F27" s="13">
        <v>85.11</v>
      </c>
      <c r="G27" s="13">
        <v>78.400000000000006</v>
      </c>
      <c r="H27" s="13">
        <v>74.099999999999994</v>
      </c>
      <c r="I27" s="13">
        <v>9.98</v>
      </c>
      <c r="J27" s="13">
        <v>89.38</v>
      </c>
      <c r="K27" s="19">
        <v>65.150000000000006</v>
      </c>
      <c r="L27" s="9">
        <v>81.23</v>
      </c>
      <c r="M27" s="16"/>
    </row>
    <row r="28" spans="1:14" s="21" customFormat="1" ht="18.75" x14ac:dyDescent="0.25">
      <c r="A28" s="16">
        <v>1</v>
      </c>
      <c r="B28" s="17">
        <v>25</v>
      </c>
      <c r="C28" s="1" t="s">
        <v>13</v>
      </c>
      <c r="D28" s="16">
        <v>510.44</v>
      </c>
      <c r="E28" s="13">
        <v>478.11</v>
      </c>
      <c r="F28" s="13">
        <v>537.15</v>
      </c>
      <c r="G28" s="13">
        <v>535.59</v>
      </c>
      <c r="H28" s="13">
        <v>497.31</v>
      </c>
      <c r="I28" s="13">
        <v>243.08</v>
      </c>
      <c r="J28" s="13">
        <v>431.22</v>
      </c>
      <c r="K28" s="19">
        <v>371.16</v>
      </c>
      <c r="L28" s="9">
        <v>547.16999999999996</v>
      </c>
      <c r="M28" s="16"/>
    </row>
    <row r="29" spans="1:14" s="21" customFormat="1" ht="18.75" x14ac:dyDescent="0.25">
      <c r="A29" s="16">
        <v>2</v>
      </c>
      <c r="B29" s="17">
        <v>26</v>
      </c>
      <c r="C29" s="1" t="s">
        <v>14</v>
      </c>
      <c r="D29" s="27">
        <v>754.79</v>
      </c>
      <c r="E29" s="13">
        <v>560.78</v>
      </c>
      <c r="F29" s="13">
        <v>673.8</v>
      </c>
      <c r="G29" s="13">
        <v>603.73</v>
      </c>
      <c r="H29" s="13">
        <v>685.61</v>
      </c>
      <c r="I29" s="13">
        <v>240.92</v>
      </c>
      <c r="J29" s="13">
        <v>545.82000000000005</v>
      </c>
      <c r="K29" s="19">
        <v>523.20000000000005</v>
      </c>
      <c r="L29" s="9">
        <v>594.54</v>
      </c>
      <c r="M29" s="16"/>
    </row>
    <row r="30" spans="1:14" s="21" customFormat="1" ht="18.75" hidden="1" x14ac:dyDescent="0.25">
      <c r="A30" s="16"/>
      <c r="B30" s="17">
        <v>27</v>
      </c>
      <c r="C30" s="12" t="s">
        <v>94</v>
      </c>
      <c r="D30" s="12"/>
      <c r="E30" s="14"/>
      <c r="F30" s="14"/>
      <c r="G30" s="14"/>
      <c r="H30" s="14"/>
      <c r="I30" s="14"/>
      <c r="J30" s="14"/>
      <c r="K30" s="19">
        <v>85.36</v>
      </c>
      <c r="L30" s="18"/>
      <c r="M30" s="16"/>
    </row>
    <row r="31" spans="1:14" s="21" customFormat="1" ht="18.75" x14ac:dyDescent="0.25">
      <c r="A31" s="16"/>
      <c r="B31" s="17">
        <v>28</v>
      </c>
      <c r="C31" s="12" t="s">
        <v>95</v>
      </c>
      <c r="D31" s="12"/>
      <c r="E31" s="14"/>
      <c r="F31" s="14"/>
      <c r="G31" s="14"/>
      <c r="H31" s="14"/>
      <c r="I31" s="14"/>
      <c r="J31" s="14"/>
      <c r="K31" s="19">
        <v>100.18</v>
      </c>
      <c r="L31" s="9">
        <v>114.09</v>
      </c>
      <c r="M31" s="16"/>
    </row>
    <row r="32" spans="1:14" s="21" customFormat="1" ht="18.75" x14ac:dyDescent="0.25">
      <c r="A32" s="16">
        <v>1</v>
      </c>
      <c r="B32" s="17">
        <v>29</v>
      </c>
      <c r="C32" s="1" t="s">
        <v>15</v>
      </c>
      <c r="D32" s="16">
        <v>697.72</v>
      </c>
      <c r="E32" s="13">
        <v>626.42999999999995</v>
      </c>
      <c r="F32" s="13">
        <v>756.33</v>
      </c>
      <c r="G32" s="13">
        <v>713.56</v>
      </c>
      <c r="H32" s="13">
        <v>708.08</v>
      </c>
      <c r="I32" s="13">
        <v>285.97000000000003</v>
      </c>
      <c r="J32" s="13">
        <v>542.41</v>
      </c>
      <c r="K32" s="19">
        <v>509</v>
      </c>
      <c r="L32" s="9">
        <v>653.86</v>
      </c>
      <c r="M32" s="16"/>
      <c r="N32" s="21">
        <f>691.17+16.91</f>
        <v>708.07999999999993</v>
      </c>
    </row>
    <row r="33" spans="1:13" s="21" customFormat="1" ht="18.75" hidden="1" x14ac:dyDescent="0.25">
      <c r="A33" s="16"/>
      <c r="B33" s="17">
        <v>30</v>
      </c>
      <c r="C33" s="12" t="s">
        <v>96</v>
      </c>
      <c r="D33" s="12"/>
      <c r="E33" s="14"/>
      <c r="F33" s="14"/>
      <c r="G33" s="14"/>
      <c r="H33" s="14"/>
      <c r="I33" s="14"/>
      <c r="J33" s="14"/>
      <c r="K33" s="19"/>
      <c r="L33" s="9"/>
      <c r="M33" s="16"/>
    </row>
    <row r="34" spans="1:13" s="21" customFormat="1" ht="18.75" x14ac:dyDescent="0.25">
      <c r="A34" s="16"/>
      <c r="B34" s="17">
        <v>31</v>
      </c>
      <c r="C34" s="1" t="s">
        <v>16</v>
      </c>
      <c r="D34" s="16">
        <v>48.7</v>
      </c>
      <c r="E34" s="13">
        <v>41.19</v>
      </c>
      <c r="F34" s="13">
        <v>57.44</v>
      </c>
      <c r="G34" s="13">
        <v>54.51</v>
      </c>
      <c r="H34" s="13">
        <v>47.54</v>
      </c>
      <c r="I34" s="13">
        <v>30.57</v>
      </c>
      <c r="J34" s="13">
        <v>110.32</v>
      </c>
      <c r="K34" s="19">
        <v>35.619999999999997</v>
      </c>
      <c r="L34" s="9">
        <v>36.229999999999997</v>
      </c>
      <c r="M34" s="16"/>
    </row>
    <row r="35" spans="1:13" s="21" customFormat="1" ht="18.75" x14ac:dyDescent="0.25">
      <c r="A35" s="16">
        <v>1</v>
      </c>
      <c r="B35" s="17">
        <v>32</v>
      </c>
      <c r="C35" s="1" t="s">
        <v>17</v>
      </c>
      <c r="D35" s="27">
        <v>681.27</v>
      </c>
      <c r="E35" s="13">
        <v>633.96</v>
      </c>
      <c r="F35" s="13">
        <v>728.12</v>
      </c>
      <c r="G35" s="13">
        <v>736.49</v>
      </c>
      <c r="H35" s="13">
        <v>637.83000000000004</v>
      </c>
      <c r="I35" s="13">
        <v>235.94</v>
      </c>
      <c r="J35" s="13">
        <v>430.37</v>
      </c>
      <c r="K35" s="19">
        <v>420.25</v>
      </c>
      <c r="L35" s="9">
        <v>488.12</v>
      </c>
      <c r="M35" s="16"/>
    </row>
    <row r="36" spans="1:13" s="21" customFormat="1" ht="18.75" x14ac:dyDescent="0.25">
      <c r="A36" s="16"/>
      <c r="B36" s="17">
        <v>33</v>
      </c>
      <c r="C36" s="12" t="s">
        <v>101</v>
      </c>
      <c r="D36" s="12"/>
      <c r="E36" s="14"/>
      <c r="F36" s="14"/>
      <c r="G36" s="14"/>
      <c r="H36" s="14"/>
      <c r="I36" s="14"/>
      <c r="J36" s="14"/>
      <c r="K36" s="19">
        <v>210.88</v>
      </c>
      <c r="L36" s="9">
        <v>252.56</v>
      </c>
      <c r="M36" s="16"/>
    </row>
    <row r="37" spans="1:13" s="21" customFormat="1" ht="18.75" x14ac:dyDescent="0.25">
      <c r="A37" s="16"/>
      <c r="B37" s="17">
        <v>34</v>
      </c>
      <c r="C37" s="12" t="s">
        <v>102</v>
      </c>
      <c r="D37" s="12"/>
      <c r="E37" s="14"/>
      <c r="F37" s="14"/>
      <c r="G37" s="14"/>
      <c r="H37" s="14"/>
      <c r="I37" s="14"/>
      <c r="J37" s="14"/>
      <c r="K37" s="19">
        <v>199.25</v>
      </c>
      <c r="L37" s="9">
        <v>232.67</v>
      </c>
      <c r="M37" s="16"/>
    </row>
    <row r="38" spans="1:13" s="21" customFormat="1" ht="18.75" x14ac:dyDescent="0.25">
      <c r="A38" s="16"/>
      <c r="B38" s="17">
        <v>35</v>
      </c>
      <c r="C38" s="12" t="s">
        <v>103</v>
      </c>
      <c r="D38" s="12"/>
      <c r="E38" s="14"/>
      <c r="F38" s="14"/>
      <c r="G38" s="14"/>
      <c r="H38" s="14"/>
      <c r="I38" s="14"/>
      <c r="J38" s="14"/>
      <c r="K38" s="19">
        <v>19.93</v>
      </c>
      <c r="L38" s="9">
        <v>23.86</v>
      </c>
      <c r="M38" s="16"/>
    </row>
    <row r="39" spans="1:13" s="21" customFormat="1" ht="18.75" x14ac:dyDescent="0.25">
      <c r="A39" s="16"/>
      <c r="B39" s="17">
        <v>36</v>
      </c>
      <c r="C39" s="12" t="s">
        <v>104</v>
      </c>
      <c r="D39" s="12"/>
      <c r="E39" s="14"/>
      <c r="F39" s="14"/>
      <c r="G39" s="14"/>
      <c r="H39" s="14"/>
      <c r="I39" s="14"/>
      <c r="J39" s="14"/>
      <c r="K39" s="19">
        <v>92.98</v>
      </c>
      <c r="L39" s="9">
        <v>109.37</v>
      </c>
      <c r="M39" s="16"/>
    </row>
    <row r="40" spans="1:13" s="21" customFormat="1" ht="18.75" x14ac:dyDescent="0.25">
      <c r="A40" s="16"/>
      <c r="B40" s="17">
        <v>37</v>
      </c>
      <c r="C40" s="12" t="s">
        <v>105</v>
      </c>
      <c r="D40" s="12"/>
      <c r="E40" s="14"/>
      <c r="F40" s="14"/>
      <c r="G40" s="14"/>
      <c r="H40" s="14"/>
      <c r="I40" s="14"/>
      <c r="J40" s="14"/>
      <c r="K40" s="19">
        <v>119.55</v>
      </c>
      <c r="L40" s="9">
        <v>182.96</v>
      </c>
      <c r="M40" s="16"/>
    </row>
    <row r="41" spans="1:13" s="21" customFormat="1" ht="18.75" x14ac:dyDescent="0.25">
      <c r="A41" s="16"/>
      <c r="B41" s="17">
        <v>38</v>
      </c>
      <c r="C41" s="12" t="s">
        <v>106</v>
      </c>
      <c r="D41" s="12"/>
      <c r="E41" s="14"/>
      <c r="F41" s="14"/>
      <c r="G41" s="14"/>
      <c r="H41" s="14"/>
      <c r="I41" s="14"/>
      <c r="J41" s="14"/>
      <c r="K41" s="19">
        <v>151.1</v>
      </c>
      <c r="L41" s="9">
        <v>180.96</v>
      </c>
      <c r="M41" s="16"/>
    </row>
    <row r="42" spans="1:13" s="21" customFormat="1" ht="18.75" x14ac:dyDescent="0.25">
      <c r="A42" s="16">
        <v>1</v>
      </c>
      <c r="B42" s="17">
        <v>39</v>
      </c>
      <c r="C42" s="1" t="s">
        <v>18</v>
      </c>
      <c r="D42" s="27">
        <v>784.77</v>
      </c>
      <c r="E42" s="13">
        <v>393.19</v>
      </c>
      <c r="F42" s="13">
        <v>488.57</v>
      </c>
      <c r="G42" s="13">
        <v>460.64</v>
      </c>
      <c r="H42" s="13">
        <v>472.36</v>
      </c>
      <c r="I42" s="13">
        <v>267.86</v>
      </c>
      <c r="J42" s="13">
        <v>337.91</v>
      </c>
      <c r="K42" s="19">
        <v>310.02</v>
      </c>
      <c r="L42" s="9">
        <v>395.4</v>
      </c>
      <c r="M42" s="16"/>
    </row>
    <row r="43" spans="1:13" s="21" customFormat="1" ht="18.75" x14ac:dyDescent="0.25">
      <c r="A43" s="16">
        <v>1</v>
      </c>
      <c r="B43" s="17">
        <v>40</v>
      </c>
      <c r="C43" s="1" t="s">
        <v>19</v>
      </c>
      <c r="D43" s="27">
        <v>1297.3</v>
      </c>
      <c r="E43" s="13">
        <v>842.26</v>
      </c>
      <c r="F43" s="13">
        <v>1045.8</v>
      </c>
      <c r="G43" s="13">
        <v>942.05</v>
      </c>
      <c r="H43" s="13">
        <v>975.78</v>
      </c>
      <c r="I43" s="13">
        <v>493.06</v>
      </c>
      <c r="J43" s="13">
        <v>739.39</v>
      </c>
      <c r="K43" s="19">
        <v>703.07</v>
      </c>
      <c r="L43" s="9">
        <v>840.99</v>
      </c>
      <c r="M43" s="16"/>
    </row>
    <row r="44" spans="1:13" s="21" customFormat="1" ht="18.75" customHeight="1" x14ac:dyDescent="0.25">
      <c r="A44" s="16"/>
      <c r="B44" s="17">
        <v>41</v>
      </c>
      <c r="C44" s="1" t="s">
        <v>87</v>
      </c>
      <c r="D44" s="16">
        <v>7.01</v>
      </c>
      <c r="E44" s="13">
        <v>5.62</v>
      </c>
      <c r="F44" s="13">
        <v>7.64</v>
      </c>
      <c r="G44" s="13">
        <v>6.8</v>
      </c>
      <c r="H44" s="13">
        <v>6.92</v>
      </c>
      <c r="I44" s="13">
        <v>2.5</v>
      </c>
      <c r="J44" s="13">
        <v>6.22</v>
      </c>
      <c r="K44" s="19">
        <v>7.24</v>
      </c>
      <c r="L44" s="9">
        <v>7.96</v>
      </c>
      <c r="M44" s="16"/>
    </row>
    <row r="45" spans="1:13" s="21" customFormat="1" ht="18.75" x14ac:dyDescent="0.25">
      <c r="A45" s="16"/>
      <c r="B45" s="17">
        <v>42</v>
      </c>
      <c r="C45" s="1" t="s">
        <v>88</v>
      </c>
      <c r="D45" s="16">
        <v>133.19</v>
      </c>
      <c r="E45" s="13">
        <v>106.81</v>
      </c>
      <c r="F45" s="13">
        <v>141.32</v>
      </c>
      <c r="G45" s="13">
        <v>132.5</v>
      </c>
      <c r="H45" s="13">
        <v>134.85</v>
      </c>
      <c r="I45" s="13">
        <v>48.71</v>
      </c>
      <c r="J45" s="13">
        <v>121.28</v>
      </c>
      <c r="K45" s="19">
        <v>141.19</v>
      </c>
      <c r="L45" s="9">
        <v>155.12</v>
      </c>
      <c r="M45" s="16"/>
    </row>
    <row r="46" spans="1:13" s="21" customFormat="1" ht="18.75" x14ac:dyDescent="0.25">
      <c r="A46" s="16">
        <v>1</v>
      </c>
      <c r="B46" s="17">
        <v>43</v>
      </c>
      <c r="C46" s="1" t="s">
        <v>20</v>
      </c>
      <c r="D46" s="16">
        <v>306.3</v>
      </c>
      <c r="E46" s="13">
        <v>284.66000000000003</v>
      </c>
      <c r="F46" s="13">
        <v>319.81</v>
      </c>
      <c r="G46" s="13">
        <v>294.76</v>
      </c>
      <c r="H46" s="13">
        <v>300.98</v>
      </c>
      <c r="I46" s="13">
        <v>119.93</v>
      </c>
      <c r="J46" s="13">
        <v>244.5</v>
      </c>
      <c r="K46" s="19">
        <v>216.3</v>
      </c>
      <c r="L46" s="9">
        <v>298.22000000000003</v>
      </c>
      <c r="M46" s="16"/>
    </row>
    <row r="47" spans="1:13" s="21" customFormat="1" ht="18.75" x14ac:dyDescent="0.25">
      <c r="A47" s="16"/>
      <c r="B47" s="17">
        <v>44</v>
      </c>
      <c r="C47" s="12" t="s">
        <v>97</v>
      </c>
      <c r="D47" s="12"/>
      <c r="E47" s="14"/>
      <c r="F47" s="14"/>
      <c r="G47" s="14"/>
      <c r="H47" s="14"/>
      <c r="I47" s="14"/>
      <c r="J47" s="14"/>
      <c r="K47" s="19">
        <v>139.63999999999999</v>
      </c>
      <c r="L47" s="9">
        <v>168.75</v>
      </c>
      <c r="M47" s="16"/>
    </row>
    <row r="48" spans="1:13" s="21" customFormat="1" ht="18.75" x14ac:dyDescent="0.25">
      <c r="A48" s="16"/>
      <c r="B48" s="17">
        <v>45</v>
      </c>
      <c r="C48" s="12" t="s">
        <v>98</v>
      </c>
      <c r="D48" s="12"/>
      <c r="E48" s="14"/>
      <c r="F48" s="14"/>
      <c r="G48" s="14"/>
      <c r="H48" s="14"/>
      <c r="I48" s="14"/>
      <c r="J48" s="14"/>
      <c r="K48" s="19">
        <v>144.44999999999999</v>
      </c>
      <c r="L48" s="9">
        <v>174.57</v>
      </c>
      <c r="M48" s="16"/>
    </row>
    <row r="49" spans="1:21" s="21" customFormat="1" ht="18.75" x14ac:dyDescent="0.25">
      <c r="A49" s="16"/>
      <c r="B49" s="17">
        <v>46</v>
      </c>
      <c r="C49" s="12" t="s">
        <v>99</v>
      </c>
      <c r="D49" s="12"/>
      <c r="E49" s="14"/>
      <c r="F49" s="14"/>
      <c r="G49" s="14"/>
      <c r="H49" s="14"/>
      <c r="I49" s="14"/>
      <c r="J49" s="14"/>
      <c r="K49" s="19">
        <v>72.23</v>
      </c>
      <c r="L49" s="9">
        <v>83.41</v>
      </c>
      <c r="M49" s="16"/>
    </row>
    <row r="50" spans="1:21" s="21" customFormat="1" ht="18.75" x14ac:dyDescent="0.25">
      <c r="A50" s="16">
        <v>1</v>
      </c>
      <c r="B50" s="17">
        <v>47</v>
      </c>
      <c r="C50" s="1" t="s">
        <v>21</v>
      </c>
      <c r="D50" s="16">
        <v>304.27</v>
      </c>
      <c r="E50" s="13">
        <v>292.14</v>
      </c>
      <c r="F50" s="13">
        <v>350.09</v>
      </c>
      <c r="G50" s="13">
        <v>304.39</v>
      </c>
      <c r="H50" s="13">
        <v>281.41000000000003</v>
      </c>
      <c r="I50" s="13">
        <v>140.16999999999999</v>
      </c>
      <c r="J50" s="13">
        <v>267.72000000000003</v>
      </c>
      <c r="K50" s="19">
        <v>247.14</v>
      </c>
      <c r="L50" s="9">
        <v>281.08</v>
      </c>
      <c r="M50" s="16"/>
      <c r="N50" s="21">
        <f>259.32+22.09</f>
        <v>281.40999999999997</v>
      </c>
    </row>
    <row r="51" spans="1:21" s="21" customFormat="1" ht="18.75" x14ac:dyDescent="0.25">
      <c r="A51" s="16"/>
      <c r="B51" s="17">
        <v>48</v>
      </c>
      <c r="C51" s="1" t="s">
        <v>22</v>
      </c>
      <c r="D51" s="16">
        <v>96.89</v>
      </c>
      <c r="E51" s="13">
        <v>90.95</v>
      </c>
      <c r="F51" s="13">
        <v>110.03</v>
      </c>
      <c r="G51" s="13">
        <v>95.66</v>
      </c>
      <c r="H51" s="13">
        <v>94.53</v>
      </c>
      <c r="I51" s="13">
        <v>44.05</v>
      </c>
      <c r="J51" s="13">
        <v>84.14</v>
      </c>
      <c r="K51" s="19">
        <v>84.73</v>
      </c>
      <c r="L51" s="9">
        <v>96.37</v>
      </c>
      <c r="M51" s="16"/>
    </row>
    <row r="52" spans="1:21" s="21" customFormat="1" ht="18.75" x14ac:dyDescent="0.25">
      <c r="A52" s="16">
        <v>1</v>
      </c>
      <c r="B52" s="17">
        <v>49</v>
      </c>
      <c r="C52" s="1" t="s">
        <v>23</v>
      </c>
      <c r="D52" s="27">
        <v>307.36</v>
      </c>
      <c r="E52" s="13">
        <v>182.05</v>
      </c>
      <c r="F52" s="13">
        <v>226.21</v>
      </c>
      <c r="G52" s="13">
        <v>193.52</v>
      </c>
      <c r="H52" s="13">
        <v>195.37</v>
      </c>
      <c r="I52" s="13">
        <v>70.16</v>
      </c>
      <c r="J52" s="13">
        <v>161.47</v>
      </c>
      <c r="K52" s="19">
        <v>137.85</v>
      </c>
      <c r="L52" s="9">
        <v>181.85</v>
      </c>
      <c r="M52" s="16"/>
    </row>
    <row r="53" spans="1:21" s="21" customFormat="1" ht="18.75" x14ac:dyDescent="0.25">
      <c r="A53" s="16">
        <v>1</v>
      </c>
      <c r="B53" s="17">
        <v>50</v>
      </c>
      <c r="C53" s="1" t="s">
        <v>24</v>
      </c>
      <c r="D53" s="16">
        <v>195.87</v>
      </c>
      <c r="E53" s="13">
        <v>156.59</v>
      </c>
      <c r="F53" s="13">
        <v>184.83</v>
      </c>
      <c r="G53" s="13">
        <v>183.08</v>
      </c>
      <c r="H53" s="13">
        <v>175.19</v>
      </c>
      <c r="I53" s="13">
        <v>79.05</v>
      </c>
      <c r="J53" s="13">
        <v>139.03</v>
      </c>
      <c r="K53" s="19">
        <v>143.02000000000001</v>
      </c>
      <c r="L53" s="9">
        <v>155.61000000000001</v>
      </c>
      <c r="M53" s="16"/>
    </row>
    <row r="54" spans="1:21" s="21" customFormat="1" ht="18.75" x14ac:dyDescent="0.25">
      <c r="A54" s="16"/>
      <c r="B54" s="17">
        <v>51</v>
      </c>
      <c r="C54" s="1" t="s">
        <v>25</v>
      </c>
      <c r="D54" s="16">
        <v>147.80000000000001</v>
      </c>
      <c r="E54" s="13">
        <v>128.54</v>
      </c>
      <c r="F54" s="13">
        <v>156.38999999999999</v>
      </c>
      <c r="G54" s="13">
        <v>154.91999999999999</v>
      </c>
      <c r="H54" s="13">
        <v>129.85</v>
      </c>
      <c r="I54" s="13">
        <v>66.88</v>
      </c>
      <c r="J54" s="13">
        <v>117.64</v>
      </c>
      <c r="K54" s="19">
        <v>119.18</v>
      </c>
      <c r="L54" s="9">
        <v>129.66999999999999</v>
      </c>
      <c r="M54" s="16"/>
      <c r="N54" s="21">
        <f>121.5+8.35</f>
        <v>129.85</v>
      </c>
    </row>
    <row r="55" spans="1:21" s="21" customFormat="1" ht="18.75" x14ac:dyDescent="0.25">
      <c r="A55" s="16">
        <v>1</v>
      </c>
      <c r="B55" s="17">
        <v>52</v>
      </c>
      <c r="C55" s="1" t="s">
        <v>26</v>
      </c>
      <c r="D55" s="16">
        <v>264.55</v>
      </c>
      <c r="E55" s="13">
        <v>222.35</v>
      </c>
      <c r="F55" s="13">
        <v>269.81</v>
      </c>
      <c r="G55" s="13">
        <v>247.27</v>
      </c>
      <c r="H55" s="13">
        <v>246.84</v>
      </c>
      <c r="I55" s="13">
        <v>108.29</v>
      </c>
      <c r="J55" s="13">
        <v>195.75</v>
      </c>
      <c r="K55" s="19">
        <v>175.81</v>
      </c>
      <c r="L55" s="9">
        <v>250.92</v>
      </c>
      <c r="M55" s="16"/>
    </row>
    <row r="56" spans="1:21" s="21" customFormat="1" ht="18.75" x14ac:dyDescent="0.25">
      <c r="A56" s="16">
        <v>5</v>
      </c>
      <c r="B56" s="17">
        <v>53</v>
      </c>
      <c r="C56" s="1" t="s">
        <v>27</v>
      </c>
      <c r="D56" s="16">
        <v>2971.88</v>
      </c>
      <c r="E56" s="13">
        <v>2748.06</v>
      </c>
      <c r="F56" s="13">
        <v>3363.45</v>
      </c>
      <c r="G56" s="13">
        <v>3058.59</v>
      </c>
      <c r="H56" s="13">
        <v>2988.32</v>
      </c>
      <c r="I56" s="13">
        <v>991.82</v>
      </c>
      <c r="J56" s="13">
        <v>2167.52</v>
      </c>
      <c r="K56" s="19">
        <f>528.01+277.49+600.38+407.13+312.59</f>
        <v>2125.6000000000004</v>
      </c>
      <c r="L56" s="18">
        <f>699.24+383.8+813.9+446.99+358.04</f>
        <v>2701.9700000000003</v>
      </c>
      <c r="M56" s="16"/>
    </row>
    <row r="57" spans="1:21" s="21" customFormat="1" ht="18.75" customHeight="1" x14ac:dyDescent="0.25">
      <c r="A57" s="16">
        <v>8</v>
      </c>
      <c r="B57" s="17">
        <v>54</v>
      </c>
      <c r="C57" s="1" t="s">
        <v>73</v>
      </c>
      <c r="D57" s="16">
        <v>2659.06</v>
      </c>
      <c r="E57" s="13">
        <v>2214.38</v>
      </c>
      <c r="F57" s="13">
        <v>2906.92</v>
      </c>
      <c r="G57" s="13">
        <v>2606.34</v>
      </c>
      <c r="H57" s="13">
        <v>2550.67</v>
      </c>
      <c r="I57" s="13">
        <v>1036.6199999999999</v>
      </c>
      <c r="J57" s="13">
        <v>2066.11</v>
      </c>
      <c r="K57" s="19">
        <v>2026.2</v>
      </c>
      <c r="L57" s="9">
        <v>2594.6799999999998</v>
      </c>
      <c r="M57" s="16"/>
    </row>
    <row r="58" spans="1:21" s="21" customFormat="1" ht="18.75" x14ac:dyDescent="0.25">
      <c r="A58" s="16"/>
      <c r="B58" s="17">
        <v>55</v>
      </c>
      <c r="C58" s="1" t="s">
        <v>83</v>
      </c>
      <c r="D58" s="16">
        <v>3160.97</v>
      </c>
      <c r="E58" s="13">
        <v>2635.27</v>
      </c>
      <c r="F58" s="13">
        <v>3467.22</v>
      </c>
      <c r="G58" s="13">
        <v>3107.75</v>
      </c>
      <c r="H58" s="13">
        <v>3023.52</v>
      </c>
      <c r="I58" s="13">
        <v>1236.05</v>
      </c>
      <c r="J58" s="13">
        <v>2463.6</v>
      </c>
      <c r="K58" s="19">
        <v>2397.6999999999998</v>
      </c>
      <c r="L58" s="9">
        <v>3070.42</v>
      </c>
      <c r="M58" s="16"/>
    </row>
    <row r="59" spans="1:21" s="21" customFormat="1" ht="18.75" x14ac:dyDescent="0.25">
      <c r="A59" s="16">
        <v>2</v>
      </c>
      <c r="B59" s="17">
        <v>56</v>
      </c>
      <c r="C59" s="1" t="s">
        <v>28</v>
      </c>
      <c r="D59" s="16">
        <v>1040.57</v>
      </c>
      <c r="E59" s="13">
        <v>938.62</v>
      </c>
      <c r="F59" s="13">
        <v>1096.72</v>
      </c>
      <c r="G59" s="13">
        <v>1029.99</v>
      </c>
      <c r="H59" s="13">
        <v>1023.4</v>
      </c>
      <c r="I59" s="13">
        <v>399.1</v>
      </c>
      <c r="J59" s="13">
        <v>865.18</v>
      </c>
      <c r="K59" s="19">
        <f>476.49+264.81</f>
        <v>741.3</v>
      </c>
      <c r="L59" s="9">
        <f>712.99+309.41</f>
        <v>1022.4000000000001</v>
      </c>
      <c r="M59" s="16"/>
    </row>
    <row r="60" spans="1:21" s="21" customFormat="1" ht="18.75" x14ac:dyDescent="0.25">
      <c r="A60" s="16">
        <v>5</v>
      </c>
      <c r="B60" s="17">
        <v>57</v>
      </c>
      <c r="C60" s="1" t="s">
        <v>29</v>
      </c>
      <c r="D60" s="16">
        <v>2816.9</v>
      </c>
      <c r="E60" s="13">
        <v>2426.9900000000002</v>
      </c>
      <c r="F60" s="13">
        <v>3025.12</v>
      </c>
      <c r="G60" s="13">
        <v>2693.38</v>
      </c>
      <c r="H60" s="13">
        <v>2707.87</v>
      </c>
      <c r="I60" s="13">
        <v>1039.01</v>
      </c>
      <c r="J60" s="13">
        <v>2308.59</v>
      </c>
      <c r="K60" s="19">
        <f>335.67+652.93+226.73+561.16+287.08</f>
        <v>2063.5699999999997</v>
      </c>
      <c r="L60" s="9">
        <f>408.17+945.09+345.52+759.57+357.93</f>
        <v>2816.2799999999997</v>
      </c>
      <c r="M60" s="16"/>
    </row>
    <row r="61" spans="1:21" s="21" customFormat="1" ht="18.75" x14ac:dyDescent="0.25">
      <c r="A61" s="16">
        <v>3</v>
      </c>
      <c r="B61" s="17">
        <v>58</v>
      </c>
      <c r="C61" s="1" t="s">
        <v>30</v>
      </c>
      <c r="D61" s="16">
        <v>2278.1999999999998</v>
      </c>
      <c r="E61" s="13">
        <v>2070.4699999999998</v>
      </c>
      <c r="F61" s="13">
        <v>2318.3000000000002</v>
      </c>
      <c r="G61" s="13">
        <v>2485.9499999999998</v>
      </c>
      <c r="H61" s="13">
        <v>1828.26</v>
      </c>
      <c r="I61" s="13">
        <v>527.39</v>
      </c>
      <c r="J61" s="13">
        <v>1005.23</v>
      </c>
      <c r="K61" s="19">
        <f>397.85+659.39</f>
        <v>1057.24</v>
      </c>
      <c r="L61" s="9">
        <f>567.33+818.86</f>
        <v>1386.19</v>
      </c>
      <c r="M61" s="16"/>
    </row>
    <row r="62" spans="1:21" s="21" customFormat="1" ht="18.75" x14ac:dyDescent="0.25">
      <c r="A62" s="16">
        <v>1</v>
      </c>
      <c r="B62" s="17">
        <v>59</v>
      </c>
      <c r="C62" s="1" t="s">
        <v>31</v>
      </c>
      <c r="D62" s="16">
        <v>930.29</v>
      </c>
      <c r="E62" s="13">
        <v>932.88</v>
      </c>
      <c r="F62" s="13">
        <v>1080.4100000000001</v>
      </c>
      <c r="G62" s="13">
        <v>1011.08</v>
      </c>
      <c r="H62" s="13">
        <v>856.54</v>
      </c>
      <c r="I62" s="13">
        <v>286.58</v>
      </c>
      <c r="J62" s="13">
        <v>502.73</v>
      </c>
      <c r="K62" s="19">
        <v>546.67999999999995</v>
      </c>
      <c r="L62" s="9">
        <v>678.73</v>
      </c>
      <c r="M62" s="16"/>
    </row>
    <row r="63" spans="1:21" s="21" customFormat="1" ht="18.75" x14ac:dyDescent="0.25">
      <c r="A63" s="16"/>
      <c r="B63" s="17">
        <v>60</v>
      </c>
      <c r="C63" s="12" t="s">
        <v>107</v>
      </c>
      <c r="D63" s="12"/>
      <c r="E63" s="14"/>
      <c r="F63" s="14"/>
      <c r="G63" s="14"/>
      <c r="H63" s="14"/>
      <c r="I63" s="14"/>
      <c r="J63" s="14"/>
      <c r="K63" s="19">
        <v>2979.92</v>
      </c>
      <c r="L63" s="9">
        <v>3831.24</v>
      </c>
      <c r="M63" s="16"/>
    </row>
    <row r="64" spans="1:21" s="21" customFormat="1" ht="18.75" x14ac:dyDescent="0.25">
      <c r="A64" s="16"/>
      <c r="B64" s="17">
        <v>61</v>
      </c>
      <c r="C64" s="12" t="s">
        <v>108</v>
      </c>
      <c r="D64" s="12"/>
      <c r="E64" s="14"/>
      <c r="F64" s="14"/>
      <c r="G64" s="14"/>
      <c r="H64" s="14"/>
      <c r="I64" s="14"/>
      <c r="J64" s="14"/>
      <c r="K64" s="19">
        <v>618.84</v>
      </c>
      <c r="L64" s="9">
        <v>798.52</v>
      </c>
      <c r="M64" s="16"/>
      <c r="U64" s="20"/>
    </row>
    <row r="65" spans="1:21" s="21" customFormat="1" ht="18.75" x14ac:dyDescent="0.25">
      <c r="A65" s="16"/>
      <c r="B65" s="17">
        <v>62</v>
      </c>
      <c r="C65" s="12" t="s">
        <v>109</v>
      </c>
      <c r="D65" s="12"/>
      <c r="E65" s="14"/>
      <c r="F65" s="14"/>
      <c r="G65" s="14"/>
      <c r="H65" s="14"/>
      <c r="I65" s="14"/>
      <c r="J65" s="14"/>
      <c r="K65" s="19">
        <v>614.52</v>
      </c>
      <c r="L65" s="9">
        <v>792.96</v>
      </c>
      <c r="M65" s="16"/>
      <c r="U65" s="20"/>
    </row>
    <row r="66" spans="1:21" s="21" customFormat="1" ht="18.75" customHeight="1" x14ac:dyDescent="0.25">
      <c r="A66" s="16">
        <v>4</v>
      </c>
      <c r="B66" s="17">
        <v>63</v>
      </c>
      <c r="C66" s="1" t="s">
        <v>79</v>
      </c>
      <c r="D66" s="16">
        <v>764.45</v>
      </c>
      <c r="E66" s="13">
        <v>729.59</v>
      </c>
      <c r="F66" s="13">
        <v>799.26</v>
      </c>
      <c r="G66" s="13">
        <v>731.22</v>
      </c>
      <c r="H66" s="13">
        <v>656.52</v>
      </c>
      <c r="I66" s="13">
        <v>202.38</v>
      </c>
      <c r="J66" s="13">
        <v>493.03</v>
      </c>
      <c r="K66" s="19">
        <v>496.17</v>
      </c>
      <c r="L66" s="9">
        <v>630.26</v>
      </c>
      <c r="M66" s="16"/>
    </row>
    <row r="67" spans="1:21" s="21" customFormat="1" ht="18.75" x14ac:dyDescent="0.25">
      <c r="A67" s="16"/>
      <c r="B67" s="17">
        <v>64</v>
      </c>
      <c r="C67" s="1" t="s">
        <v>80</v>
      </c>
      <c r="D67" s="16">
        <v>732.39</v>
      </c>
      <c r="E67" s="13">
        <v>698.99</v>
      </c>
      <c r="F67" s="13">
        <v>765.96</v>
      </c>
      <c r="G67" s="13">
        <v>698.41</v>
      </c>
      <c r="H67" s="13">
        <v>627.05999999999995</v>
      </c>
      <c r="I67" s="13">
        <v>193.3</v>
      </c>
      <c r="J67" s="13">
        <v>470.91</v>
      </c>
      <c r="K67" s="19">
        <v>481.95</v>
      </c>
      <c r="L67" s="9">
        <v>616.07000000000005</v>
      </c>
      <c r="M67" s="16"/>
      <c r="U67" s="20"/>
    </row>
    <row r="68" spans="1:21" s="21" customFormat="1" ht="18.75" x14ac:dyDescent="0.25">
      <c r="A68" s="16"/>
      <c r="B68" s="17">
        <v>65</v>
      </c>
      <c r="C68" s="1" t="s">
        <v>81</v>
      </c>
      <c r="D68" s="16">
        <v>757.05</v>
      </c>
      <c r="E68" s="13">
        <v>727.24</v>
      </c>
      <c r="F68" s="13">
        <v>789.02</v>
      </c>
      <c r="G68" s="13">
        <v>719.5</v>
      </c>
      <c r="H68" s="13">
        <v>646</v>
      </c>
      <c r="I68" s="13">
        <v>199.14</v>
      </c>
      <c r="J68" s="13">
        <v>485.13</v>
      </c>
      <c r="K68" s="19">
        <v>485.11</v>
      </c>
      <c r="L68" s="9">
        <v>624.17999999999995</v>
      </c>
      <c r="M68" s="16"/>
      <c r="U68" s="20"/>
    </row>
    <row r="69" spans="1:21" s="21" customFormat="1" ht="18.75" x14ac:dyDescent="0.25">
      <c r="A69" s="16"/>
      <c r="B69" s="17">
        <v>66</v>
      </c>
      <c r="C69" s="1" t="s">
        <v>82</v>
      </c>
      <c r="D69" s="16">
        <v>619.15</v>
      </c>
      <c r="E69" s="13">
        <v>543.66999999999996</v>
      </c>
      <c r="F69" s="13">
        <v>599.45000000000005</v>
      </c>
      <c r="G69" s="13">
        <v>546.07000000000005</v>
      </c>
      <c r="H69" s="13">
        <v>490.28</v>
      </c>
      <c r="I69" s="13">
        <v>151.13999999999999</v>
      </c>
      <c r="J69" s="13">
        <v>368.19</v>
      </c>
      <c r="K69" s="19">
        <v>372.92</v>
      </c>
      <c r="L69" s="9">
        <v>478.27</v>
      </c>
      <c r="M69" s="16"/>
    </row>
    <row r="70" spans="1:21" s="21" customFormat="1" ht="18.75" x14ac:dyDescent="0.25">
      <c r="A70" s="16">
        <v>1</v>
      </c>
      <c r="B70" s="17">
        <v>67</v>
      </c>
      <c r="C70" s="1" t="s">
        <v>32</v>
      </c>
      <c r="D70" s="13">
        <v>1137.9000000000001</v>
      </c>
      <c r="E70" s="13">
        <v>992.49</v>
      </c>
      <c r="F70" s="13">
        <v>1140.1300000000001</v>
      </c>
      <c r="G70" s="13">
        <v>1067.6600000000001</v>
      </c>
      <c r="H70" s="13">
        <v>942.3</v>
      </c>
      <c r="I70" s="13">
        <v>427.32</v>
      </c>
      <c r="J70" s="13">
        <v>766.46</v>
      </c>
      <c r="K70" s="19">
        <v>789.65</v>
      </c>
      <c r="L70" s="9">
        <v>804.95</v>
      </c>
      <c r="M70" s="16"/>
    </row>
    <row r="71" spans="1:21" s="21" customFormat="1" ht="18.75" x14ac:dyDescent="0.25">
      <c r="A71" s="16">
        <v>1</v>
      </c>
      <c r="B71" s="17">
        <v>68</v>
      </c>
      <c r="C71" s="1" t="s">
        <v>33</v>
      </c>
      <c r="D71" s="27">
        <v>568.68000000000006</v>
      </c>
      <c r="E71" s="13">
        <v>532.76</v>
      </c>
      <c r="F71" s="13">
        <v>618.84</v>
      </c>
      <c r="G71" s="13">
        <v>535.20000000000005</v>
      </c>
      <c r="H71" s="13">
        <v>530.64</v>
      </c>
      <c r="I71" s="13">
        <v>228.93</v>
      </c>
      <c r="J71" s="13">
        <v>379</v>
      </c>
      <c r="K71" s="19">
        <v>492.43</v>
      </c>
      <c r="L71" s="9">
        <v>520.26</v>
      </c>
      <c r="M71" s="16"/>
    </row>
    <row r="72" spans="1:21" s="21" customFormat="1" ht="18.75" x14ac:dyDescent="0.25">
      <c r="A72" s="16">
        <v>1</v>
      </c>
      <c r="B72" s="17">
        <v>69</v>
      </c>
      <c r="C72" s="1" t="s">
        <v>34</v>
      </c>
      <c r="D72" s="27">
        <v>909.6</v>
      </c>
      <c r="E72" s="13">
        <v>792.76</v>
      </c>
      <c r="F72" s="13">
        <v>979.77</v>
      </c>
      <c r="G72" s="13">
        <v>847.21</v>
      </c>
      <c r="H72" s="13">
        <v>768.17</v>
      </c>
      <c r="I72" s="13">
        <v>272.42</v>
      </c>
      <c r="J72" s="13">
        <v>609.97</v>
      </c>
      <c r="K72" s="19">
        <v>519.1</v>
      </c>
      <c r="L72" s="9">
        <v>663.16</v>
      </c>
      <c r="M72" s="16"/>
    </row>
    <row r="73" spans="1:21" s="21" customFormat="1" ht="18.75" x14ac:dyDescent="0.25">
      <c r="A73" s="16">
        <v>1</v>
      </c>
      <c r="B73" s="17">
        <v>70</v>
      </c>
      <c r="C73" s="1" t="s">
        <v>35</v>
      </c>
      <c r="D73" s="27">
        <v>217.73</v>
      </c>
      <c r="E73" s="13">
        <v>187.42</v>
      </c>
      <c r="F73" s="13">
        <v>237.11</v>
      </c>
      <c r="G73" s="13">
        <v>218.6</v>
      </c>
      <c r="H73" s="13">
        <v>220.66</v>
      </c>
      <c r="I73" s="13">
        <v>56.36</v>
      </c>
      <c r="J73" s="13">
        <v>126.5</v>
      </c>
      <c r="K73" s="19">
        <v>162.94999999999999</v>
      </c>
      <c r="L73" s="9">
        <v>176.73</v>
      </c>
      <c r="M73" s="16"/>
    </row>
    <row r="74" spans="1:21" s="21" customFormat="1" ht="18.75" x14ac:dyDescent="0.25">
      <c r="A74" s="16"/>
      <c r="B74" s="17">
        <v>71</v>
      </c>
      <c r="C74" s="1" t="s">
        <v>91</v>
      </c>
      <c r="D74" s="27">
        <v>43.55</v>
      </c>
      <c r="E74" s="13">
        <v>33.840000000000003</v>
      </c>
      <c r="F74" s="13">
        <v>49.4</v>
      </c>
      <c r="G74" s="13">
        <v>45.54</v>
      </c>
      <c r="H74" s="13">
        <v>32.97</v>
      </c>
      <c r="I74" s="13">
        <v>11.74</v>
      </c>
      <c r="J74" s="13">
        <v>26.35</v>
      </c>
      <c r="K74" s="19">
        <v>32.590000000000003</v>
      </c>
      <c r="L74" s="9">
        <v>35.35</v>
      </c>
      <c r="M74" s="16"/>
    </row>
    <row r="75" spans="1:21" s="21" customFormat="1" ht="18.75" x14ac:dyDescent="0.25">
      <c r="A75" s="16">
        <v>1</v>
      </c>
      <c r="B75" s="17">
        <v>72</v>
      </c>
      <c r="C75" s="1" t="s">
        <v>36</v>
      </c>
      <c r="D75" s="27">
        <v>236.39</v>
      </c>
      <c r="E75" s="13">
        <v>181.47</v>
      </c>
      <c r="F75" s="13">
        <v>219.7</v>
      </c>
      <c r="G75" s="13">
        <v>203.56</v>
      </c>
      <c r="H75" s="13">
        <v>216.16</v>
      </c>
      <c r="I75" s="13">
        <v>79.27</v>
      </c>
      <c r="J75" s="13">
        <v>171.86</v>
      </c>
      <c r="K75" s="19">
        <v>226.62</v>
      </c>
      <c r="L75" s="9">
        <v>215.53</v>
      </c>
      <c r="M75" s="16"/>
    </row>
    <row r="76" spans="1:21" s="21" customFormat="1" ht="18.75" x14ac:dyDescent="0.25">
      <c r="A76" s="16">
        <v>1</v>
      </c>
      <c r="B76" s="17">
        <v>73</v>
      </c>
      <c r="C76" s="1" t="s">
        <v>37</v>
      </c>
      <c r="D76" s="27">
        <v>276.38</v>
      </c>
      <c r="E76" s="13">
        <v>252.38</v>
      </c>
      <c r="F76" s="13">
        <v>327.51</v>
      </c>
      <c r="G76" s="13">
        <v>278.07</v>
      </c>
      <c r="H76" s="13">
        <v>262.17</v>
      </c>
      <c r="I76" s="13">
        <v>123.54</v>
      </c>
      <c r="J76" s="13">
        <v>213.7</v>
      </c>
      <c r="K76" s="16">
        <v>211.48</v>
      </c>
      <c r="L76" s="4">
        <v>319.95</v>
      </c>
      <c r="M76" s="16"/>
    </row>
    <row r="77" spans="1:21" s="21" customFormat="1" ht="18.75" x14ac:dyDescent="0.25">
      <c r="A77" s="16">
        <v>1</v>
      </c>
      <c r="B77" s="17">
        <v>74</v>
      </c>
      <c r="C77" s="1" t="s">
        <v>38</v>
      </c>
      <c r="D77" s="27">
        <v>334.9</v>
      </c>
      <c r="E77" s="13">
        <v>304.45</v>
      </c>
      <c r="F77" s="13">
        <v>378.27</v>
      </c>
      <c r="G77" s="13">
        <v>329.63</v>
      </c>
      <c r="H77" s="13">
        <v>333.01</v>
      </c>
      <c r="I77" s="13">
        <v>156.26</v>
      </c>
      <c r="J77" s="13">
        <v>298.58</v>
      </c>
      <c r="K77" s="16">
        <v>270.23</v>
      </c>
      <c r="L77" s="4">
        <v>343.49</v>
      </c>
      <c r="M77" s="16"/>
    </row>
    <row r="78" spans="1:21" s="21" customFormat="1" ht="18.75" x14ac:dyDescent="0.25">
      <c r="A78" s="16">
        <v>1</v>
      </c>
      <c r="B78" s="17">
        <v>75</v>
      </c>
      <c r="C78" s="1" t="s">
        <v>39</v>
      </c>
      <c r="D78" s="27">
        <v>418.44</v>
      </c>
      <c r="E78" s="13">
        <v>363.52</v>
      </c>
      <c r="F78" s="13">
        <v>423.86</v>
      </c>
      <c r="G78" s="13">
        <v>393.3</v>
      </c>
      <c r="H78" s="13">
        <v>393.58</v>
      </c>
      <c r="I78" s="13">
        <v>229.13</v>
      </c>
      <c r="J78" s="13">
        <v>331.27</v>
      </c>
      <c r="K78" s="19">
        <v>331.74</v>
      </c>
      <c r="L78" s="9">
        <v>335.74</v>
      </c>
      <c r="M78" s="16"/>
    </row>
    <row r="79" spans="1:21" s="21" customFormat="1" ht="18.75" x14ac:dyDescent="0.25">
      <c r="A79" s="16"/>
      <c r="B79" s="17">
        <v>76</v>
      </c>
      <c r="C79" s="1" t="s">
        <v>58</v>
      </c>
      <c r="D79" s="27">
        <v>945.74</v>
      </c>
      <c r="E79" s="13">
        <v>795.15</v>
      </c>
      <c r="F79" s="13">
        <v>1043.96</v>
      </c>
      <c r="G79" s="13">
        <v>939.7</v>
      </c>
      <c r="H79" s="13">
        <v>904.65</v>
      </c>
      <c r="I79" s="13">
        <v>363.27</v>
      </c>
      <c r="J79" s="13">
        <v>735.59</v>
      </c>
      <c r="K79" s="16">
        <f>350.49+363.5</f>
        <v>713.99</v>
      </c>
      <c r="L79" s="4">
        <f>387.71+436.55</f>
        <v>824.26</v>
      </c>
      <c r="M79" s="16"/>
    </row>
    <row r="80" spans="1:21" s="21" customFormat="1" ht="18.75" x14ac:dyDescent="0.25">
      <c r="A80" s="16"/>
      <c r="B80" s="17">
        <v>77</v>
      </c>
      <c r="C80" s="1" t="s">
        <v>59</v>
      </c>
      <c r="D80" s="27">
        <v>2653.49</v>
      </c>
      <c r="E80" s="13">
        <v>2364.44</v>
      </c>
      <c r="F80" s="13">
        <v>2844.32</v>
      </c>
      <c r="G80" s="13">
        <v>2549.65</v>
      </c>
      <c r="H80" s="13">
        <v>2510.13</v>
      </c>
      <c r="I80" s="13">
        <v>1022.43</v>
      </c>
      <c r="J80" s="13">
        <v>1961.52</v>
      </c>
      <c r="K80" s="16">
        <f>405.85+309.21+422.95+271.48+410.89</f>
        <v>1820.38</v>
      </c>
      <c r="L80" s="4">
        <f>484.76+304.13+605.47+517.73+404.65</f>
        <v>2316.7400000000002</v>
      </c>
      <c r="M80" s="16"/>
    </row>
    <row r="81" spans="1:14" s="21" customFormat="1" ht="18.75" x14ac:dyDescent="0.25">
      <c r="A81" s="16">
        <v>2</v>
      </c>
      <c r="B81" s="17">
        <v>78</v>
      </c>
      <c r="C81" s="1" t="s">
        <v>40</v>
      </c>
      <c r="D81" s="27">
        <v>702.84</v>
      </c>
      <c r="E81" s="13">
        <v>659.09</v>
      </c>
      <c r="F81" s="13">
        <v>726.39</v>
      </c>
      <c r="G81" s="13">
        <v>639.44000000000005</v>
      </c>
      <c r="H81" s="13">
        <v>686.21</v>
      </c>
      <c r="I81" s="13">
        <v>186</v>
      </c>
      <c r="J81" s="13">
        <v>423.04</v>
      </c>
      <c r="K81" s="19">
        <v>373.46</v>
      </c>
      <c r="L81" s="22">
        <v>566.73</v>
      </c>
      <c r="M81" s="16"/>
    </row>
    <row r="82" spans="1:14" s="21" customFormat="1" ht="18.75" x14ac:dyDescent="0.25">
      <c r="A82" s="16">
        <v>1</v>
      </c>
      <c r="B82" s="17">
        <v>79</v>
      </c>
      <c r="C82" s="1" t="s">
        <v>41</v>
      </c>
      <c r="D82" s="27">
        <v>1108.33</v>
      </c>
      <c r="E82" s="13">
        <v>229.18</v>
      </c>
      <c r="F82" s="13">
        <v>452.87</v>
      </c>
      <c r="G82" s="13">
        <v>412.43</v>
      </c>
      <c r="H82" s="13">
        <v>467.39</v>
      </c>
      <c r="I82" s="13">
        <v>179.55</v>
      </c>
      <c r="J82" s="13">
        <v>307.81</v>
      </c>
      <c r="K82" s="19">
        <v>334.75</v>
      </c>
      <c r="L82" s="22">
        <v>400.74</v>
      </c>
      <c r="M82" s="16"/>
    </row>
    <row r="83" spans="1:14" s="21" customFormat="1" ht="18.75" x14ac:dyDescent="0.25">
      <c r="A83" s="16">
        <v>1</v>
      </c>
      <c r="B83" s="17">
        <v>80</v>
      </c>
      <c r="C83" s="1" t="s">
        <v>42</v>
      </c>
      <c r="D83" s="27">
        <v>660</v>
      </c>
      <c r="E83" s="13">
        <v>604.30999999999995</v>
      </c>
      <c r="F83" s="13">
        <v>646.02</v>
      </c>
      <c r="G83" s="13">
        <v>546.52</v>
      </c>
      <c r="H83" s="13">
        <v>447.38</v>
      </c>
      <c r="I83" s="13">
        <v>204.26</v>
      </c>
      <c r="J83" s="13">
        <v>353.84</v>
      </c>
      <c r="K83" s="19">
        <v>333.24</v>
      </c>
      <c r="L83" s="22">
        <v>449.65</v>
      </c>
      <c r="M83" s="16"/>
    </row>
    <row r="84" spans="1:14" s="21" customFormat="1" ht="18.75" x14ac:dyDescent="0.25">
      <c r="A84" s="16">
        <v>1</v>
      </c>
      <c r="B84" s="17">
        <v>81</v>
      </c>
      <c r="C84" s="1" t="s">
        <v>43</v>
      </c>
      <c r="D84" s="27">
        <v>471.71</v>
      </c>
      <c r="E84" s="13">
        <v>316.45</v>
      </c>
      <c r="F84" s="13">
        <v>389.97</v>
      </c>
      <c r="G84" s="13">
        <v>356.38</v>
      </c>
      <c r="H84" s="13">
        <v>395.86</v>
      </c>
      <c r="I84" s="13">
        <v>154.01</v>
      </c>
      <c r="J84" s="13">
        <v>243.9</v>
      </c>
      <c r="K84" s="19">
        <v>251.6</v>
      </c>
      <c r="L84" s="9">
        <v>339.59</v>
      </c>
      <c r="M84" s="16"/>
    </row>
    <row r="85" spans="1:14" s="21" customFormat="1" ht="18.75" x14ac:dyDescent="0.25">
      <c r="A85" s="16"/>
      <c r="B85" s="17">
        <v>82</v>
      </c>
      <c r="C85" s="1" t="s">
        <v>44</v>
      </c>
      <c r="D85" s="27">
        <v>390.69</v>
      </c>
      <c r="E85" s="13">
        <v>351.41</v>
      </c>
      <c r="F85" s="13">
        <v>435.46</v>
      </c>
      <c r="G85" s="13">
        <v>397.95</v>
      </c>
      <c r="H85" s="13">
        <v>380.93</v>
      </c>
      <c r="I85" s="13">
        <v>171.97</v>
      </c>
      <c r="J85" s="13">
        <v>272.35000000000002</v>
      </c>
      <c r="K85" s="19">
        <v>283.23</v>
      </c>
      <c r="L85" s="9">
        <v>374.66</v>
      </c>
      <c r="M85" s="16"/>
      <c r="N85" s="21">
        <f>2.43+378.5</f>
        <v>380.93</v>
      </c>
    </row>
    <row r="86" spans="1:14" s="21" customFormat="1" ht="18.75" x14ac:dyDescent="0.25">
      <c r="A86" s="16"/>
      <c r="B86" s="17">
        <v>83</v>
      </c>
      <c r="C86" s="1" t="s">
        <v>45</v>
      </c>
      <c r="D86" s="27">
        <v>526.1</v>
      </c>
      <c r="E86" s="13">
        <v>291.97000000000003</v>
      </c>
      <c r="F86" s="13">
        <v>359.64</v>
      </c>
      <c r="G86" s="13">
        <v>328.66</v>
      </c>
      <c r="H86" s="13">
        <v>365.07</v>
      </c>
      <c r="I86" s="13">
        <v>142.03</v>
      </c>
      <c r="J86" s="13">
        <v>224.93</v>
      </c>
      <c r="K86" s="19">
        <v>230.98</v>
      </c>
      <c r="L86" s="9">
        <v>306.38</v>
      </c>
      <c r="M86" s="16"/>
    </row>
    <row r="87" spans="1:14" s="21" customFormat="1" ht="18.75" x14ac:dyDescent="0.25">
      <c r="A87" s="16">
        <v>1</v>
      </c>
      <c r="B87" s="17">
        <v>84</v>
      </c>
      <c r="C87" s="1" t="s">
        <v>46</v>
      </c>
      <c r="D87" s="27">
        <v>504.13</v>
      </c>
      <c r="E87" s="13">
        <v>468.97</v>
      </c>
      <c r="F87" s="13">
        <v>543.29</v>
      </c>
      <c r="G87" s="13">
        <v>443.05</v>
      </c>
      <c r="H87" s="13">
        <v>431.19</v>
      </c>
      <c r="I87" s="13">
        <v>197.2</v>
      </c>
      <c r="J87" s="13">
        <v>397.83</v>
      </c>
      <c r="K87" s="19">
        <v>387.95</v>
      </c>
      <c r="L87" s="9">
        <v>468.93</v>
      </c>
      <c r="M87" s="16"/>
    </row>
    <row r="88" spans="1:14" s="21" customFormat="1" ht="18.75" x14ac:dyDescent="0.25">
      <c r="A88" s="16">
        <v>1</v>
      </c>
      <c r="B88" s="17">
        <v>85</v>
      </c>
      <c r="C88" s="1" t="s">
        <v>47</v>
      </c>
      <c r="D88" s="27">
        <v>532.80999999999995</v>
      </c>
      <c r="E88" s="13">
        <v>381.09</v>
      </c>
      <c r="F88" s="13">
        <v>465.32</v>
      </c>
      <c r="G88" s="13">
        <v>417.66</v>
      </c>
      <c r="H88" s="13">
        <v>428.89</v>
      </c>
      <c r="I88" s="13">
        <v>174.48</v>
      </c>
      <c r="J88" s="13">
        <v>378.3</v>
      </c>
      <c r="K88" s="19">
        <v>298.14999999999998</v>
      </c>
      <c r="L88" s="9">
        <v>389.03</v>
      </c>
      <c r="M88" s="16"/>
    </row>
    <row r="89" spans="1:14" s="21" customFormat="1" ht="18.75" customHeight="1" x14ac:dyDescent="0.25">
      <c r="A89" s="16"/>
      <c r="B89" s="17">
        <v>86</v>
      </c>
      <c r="C89" s="1" t="s">
        <v>68</v>
      </c>
      <c r="D89" s="27">
        <v>217.73</v>
      </c>
      <c r="E89" s="13">
        <v>182.52</v>
      </c>
      <c r="F89" s="13">
        <v>225.39</v>
      </c>
      <c r="G89" s="13">
        <v>200.13</v>
      </c>
      <c r="H89" s="13">
        <v>205.51</v>
      </c>
      <c r="I89" s="13">
        <v>83.6</v>
      </c>
      <c r="J89" s="13">
        <v>181.27</v>
      </c>
      <c r="K89" s="19">
        <v>139.24</v>
      </c>
      <c r="L89" s="9">
        <v>190.46</v>
      </c>
      <c r="M89" s="16"/>
    </row>
    <row r="90" spans="1:14" s="21" customFormat="1" ht="18.75" x14ac:dyDescent="0.25">
      <c r="A90" s="16"/>
      <c r="B90" s="17">
        <v>87</v>
      </c>
      <c r="C90" s="1" t="s">
        <v>69</v>
      </c>
      <c r="D90" s="27">
        <v>36.61</v>
      </c>
      <c r="E90" s="13">
        <v>32.090000000000003</v>
      </c>
      <c r="F90" s="13">
        <v>38.78</v>
      </c>
      <c r="G90" s="13">
        <v>34.81</v>
      </c>
      <c r="H90" s="13">
        <v>24.74</v>
      </c>
      <c r="I90" s="13">
        <v>14.54</v>
      </c>
      <c r="J90" s="13">
        <v>31.52</v>
      </c>
      <c r="K90" s="19">
        <v>24.22</v>
      </c>
      <c r="L90" s="9">
        <v>32.42</v>
      </c>
      <c r="M90" s="16"/>
    </row>
    <row r="91" spans="1:14" s="21" customFormat="1" ht="18.75" x14ac:dyDescent="0.25">
      <c r="A91" s="16">
        <v>1</v>
      </c>
      <c r="B91" s="17">
        <v>88</v>
      </c>
      <c r="C91" s="1" t="s">
        <v>48</v>
      </c>
      <c r="D91" s="27">
        <v>375.86</v>
      </c>
      <c r="E91" s="13">
        <v>360.94</v>
      </c>
      <c r="F91" s="13">
        <v>439.99</v>
      </c>
      <c r="G91" s="13">
        <v>371.4</v>
      </c>
      <c r="H91" s="13">
        <v>323.08999999999997</v>
      </c>
      <c r="I91" s="13">
        <v>166.91</v>
      </c>
      <c r="J91" s="13">
        <v>296.08</v>
      </c>
      <c r="K91" s="19">
        <v>310.01</v>
      </c>
      <c r="L91" s="9">
        <v>411.12</v>
      </c>
      <c r="M91" s="16"/>
      <c r="N91" s="21">
        <f>310.94+12.15</f>
        <v>323.08999999999997</v>
      </c>
    </row>
    <row r="92" spans="1:14" s="21" customFormat="1" ht="18.75" x14ac:dyDescent="0.25">
      <c r="A92" s="16"/>
      <c r="B92" s="17">
        <v>89</v>
      </c>
      <c r="C92" s="1" t="s">
        <v>49</v>
      </c>
      <c r="D92" s="27">
        <v>243.36</v>
      </c>
      <c r="E92" s="13">
        <v>237.12</v>
      </c>
      <c r="F92" s="13">
        <v>296.52</v>
      </c>
      <c r="G92" s="13">
        <v>252.98</v>
      </c>
      <c r="H92" s="13">
        <v>235.12</v>
      </c>
      <c r="I92" s="13">
        <v>113.69</v>
      </c>
      <c r="J92" s="13">
        <v>201.68</v>
      </c>
      <c r="K92" s="19">
        <v>200.97</v>
      </c>
      <c r="L92" s="9">
        <v>269.35000000000002</v>
      </c>
      <c r="M92" s="16"/>
      <c r="N92" s="21">
        <f>220.47+14.65</f>
        <v>235.12</v>
      </c>
    </row>
    <row r="93" spans="1:14" s="21" customFormat="1" ht="18.75" x14ac:dyDescent="0.25">
      <c r="A93" s="16">
        <v>1</v>
      </c>
      <c r="B93" s="17">
        <v>90</v>
      </c>
      <c r="C93" s="1" t="s">
        <v>50</v>
      </c>
      <c r="D93" s="27">
        <v>420.44</v>
      </c>
      <c r="E93" s="13">
        <v>337.59</v>
      </c>
      <c r="F93" s="13">
        <v>472.72</v>
      </c>
      <c r="G93" s="13">
        <v>409.34</v>
      </c>
      <c r="H93" s="13">
        <v>438.53</v>
      </c>
      <c r="I93" s="13">
        <v>109.14</v>
      </c>
      <c r="J93" s="13">
        <v>358.34</v>
      </c>
      <c r="K93" s="19">
        <v>278.31</v>
      </c>
      <c r="L93" s="9">
        <v>362.75</v>
      </c>
      <c r="M93" s="16"/>
    </row>
    <row r="94" spans="1:14" s="21" customFormat="1" ht="18.75" customHeight="1" x14ac:dyDescent="0.25">
      <c r="A94" s="16">
        <v>1</v>
      </c>
      <c r="B94" s="17">
        <v>91</v>
      </c>
      <c r="C94" s="1" t="s">
        <v>70</v>
      </c>
      <c r="D94" s="27">
        <v>110.02</v>
      </c>
      <c r="E94" s="13">
        <v>102.14</v>
      </c>
      <c r="F94" s="13">
        <v>123.94</v>
      </c>
      <c r="G94" s="13">
        <v>117.92</v>
      </c>
      <c r="H94" s="13">
        <v>127.02</v>
      </c>
      <c r="I94" s="13">
        <v>33.549999999999997</v>
      </c>
      <c r="J94" s="13">
        <v>61.8</v>
      </c>
      <c r="K94" s="19">
        <v>87.32</v>
      </c>
      <c r="L94" s="9">
        <v>104.05</v>
      </c>
      <c r="M94" s="16"/>
    </row>
    <row r="95" spans="1:14" s="21" customFormat="1" ht="18.75" x14ac:dyDescent="0.25">
      <c r="A95" s="16"/>
      <c r="B95" s="17">
        <v>92</v>
      </c>
      <c r="C95" s="1" t="s">
        <v>71</v>
      </c>
      <c r="D95" s="27">
        <v>130</v>
      </c>
      <c r="E95" s="13">
        <v>88.12</v>
      </c>
      <c r="F95" s="13">
        <v>102.9</v>
      </c>
      <c r="G95" s="13">
        <v>98.27</v>
      </c>
      <c r="H95" s="13">
        <v>105.85</v>
      </c>
      <c r="I95" s="13">
        <v>27.96</v>
      </c>
      <c r="J95" s="13">
        <v>51.5</v>
      </c>
      <c r="K95" s="19">
        <v>71.44</v>
      </c>
      <c r="L95" s="9">
        <v>86.7</v>
      </c>
      <c r="M95" s="16"/>
    </row>
    <row r="96" spans="1:14" s="21" customFormat="1" ht="18.75" x14ac:dyDescent="0.25">
      <c r="A96" s="16"/>
      <c r="B96" s="17">
        <v>93</v>
      </c>
      <c r="C96" s="1" t="s">
        <v>51</v>
      </c>
      <c r="D96" s="27">
        <v>182.54</v>
      </c>
      <c r="E96" s="13">
        <v>156.4</v>
      </c>
      <c r="F96" s="13">
        <v>184.97</v>
      </c>
      <c r="G96" s="13">
        <v>186.86</v>
      </c>
      <c r="H96" s="13">
        <v>184.93</v>
      </c>
      <c r="I96" s="13">
        <v>64.92</v>
      </c>
      <c r="J96" s="13">
        <v>135.36000000000001</v>
      </c>
      <c r="K96" s="19">
        <v>134.77000000000001</v>
      </c>
      <c r="L96" s="9">
        <v>189.27</v>
      </c>
      <c r="M96" s="16"/>
    </row>
    <row r="97" spans="1:23" s="21" customFormat="1" ht="18.75" x14ac:dyDescent="0.25">
      <c r="A97" s="16">
        <v>1</v>
      </c>
      <c r="B97" s="17">
        <v>94</v>
      </c>
      <c r="C97" s="1" t="s">
        <v>52</v>
      </c>
      <c r="D97" s="27">
        <v>329.79</v>
      </c>
      <c r="E97" s="13">
        <v>278.37</v>
      </c>
      <c r="F97" s="13">
        <v>350.39</v>
      </c>
      <c r="G97" s="13">
        <v>275.70999999999998</v>
      </c>
      <c r="H97" s="13">
        <v>281.37</v>
      </c>
      <c r="I97" s="13">
        <v>102.83</v>
      </c>
      <c r="J97" s="13">
        <v>206.9</v>
      </c>
      <c r="K97" s="19">
        <v>176.65</v>
      </c>
      <c r="L97" s="9">
        <v>259.82</v>
      </c>
      <c r="M97" s="16"/>
    </row>
    <row r="98" spans="1:23" s="21" customFormat="1" ht="18.75" x14ac:dyDescent="0.25">
      <c r="A98" s="16">
        <v>1</v>
      </c>
      <c r="B98" s="17">
        <v>95</v>
      </c>
      <c r="C98" s="1" t="s">
        <v>53</v>
      </c>
      <c r="D98" s="27">
        <v>185.1</v>
      </c>
      <c r="E98" s="13">
        <v>152.22999999999999</v>
      </c>
      <c r="F98" s="13">
        <v>205.85</v>
      </c>
      <c r="G98" s="13">
        <v>191.46</v>
      </c>
      <c r="H98" s="13">
        <v>184.1</v>
      </c>
      <c r="I98" s="13">
        <v>88.37</v>
      </c>
      <c r="J98" s="13">
        <v>185.6</v>
      </c>
      <c r="K98" s="19">
        <v>127.23</v>
      </c>
      <c r="L98" s="9">
        <v>186.93</v>
      </c>
      <c r="M98" s="16"/>
    </row>
    <row r="99" spans="1:23" s="21" customFormat="1" ht="18.75" x14ac:dyDescent="0.25">
      <c r="A99" s="16"/>
      <c r="B99" s="17">
        <v>96</v>
      </c>
      <c r="C99" s="1" t="s">
        <v>72</v>
      </c>
      <c r="D99" s="27">
        <v>34.32</v>
      </c>
      <c r="E99" s="13">
        <v>19</v>
      </c>
      <c r="F99" s="13">
        <v>16.14</v>
      </c>
      <c r="G99" s="13">
        <v>21.8</v>
      </c>
      <c r="H99" s="13">
        <v>22.21</v>
      </c>
      <c r="I99" s="13">
        <v>5</v>
      </c>
      <c r="J99" s="13">
        <v>3</v>
      </c>
      <c r="K99" s="19">
        <v>6.44</v>
      </c>
      <c r="L99" s="18">
        <v>11.43</v>
      </c>
      <c r="M99" s="16"/>
    </row>
    <row r="100" spans="1:23" s="21" customFormat="1" ht="18.75" x14ac:dyDescent="0.25">
      <c r="A100" s="16">
        <v>1</v>
      </c>
      <c r="B100" s="17">
        <v>97</v>
      </c>
      <c r="C100" s="1" t="s">
        <v>54</v>
      </c>
      <c r="D100" s="27">
        <v>267.14999999999998</v>
      </c>
      <c r="E100" s="13">
        <v>205.24</v>
      </c>
      <c r="F100" s="13">
        <v>273.73</v>
      </c>
      <c r="G100" s="13">
        <v>235.23</v>
      </c>
      <c r="H100" s="13">
        <v>251.63</v>
      </c>
      <c r="I100" s="13">
        <v>119.81</v>
      </c>
      <c r="J100" s="13">
        <v>250.49</v>
      </c>
      <c r="K100" s="19">
        <v>240.99</v>
      </c>
      <c r="L100" s="9">
        <v>225.66</v>
      </c>
      <c r="M100" s="16"/>
    </row>
    <row r="101" spans="1:23" s="21" customFormat="1" ht="18.75" x14ac:dyDescent="0.25">
      <c r="A101" s="16">
        <v>2</v>
      </c>
      <c r="B101" s="17">
        <v>98</v>
      </c>
      <c r="C101" s="1" t="s">
        <v>55</v>
      </c>
      <c r="D101" s="27">
        <v>1664.05</v>
      </c>
      <c r="E101" s="13">
        <v>1353.82</v>
      </c>
      <c r="F101" s="13">
        <v>1587.41</v>
      </c>
      <c r="G101" s="13">
        <v>1446.6</v>
      </c>
      <c r="H101" s="13">
        <v>1543.55</v>
      </c>
      <c r="I101" s="13">
        <v>642.14</v>
      </c>
      <c r="J101" s="13">
        <v>1059.79</v>
      </c>
      <c r="K101" s="19">
        <f>524.07+553.34</f>
        <v>1077.4100000000001</v>
      </c>
      <c r="L101" s="9">
        <f>695.53+704.98</f>
        <v>1400.51</v>
      </c>
      <c r="M101" s="16"/>
    </row>
    <row r="102" spans="1:23" s="21" customFormat="1" ht="18.75" x14ac:dyDescent="0.25">
      <c r="A102" s="16">
        <v>1</v>
      </c>
      <c r="B102" s="17">
        <v>99</v>
      </c>
      <c r="C102" s="1" t="s">
        <v>56</v>
      </c>
      <c r="D102" s="27">
        <v>401.88</v>
      </c>
      <c r="E102" s="13">
        <v>321.52999999999997</v>
      </c>
      <c r="F102" s="13">
        <v>432.96</v>
      </c>
      <c r="G102" s="13">
        <v>381.22</v>
      </c>
      <c r="H102" s="13">
        <v>384.11</v>
      </c>
      <c r="I102" s="13">
        <v>161.18</v>
      </c>
      <c r="J102" s="13">
        <v>269.81</v>
      </c>
      <c r="K102" s="19">
        <v>278.68</v>
      </c>
      <c r="L102" s="9">
        <v>366.05</v>
      </c>
      <c r="M102" s="16"/>
    </row>
    <row r="103" spans="1:23" s="21" customFormat="1" ht="18.75" x14ac:dyDescent="0.25">
      <c r="A103" s="16"/>
      <c r="B103" s="17">
        <v>100</v>
      </c>
      <c r="C103" s="12" t="s">
        <v>100</v>
      </c>
      <c r="D103" s="12"/>
      <c r="E103" s="14"/>
      <c r="F103" s="14"/>
      <c r="G103" s="14"/>
      <c r="H103" s="14"/>
      <c r="I103" s="14"/>
      <c r="J103" s="14"/>
      <c r="K103" s="19">
        <v>141.63999999999999</v>
      </c>
      <c r="L103" s="9">
        <v>205.51</v>
      </c>
      <c r="M103" s="16"/>
    </row>
    <row r="104" spans="1:23" s="21" customFormat="1" ht="18.75" x14ac:dyDescent="0.25">
      <c r="A104" s="16">
        <v>1</v>
      </c>
      <c r="B104" s="17">
        <v>101</v>
      </c>
      <c r="C104" s="1" t="s">
        <v>57</v>
      </c>
      <c r="D104" s="27">
        <v>646.66</v>
      </c>
      <c r="E104" s="13">
        <v>512.25</v>
      </c>
      <c r="F104" s="13">
        <v>599.44000000000005</v>
      </c>
      <c r="G104" s="13">
        <v>538.11</v>
      </c>
      <c r="H104" s="13">
        <v>541.16999999999996</v>
      </c>
      <c r="I104" s="13">
        <v>229.81</v>
      </c>
      <c r="J104" s="13">
        <v>486.67</v>
      </c>
      <c r="K104" s="19">
        <v>429.38</v>
      </c>
      <c r="L104" s="9">
        <v>494.94</v>
      </c>
      <c r="M104" s="16"/>
    </row>
    <row r="105" spans="1:23" s="21" customFormat="1" ht="18.75" x14ac:dyDescent="0.25">
      <c r="A105" s="16">
        <v>1</v>
      </c>
      <c r="B105" s="17">
        <v>102</v>
      </c>
      <c r="C105" s="1" t="s">
        <v>74</v>
      </c>
      <c r="D105" s="27">
        <v>603.79999999999995</v>
      </c>
      <c r="E105" s="13">
        <v>468.31</v>
      </c>
      <c r="F105" s="13">
        <v>577.29999999999995</v>
      </c>
      <c r="G105" s="13">
        <v>614.47</v>
      </c>
      <c r="H105" s="13">
        <v>529.54</v>
      </c>
      <c r="I105" s="13">
        <v>181.12</v>
      </c>
      <c r="J105" s="13">
        <v>407.53</v>
      </c>
      <c r="K105" s="19">
        <v>315.01</v>
      </c>
      <c r="L105" s="9">
        <v>409.18</v>
      </c>
      <c r="M105" s="16"/>
    </row>
    <row r="106" spans="1:23" s="21" customFormat="1" ht="18.75" customHeight="1" x14ac:dyDescent="0.25">
      <c r="A106" s="16">
        <v>1</v>
      </c>
      <c r="B106" s="17">
        <v>103</v>
      </c>
      <c r="C106" s="1" t="s">
        <v>76</v>
      </c>
      <c r="D106" s="27">
        <v>74.599999999999994</v>
      </c>
      <c r="E106" s="13">
        <v>62.44</v>
      </c>
      <c r="F106" s="13">
        <v>79.72</v>
      </c>
      <c r="G106" s="13">
        <v>84.86</v>
      </c>
      <c r="H106" s="13">
        <v>73.13</v>
      </c>
      <c r="I106" s="13">
        <v>67.02</v>
      </c>
      <c r="J106" s="13">
        <v>56.28</v>
      </c>
      <c r="K106" s="19">
        <v>46.32</v>
      </c>
      <c r="L106" s="9">
        <v>60.17</v>
      </c>
      <c r="M106" s="16"/>
    </row>
    <row r="107" spans="1:23" s="21" customFormat="1" ht="18.75" x14ac:dyDescent="0.25">
      <c r="A107" s="16"/>
      <c r="B107" s="17">
        <v>104</v>
      </c>
      <c r="C107" s="1" t="s">
        <v>75</v>
      </c>
      <c r="D107" s="27">
        <v>282.55</v>
      </c>
      <c r="E107" s="13">
        <v>213.26</v>
      </c>
      <c r="F107" s="13">
        <v>246.57</v>
      </c>
      <c r="G107" s="13">
        <v>230.65</v>
      </c>
      <c r="H107" s="13">
        <v>225.48</v>
      </c>
      <c r="I107" s="13">
        <v>106.36</v>
      </c>
      <c r="J107" s="13">
        <v>198.08</v>
      </c>
      <c r="K107" s="19">
        <v>162.32</v>
      </c>
      <c r="L107" s="18"/>
      <c r="M107" s="16"/>
    </row>
    <row r="108" spans="1:23" s="21" customFormat="1" ht="18.75" x14ac:dyDescent="0.25">
      <c r="A108" s="16"/>
      <c r="B108" s="17">
        <v>105</v>
      </c>
      <c r="C108" s="1" t="s">
        <v>84</v>
      </c>
      <c r="D108" s="27">
        <v>183.02</v>
      </c>
      <c r="E108" s="13">
        <v>161.96</v>
      </c>
      <c r="F108" s="13">
        <v>190.78</v>
      </c>
      <c r="G108" s="13">
        <v>193.47</v>
      </c>
      <c r="H108" s="13">
        <v>174.9</v>
      </c>
      <c r="I108" s="13">
        <v>25.52</v>
      </c>
      <c r="J108" s="13">
        <v>184.99</v>
      </c>
      <c r="K108" s="16">
        <v>147.26</v>
      </c>
      <c r="L108" s="18"/>
      <c r="M108" s="16"/>
      <c r="N108" s="21">
        <f>167.84+7.06</f>
        <v>174.9</v>
      </c>
    </row>
    <row r="109" spans="1:23" s="21" customFormat="1" ht="18.75" x14ac:dyDescent="0.25">
      <c r="A109" s="16"/>
      <c r="B109" s="17">
        <v>106</v>
      </c>
      <c r="C109" s="1" t="s">
        <v>85</v>
      </c>
      <c r="D109" s="27">
        <v>86.5</v>
      </c>
      <c r="E109" s="13">
        <v>130.19999999999999</v>
      </c>
      <c r="F109" s="13">
        <v>138.27000000000001</v>
      </c>
      <c r="G109" s="13">
        <v>120.66</v>
      </c>
      <c r="H109" s="13">
        <v>119.27</v>
      </c>
      <c r="I109" s="13">
        <v>63.44</v>
      </c>
      <c r="J109" s="13">
        <v>118.5</v>
      </c>
      <c r="K109" s="19">
        <v>135.11000000000001</v>
      </c>
      <c r="L109" s="18"/>
      <c r="M109" s="16"/>
    </row>
    <row r="110" spans="1:23" s="21" customFormat="1" ht="18.75" x14ac:dyDescent="0.25">
      <c r="A110" s="16"/>
      <c r="B110" s="17">
        <v>107</v>
      </c>
      <c r="C110" s="1" t="s">
        <v>86</v>
      </c>
      <c r="D110" s="27">
        <v>166.07999999999998</v>
      </c>
      <c r="E110" s="13">
        <v>84.42</v>
      </c>
      <c r="F110" s="13">
        <v>97.6</v>
      </c>
      <c r="G110" s="13">
        <v>91.3</v>
      </c>
      <c r="H110" s="13">
        <v>89.25</v>
      </c>
      <c r="I110" s="13">
        <v>42.1</v>
      </c>
      <c r="J110" s="13">
        <v>78.41</v>
      </c>
      <c r="K110" s="16">
        <v>64.25</v>
      </c>
      <c r="L110" s="18"/>
      <c r="M110" s="16"/>
    </row>
    <row r="111" spans="1:23" s="21" customFormat="1" x14ac:dyDescent="0.25">
      <c r="C111" s="23"/>
      <c r="D111" s="23">
        <f>SUM(D4:D110)</f>
        <v>52298.040000000015</v>
      </c>
      <c r="E111" s="23">
        <f t="shared" ref="E111:L111" si="0">SUM(E4:E110)</f>
        <v>43581.56</v>
      </c>
      <c r="F111" s="23">
        <f t="shared" si="0"/>
        <v>52781.409999999982</v>
      </c>
      <c r="G111" s="23">
        <f t="shared" si="0"/>
        <v>48335.950000000012</v>
      </c>
      <c r="H111" s="23">
        <f t="shared" si="0"/>
        <v>46681.899999999994</v>
      </c>
      <c r="I111" s="23">
        <f t="shared" si="0"/>
        <v>17909.02</v>
      </c>
      <c r="J111" s="23">
        <f t="shared" si="0"/>
        <v>36645.760000000002</v>
      </c>
      <c r="K111" s="23">
        <f t="shared" si="0"/>
        <v>40959.320000000007</v>
      </c>
      <c r="L111" s="23">
        <f t="shared" si="0"/>
        <v>50920.89</v>
      </c>
      <c r="W111" s="20"/>
    </row>
    <row r="112" spans="1:23" s="21" customFormat="1" x14ac:dyDescent="0.25">
      <c r="C112" s="23"/>
      <c r="D112" s="23"/>
      <c r="E112" s="24"/>
      <c r="F112" s="24"/>
      <c r="G112" s="24"/>
      <c r="H112" s="24"/>
      <c r="I112" s="24"/>
      <c r="J112" s="24"/>
      <c r="L112" s="30"/>
    </row>
    <row r="113" spans="3:12" s="21" customFormat="1" x14ac:dyDescent="0.25">
      <c r="C113" s="23"/>
      <c r="D113" s="23"/>
      <c r="E113" s="24"/>
      <c r="F113" s="24"/>
      <c r="G113" s="24"/>
      <c r="H113" s="24"/>
      <c r="I113" s="24"/>
      <c r="J113" s="24"/>
      <c r="L113" s="30"/>
    </row>
    <row r="114" spans="3:12" s="21" customFormat="1" x14ac:dyDescent="0.25">
      <c r="C114" s="23"/>
      <c r="D114" s="23"/>
      <c r="E114" s="24"/>
      <c r="F114" s="24"/>
      <c r="G114" s="24"/>
      <c r="H114" s="24"/>
      <c r="I114" s="24"/>
      <c r="J114" s="24"/>
      <c r="L114" s="30"/>
    </row>
    <row r="115" spans="3:12" s="21" customFormat="1" x14ac:dyDescent="0.25">
      <c r="C115" s="23"/>
      <c r="D115" s="23"/>
      <c r="E115" s="24"/>
      <c r="F115" s="24"/>
      <c r="G115" s="24"/>
      <c r="H115" s="24"/>
      <c r="I115" s="24"/>
      <c r="J115" s="24"/>
      <c r="L115" s="30"/>
    </row>
    <row r="116" spans="3:12" s="21" customFormat="1" x14ac:dyDescent="0.25">
      <c r="C116" s="23"/>
      <c r="D116" s="23"/>
      <c r="E116" s="24"/>
      <c r="F116" s="24"/>
      <c r="G116" s="24"/>
      <c r="H116" s="24"/>
      <c r="I116" s="24"/>
      <c r="J116" s="24"/>
      <c r="L116" s="30"/>
    </row>
    <row r="117" spans="3:12" s="21" customFormat="1" x14ac:dyDescent="0.25">
      <c r="C117" s="23"/>
      <c r="D117" s="23"/>
      <c r="E117" s="24"/>
      <c r="F117" s="24"/>
      <c r="G117" s="24"/>
      <c r="H117" s="24"/>
      <c r="I117" s="24"/>
      <c r="J117" s="24"/>
      <c r="L117" s="30"/>
    </row>
    <row r="118" spans="3:12" s="21" customFormat="1" x14ac:dyDescent="0.25">
      <c r="C118" s="23"/>
      <c r="D118" s="23"/>
      <c r="E118" s="24"/>
      <c r="F118" s="24"/>
      <c r="G118" s="24"/>
      <c r="H118" s="24"/>
      <c r="I118" s="24"/>
      <c r="J118" s="24"/>
      <c r="L118" s="30"/>
    </row>
    <row r="119" spans="3:12" s="21" customFormat="1" x14ac:dyDescent="0.25">
      <c r="C119" s="23"/>
      <c r="D119" s="23"/>
      <c r="E119" s="24"/>
      <c r="F119" s="24"/>
      <c r="G119" s="24"/>
      <c r="H119" s="24"/>
      <c r="I119" s="24"/>
      <c r="J119" s="24"/>
      <c r="L119" s="30"/>
    </row>
    <row r="120" spans="3:12" s="21" customFormat="1" x14ac:dyDescent="0.25">
      <c r="C120" s="23"/>
      <c r="D120" s="23"/>
      <c r="E120" s="24"/>
      <c r="F120" s="24"/>
      <c r="G120" s="24"/>
      <c r="H120" s="24"/>
      <c r="I120" s="24"/>
      <c r="J120" s="24"/>
      <c r="L120" s="30"/>
    </row>
    <row r="121" spans="3:12" s="21" customFormat="1" x14ac:dyDescent="0.25">
      <c r="C121" s="23"/>
      <c r="D121" s="23"/>
      <c r="E121" s="24"/>
      <c r="F121" s="24"/>
      <c r="G121" s="24"/>
      <c r="H121" s="24"/>
      <c r="I121" s="24"/>
      <c r="J121" s="24"/>
      <c r="L121" s="30"/>
    </row>
    <row r="122" spans="3:12" s="21" customFormat="1" x14ac:dyDescent="0.25">
      <c r="C122" s="23"/>
      <c r="D122" s="23"/>
      <c r="E122" s="24"/>
      <c r="F122" s="24"/>
      <c r="G122" s="24"/>
      <c r="H122" s="24"/>
      <c r="I122" s="24"/>
      <c r="J122" s="24"/>
      <c r="L122" s="30"/>
    </row>
    <row r="123" spans="3:12" s="21" customFormat="1" x14ac:dyDescent="0.25">
      <c r="C123" s="23"/>
      <c r="D123" s="23"/>
      <c r="E123" s="24"/>
      <c r="F123" s="24"/>
      <c r="G123" s="24"/>
      <c r="H123" s="24"/>
      <c r="I123" s="24"/>
      <c r="J123" s="24"/>
      <c r="L123" s="30"/>
    </row>
    <row r="124" spans="3:12" s="21" customFormat="1" x14ac:dyDescent="0.25">
      <c r="C124" s="23"/>
      <c r="D124" s="23"/>
      <c r="E124" s="24"/>
      <c r="F124" s="24"/>
      <c r="G124" s="24"/>
      <c r="H124" s="24"/>
      <c r="I124" s="24"/>
      <c r="J124" s="24"/>
      <c r="L124" s="30"/>
    </row>
    <row r="125" spans="3:12" s="21" customFormat="1" x14ac:dyDescent="0.25">
      <c r="C125" s="23"/>
      <c r="D125" s="23"/>
      <c r="E125" s="24"/>
      <c r="F125" s="24"/>
      <c r="G125" s="24"/>
      <c r="H125" s="24"/>
      <c r="I125" s="24"/>
      <c r="J125" s="24"/>
      <c r="L125" s="30"/>
    </row>
    <row r="126" spans="3:12" s="21" customFormat="1" x14ac:dyDescent="0.25">
      <c r="C126" s="23"/>
      <c r="D126" s="23"/>
      <c r="E126" s="24"/>
      <c r="F126" s="24"/>
      <c r="G126" s="24"/>
      <c r="H126" s="24"/>
      <c r="I126" s="24"/>
      <c r="J126" s="24"/>
      <c r="L126" s="30"/>
    </row>
    <row r="127" spans="3:12" s="21" customFormat="1" x14ac:dyDescent="0.25">
      <c r="C127" s="23"/>
      <c r="D127" s="23"/>
      <c r="E127" s="24"/>
      <c r="F127" s="24"/>
      <c r="G127" s="24"/>
      <c r="H127" s="24"/>
      <c r="I127" s="24"/>
      <c r="J127" s="24"/>
      <c r="L127" s="30"/>
    </row>
    <row r="128" spans="3:12" s="21" customFormat="1" x14ac:dyDescent="0.25">
      <c r="C128" s="23"/>
      <c r="D128" s="23"/>
      <c r="E128" s="24"/>
      <c r="F128" s="24"/>
      <c r="G128" s="24"/>
      <c r="H128" s="24"/>
      <c r="I128" s="24"/>
      <c r="J128" s="24"/>
      <c r="L128" s="30"/>
    </row>
    <row r="129" spans="2:12" s="21" customFormat="1" x14ac:dyDescent="0.25">
      <c r="C129" s="23"/>
      <c r="D129" s="23"/>
      <c r="E129" s="24"/>
      <c r="F129" s="24"/>
      <c r="G129" s="24"/>
      <c r="H129" s="24"/>
      <c r="I129" s="24"/>
      <c r="J129" s="24"/>
      <c r="L129" s="30"/>
    </row>
    <row r="130" spans="2:12" s="21" customFormat="1" x14ac:dyDescent="0.25">
      <c r="C130" s="23"/>
      <c r="D130" s="23"/>
      <c r="E130" s="24"/>
      <c r="F130" s="24"/>
      <c r="G130" s="24"/>
      <c r="H130" s="24"/>
      <c r="I130" s="24"/>
      <c r="J130" s="24"/>
      <c r="L130" s="30"/>
    </row>
    <row r="131" spans="2:12" s="21" customFormat="1" x14ac:dyDescent="0.25">
      <c r="C131" s="23"/>
      <c r="D131" s="23"/>
      <c r="E131" s="24"/>
      <c r="F131" s="24"/>
      <c r="G131" s="24"/>
      <c r="H131" s="24"/>
      <c r="I131" s="24"/>
      <c r="J131" s="24"/>
      <c r="L131" s="30"/>
    </row>
    <row r="132" spans="2:12" s="21" customFormat="1" x14ac:dyDescent="0.25">
      <c r="C132" s="23"/>
      <c r="D132" s="23"/>
      <c r="E132" s="24"/>
      <c r="F132" s="24"/>
      <c r="G132" s="24"/>
      <c r="H132" s="24"/>
      <c r="I132" s="24"/>
      <c r="J132" s="24"/>
      <c r="L132" s="30"/>
    </row>
    <row r="133" spans="2:12" s="21" customFormat="1" x14ac:dyDescent="0.25">
      <c r="C133" s="23"/>
      <c r="D133" s="23"/>
      <c r="E133" s="24"/>
      <c r="F133" s="24"/>
      <c r="G133" s="24"/>
      <c r="H133" s="24"/>
      <c r="I133" s="24"/>
      <c r="J133" s="24"/>
      <c r="L133" s="30"/>
    </row>
    <row r="134" spans="2:12" x14ac:dyDescent="0.25">
      <c r="B134" s="21"/>
      <c r="C134" s="23"/>
      <c r="D134" s="23"/>
      <c r="E134" s="24"/>
      <c r="F134" s="24"/>
      <c r="G134" s="24"/>
      <c r="H134" s="24"/>
      <c r="I134" s="24"/>
      <c r="J134" s="24"/>
      <c r="K134" s="15"/>
      <c r="L134" s="31"/>
    </row>
    <row r="135" spans="2:12" x14ac:dyDescent="0.25">
      <c r="B135" s="21"/>
      <c r="C135" s="23"/>
      <c r="D135" s="23"/>
      <c r="E135" s="24"/>
      <c r="F135" s="24"/>
      <c r="G135" s="24"/>
      <c r="H135" s="24"/>
      <c r="I135" s="24"/>
      <c r="J135" s="24"/>
      <c r="K135" s="15"/>
      <c r="L135" s="31"/>
    </row>
    <row r="136" spans="2:12" x14ac:dyDescent="0.25">
      <c r="B136" s="21"/>
      <c r="C136" s="23"/>
      <c r="D136" s="23"/>
      <c r="E136" s="24"/>
      <c r="F136" s="24"/>
      <c r="G136" s="24"/>
      <c r="H136" s="24"/>
      <c r="I136" s="24"/>
      <c r="J136" s="24"/>
      <c r="K136" s="15"/>
      <c r="L136" s="31"/>
    </row>
    <row r="137" spans="2:12" x14ac:dyDescent="0.25">
      <c r="B137" s="21"/>
      <c r="C137" s="23"/>
      <c r="D137" s="23"/>
      <c r="E137" s="24"/>
      <c r="F137" s="24"/>
      <c r="G137" s="24"/>
      <c r="H137" s="24"/>
      <c r="I137" s="24"/>
      <c r="J137" s="24"/>
      <c r="K137" s="15"/>
      <c r="L137" s="31"/>
    </row>
    <row r="138" spans="2:12" x14ac:dyDescent="0.25">
      <c r="B138" s="21"/>
      <c r="C138" s="23"/>
      <c r="D138" s="23"/>
      <c r="E138" s="24"/>
      <c r="F138" s="24"/>
      <c r="G138" s="24"/>
      <c r="H138" s="24"/>
      <c r="I138" s="24"/>
      <c r="J138" s="24"/>
      <c r="K138" s="15"/>
      <c r="L138" s="31"/>
    </row>
    <row r="139" spans="2:12" x14ac:dyDescent="0.25">
      <c r="B139" s="21"/>
      <c r="C139" s="23"/>
      <c r="D139" s="23"/>
      <c r="E139" s="24"/>
      <c r="F139" s="24"/>
      <c r="G139" s="24"/>
      <c r="H139" s="24"/>
      <c r="I139" s="24"/>
      <c r="J139" s="24"/>
      <c r="K139" s="15"/>
      <c r="L139" s="31"/>
    </row>
    <row r="140" spans="2:12" x14ac:dyDescent="0.25">
      <c r="B140" s="21"/>
      <c r="C140" s="23"/>
      <c r="D140" s="23"/>
      <c r="E140" s="24"/>
      <c r="F140" s="24"/>
      <c r="G140" s="24"/>
      <c r="H140" s="24"/>
      <c r="I140" s="24"/>
      <c r="J140" s="24"/>
      <c r="K140" s="15"/>
      <c r="L140" s="31"/>
    </row>
    <row r="141" spans="2:12" x14ac:dyDescent="0.25">
      <c r="B141" s="21"/>
      <c r="C141" s="23"/>
      <c r="D141" s="23"/>
      <c r="E141" s="24"/>
      <c r="F141" s="24"/>
      <c r="G141" s="24"/>
      <c r="H141" s="24"/>
      <c r="I141" s="24"/>
      <c r="J141" s="24"/>
      <c r="K141" s="15"/>
      <c r="L141" s="31"/>
    </row>
    <row r="142" spans="2:12" x14ac:dyDescent="0.25">
      <c r="B142" s="21"/>
      <c r="C142" s="23"/>
      <c r="D142" s="23"/>
      <c r="E142" s="24"/>
      <c r="F142" s="24"/>
      <c r="G142" s="24"/>
      <c r="H142" s="24"/>
      <c r="I142" s="24"/>
      <c r="J142" s="24"/>
      <c r="K142" s="15"/>
      <c r="L142" s="31"/>
    </row>
    <row r="143" spans="2:12" x14ac:dyDescent="0.25">
      <c r="B143" s="21"/>
      <c r="C143" s="23"/>
      <c r="D143" s="23"/>
      <c r="E143" s="24"/>
      <c r="F143" s="24"/>
      <c r="G143" s="24"/>
      <c r="H143" s="24"/>
      <c r="I143" s="24"/>
      <c r="J143" s="24"/>
      <c r="K143" s="15"/>
      <c r="L143" s="31"/>
    </row>
    <row r="144" spans="2:12" x14ac:dyDescent="0.25">
      <c r="B144" s="21"/>
      <c r="C144" s="23"/>
      <c r="D144" s="23"/>
      <c r="E144" s="24"/>
      <c r="F144" s="24"/>
      <c r="G144" s="24"/>
      <c r="H144" s="24"/>
      <c r="I144" s="24"/>
      <c r="J144" s="24"/>
      <c r="K144" s="15"/>
      <c r="L144" s="31"/>
    </row>
    <row r="145" spans="2:12" x14ac:dyDescent="0.25">
      <c r="B145" s="21"/>
      <c r="C145" s="23"/>
      <c r="D145" s="23"/>
      <c r="E145" s="24"/>
      <c r="F145" s="24"/>
      <c r="G145" s="24"/>
      <c r="H145" s="24"/>
      <c r="I145" s="24"/>
      <c r="J145" s="24"/>
      <c r="K145" s="15"/>
      <c r="L145" s="31"/>
    </row>
    <row r="146" spans="2:12" x14ac:dyDescent="0.25">
      <c r="B146" s="21"/>
      <c r="C146" s="23"/>
      <c r="D146" s="23"/>
      <c r="E146" s="24"/>
      <c r="F146" s="24"/>
      <c r="G146" s="24"/>
      <c r="H146" s="24"/>
      <c r="I146" s="24"/>
      <c r="J146" s="24"/>
      <c r="K146" s="15"/>
      <c r="L146" s="31"/>
    </row>
    <row r="147" spans="2:12" x14ac:dyDescent="0.25">
      <c r="B147" s="21"/>
      <c r="C147" s="23"/>
      <c r="D147" s="23"/>
      <c r="E147" s="24"/>
      <c r="F147" s="24"/>
      <c r="G147" s="24"/>
      <c r="H147" s="24"/>
      <c r="I147" s="24"/>
      <c r="J147" s="24"/>
      <c r="K147" s="15"/>
      <c r="L147" s="31"/>
    </row>
    <row r="148" spans="2:12" x14ac:dyDescent="0.25">
      <c r="B148" s="21"/>
      <c r="C148" s="23"/>
      <c r="D148" s="23"/>
      <c r="E148" s="24"/>
      <c r="F148" s="24"/>
      <c r="G148" s="24"/>
      <c r="H148" s="24"/>
      <c r="I148" s="24"/>
      <c r="J148" s="24"/>
      <c r="K148" s="15"/>
      <c r="L148" s="31"/>
    </row>
    <row r="149" spans="2:12" x14ac:dyDescent="0.25">
      <c r="B149" s="21"/>
      <c r="C149" s="23"/>
      <c r="D149" s="23"/>
      <c r="E149" s="24"/>
      <c r="F149" s="24"/>
      <c r="G149" s="24"/>
      <c r="H149" s="24"/>
      <c r="I149" s="24"/>
      <c r="J149" s="24"/>
      <c r="K149" s="15"/>
      <c r="L149" s="31"/>
    </row>
    <row r="150" spans="2:12" x14ac:dyDescent="0.25">
      <c r="B150" s="21"/>
      <c r="C150" s="23"/>
      <c r="D150" s="23"/>
      <c r="E150" s="24"/>
      <c r="F150" s="24"/>
      <c r="G150" s="24"/>
      <c r="H150" s="24"/>
      <c r="I150" s="24"/>
      <c r="J150" s="24"/>
      <c r="K150" s="15"/>
      <c r="L150" s="31"/>
    </row>
    <row r="151" spans="2:12" x14ac:dyDescent="0.25">
      <c r="B151" s="21"/>
      <c r="C151" s="23"/>
      <c r="D151" s="23"/>
      <c r="E151" s="24"/>
      <c r="F151" s="24"/>
      <c r="G151" s="24"/>
      <c r="H151" s="24"/>
      <c r="I151" s="24"/>
      <c r="J151" s="24"/>
      <c r="K151" s="15"/>
      <c r="L151" s="31"/>
    </row>
    <row r="152" spans="2:12" x14ac:dyDescent="0.25">
      <c r="B152" s="21"/>
      <c r="C152" s="23"/>
      <c r="D152" s="23"/>
      <c r="E152" s="24"/>
      <c r="F152" s="24"/>
      <c r="G152" s="24"/>
      <c r="H152" s="24"/>
      <c r="I152" s="24"/>
      <c r="J152" s="24"/>
      <c r="K152" s="15"/>
      <c r="L152" s="31"/>
    </row>
    <row r="153" spans="2:12" x14ac:dyDescent="0.25">
      <c r="B153" s="21"/>
      <c r="C153" s="23"/>
      <c r="D153" s="23"/>
      <c r="E153" s="24"/>
      <c r="F153" s="24"/>
      <c r="G153" s="24"/>
      <c r="H153" s="24"/>
      <c r="I153" s="24"/>
      <c r="J153" s="24"/>
      <c r="K153" s="15"/>
      <c r="L153" s="31"/>
    </row>
    <row r="154" spans="2:12" x14ac:dyDescent="0.25">
      <c r="B154" s="21"/>
      <c r="C154" s="23"/>
      <c r="D154" s="23"/>
      <c r="E154" s="24"/>
      <c r="F154" s="24"/>
      <c r="G154" s="24"/>
      <c r="H154" s="24"/>
      <c r="I154" s="24"/>
      <c r="J154" s="24"/>
      <c r="K154" s="15"/>
      <c r="L154" s="31"/>
    </row>
    <row r="155" spans="2:12" x14ac:dyDescent="0.25">
      <c r="B155" s="21"/>
      <c r="C155" s="23"/>
      <c r="D155" s="23"/>
      <c r="E155" s="24"/>
      <c r="F155" s="24"/>
      <c r="G155" s="24"/>
      <c r="H155" s="24"/>
      <c r="I155" s="24"/>
      <c r="J155" s="24"/>
      <c r="K155" s="15"/>
      <c r="L155" s="31"/>
    </row>
    <row r="156" spans="2:12" x14ac:dyDescent="0.25">
      <c r="B156" s="21"/>
      <c r="C156" s="23"/>
      <c r="D156" s="23"/>
      <c r="E156" s="24"/>
      <c r="F156" s="24"/>
      <c r="G156" s="24"/>
      <c r="H156" s="24"/>
      <c r="I156" s="24"/>
      <c r="J156" s="24"/>
      <c r="K156" s="15"/>
      <c r="L156" s="31"/>
    </row>
    <row r="157" spans="2:12" x14ac:dyDescent="0.25">
      <c r="B157" s="21"/>
      <c r="C157" s="23"/>
      <c r="D157" s="23"/>
      <c r="E157" s="24"/>
      <c r="F157" s="24"/>
      <c r="G157" s="24"/>
      <c r="H157" s="24"/>
      <c r="I157" s="24"/>
      <c r="J157" s="24"/>
      <c r="K157" s="15"/>
      <c r="L157" s="31"/>
    </row>
    <row r="158" spans="2:12" x14ac:dyDescent="0.25">
      <c r="B158" s="21"/>
      <c r="C158" s="23"/>
      <c r="D158" s="23"/>
      <c r="E158" s="24"/>
      <c r="F158" s="24"/>
      <c r="G158" s="24"/>
      <c r="H158" s="24"/>
      <c r="I158" s="24"/>
      <c r="J158" s="24"/>
      <c r="K158" s="15"/>
      <c r="L158" s="31"/>
    </row>
    <row r="159" spans="2:12" x14ac:dyDescent="0.25">
      <c r="B159" s="21"/>
      <c r="C159" s="23"/>
      <c r="D159" s="23"/>
      <c r="E159" s="24"/>
      <c r="F159" s="24"/>
      <c r="G159" s="24"/>
      <c r="H159" s="24"/>
      <c r="I159" s="24"/>
      <c r="J159" s="24"/>
      <c r="K159" s="15"/>
      <c r="L159" s="31"/>
    </row>
  </sheetData>
  <mergeCells count="14">
    <mergeCell ref="S1:S3"/>
    <mergeCell ref="A1:A3"/>
    <mergeCell ref="B1:B3"/>
    <mergeCell ref="C1:C3"/>
    <mergeCell ref="K1:K3"/>
    <mergeCell ref="L1:L3"/>
    <mergeCell ref="M1:M3"/>
    <mergeCell ref="J1:J3"/>
    <mergeCell ref="I1:I3"/>
    <mergeCell ref="H1:H3"/>
    <mergeCell ref="G1:G3"/>
    <mergeCell ref="F1:F3"/>
    <mergeCell ref="E1:E3"/>
    <mergeCell ref="D1:D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Для НАЧИСЛЕНИЯ</vt:lpstr>
      <vt:lpstr>Лист1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RePack by Diakov</cp:lastModifiedBy>
  <cp:lastPrinted>2017-06-30T09:08:46Z</cp:lastPrinted>
  <dcterms:created xsi:type="dcterms:W3CDTF">2015-12-11T08:13:35Z</dcterms:created>
  <dcterms:modified xsi:type="dcterms:W3CDTF">2017-10-17T06:24:17Z</dcterms:modified>
</cp:coreProperties>
</file>